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B95C90C8-7D5B-4A06-98DB-D8EFE2EC60C9}" xr6:coauthVersionLast="47" xr6:coauthVersionMax="47" xr10:uidLastSave="{00000000-0000-0000-0000-000000000000}"/>
  <bookViews>
    <workbookView xWindow="-80" yWindow="-80" windowWidth="19360" windowHeight="11440" tabRatio="832" firstSheet="1" activeTab="6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G11" i="7" l="1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31" i="18"/>
  <c r="C19" i="18"/>
  <c r="C37" i="18"/>
  <c r="C23" i="18"/>
  <c r="C45" i="18"/>
  <c r="C38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0" i="18" l="1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U72" i="7" l="1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H157" i="16" l="1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<sst xmlns="http://schemas.openxmlformats.org/spreadsheetml/2006/main" count="2151" uniqueCount="1267">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</sst>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7B64844F-9EC8-4B82-ACDB-77D5663998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8413041E-BADA-46E8-A94E-DB55556A45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465F6B2E-52FE-47B1-B4FC-16892E403E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3782C1-CCF9-4795-B71F-1086E18C1E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790D5A-9DB9-4548-AEF8-FF34CD5F4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E887E8-5E45-45D8-9971-30002283DD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D67BFBF-1FC4-4A29-AFEE-5CB56B70CB2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73FA978F-D953-48BA-9778-6E859C407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0.31000000000000011</c:v>
                </c:pt>
                <c:pt idx="2">
                  <c:v>0.62000000000000022</c:v>
                </c:pt>
                <c:pt idx="3">
                  <c:v>0.93000000000000038</c:v>
                </c:pt>
                <c:pt idx="4">
                  <c:v>1.2400000000000004</c:v>
                </c:pt>
                <c:pt idx="5">
                  <c:v>1.5500000000000005</c:v>
                </c:pt>
                <c:pt idx="6">
                  <c:v>1.8600000000000005</c:v>
                </c:pt>
                <c:pt idx="7">
                  <c:v>2.1700000000000008</c:v>
                </c:pt>
                <c:pt idx="8">
                  <c:v>2.4800000000000009</c:v>
                </c:pt>
                <c:pt idx="9">
                  <c:v>2.7900000000000009</c:v>
                </c:pt>
                <c:pt idx="10">
                  <c:v>3.100000000000001</c:v>
                </c:pt>
                <c:pt idx="11">
                  <c:v>3.410000000000001</c:v>
                </c:pt>
                <c:pt idx="12">
                  <c:v>3.7200000000000011</c:v>
                </c:pt>
                <c:pt idx="13">
                  <c:v>4.0300000000000011</c:v>
                </c:pt>
                <c:pt idx="14">
                  <c:v>4.3400000000000016</c:v>
                </c:pt>
                <c:pt idx="15">
                  <c:v>4.6500000000000021</c:v>
                </c:pt>
                <c:pt idx="16">
                  <c:v>4.9600000000000026</c:v>
                </c:pt>
                <c:pt idx="17">
                  <c:v>5.2700000000000031</c:v>
                </c:pt>
                <c:pt idx="18">
                  <c:v>5.5800000000000036</c:v>
                </c:pt>
                <c:pt idx="19">
                  <c:v>5.8900000000000041</c:v>
                </c:pt>
                <c:pt idx="20">
                  <c:v>6.2000000000000046</c:v>
                </c:pt>
                <c:pt idx="21">
                  <c:v>6.5100000000000051</c:v>
                </c:pt>
                <c:pt idx="22">
                  <c:v>6.8200000000000056</c:v>
                </c:pt>
                <c:pt idx="23">
                  <c:v>7.1300000000000061</c:v>
                </c:pt>
                <c:pt idx="24">
                  <c:v>7.4400000000000066</c:v>
                </c:pt>
                <c:pt idx="25">
                  <c:v>7.7500000000000071</c:v>
                </c:pt>
                <c:pt idx="26">
                  <c:v>8.0600000000000076</c:v>
                </c:pt>
                <c:pt idx="27">
                  <c:v>8.3700000000000081</c:v>
                </c:pt>
                <c:pt idx="28">
                  <c:v>8.6800000000000086</c:v>
                </c:pt>
                <c:pt idx="29">
                  <c:v>8.9900000000000091</c:v>
                </c:pt>
                <c:pt idx="30">
                  <c:v>9.3000000000000096</c:v>
                </c:pt>
                <c:pt idx="31">
                  <c:v>9.6100000000000101</c:v>
                </c:pt>
                <c:pt idx="32">
                  <c:v>9.9200000000000106</c:v>
                </c:pt>
                <c:pt idx="33">
                  <c:v>10.230000000000011</c:v>
                </c:pt>
                <c:pt idx="34">
                  <c:v>10.540000000000012</c:v>
                </c:pt>
                <c:pt idx="35">
                  <c:v>10.850000000000012</c:v>
                </c:pt>
                <c:pt idx="36">
                  <c:v>11.160000000000013</c:v>
                </c:pt>
                <c:pt idx="37">
                  <c:v>11.470000000000013</c:v>
                </c:pt>
                <c:pt idx="38">
                  <c:v>11.780000000000014</c:v>
                </c:pt>
                <c:pt idx="39">
                  <c:v>12.090000000000014</c:v>
                </c:pt>
                <c:pt idx="40">
                  <c:v>12.400000000000015</c:v>
                </c:pt>
                <c:pt idx="41">
                  <c:v>12.710000000000015</c:v>
                </c:pt>
                <c:pt idx="42">
                  <c:v>13.020000000000016</c:v>
                </c:pt>
                <c:pt idx="43">
                  <c:v>13.330000000000016</c:v>
                </c:pt>
                <c:pt idx="44">
                  <c:v>13.640000000000017</c:v>
                </c:pt>
                <c:pt idx="45">
                  <c:v>13.950000000000017</c:v>
                </c:pt>
                <c:pt idx="46">
                  <c:v>14.260000000000018</c:v>
                </c:pt>
                <c:pt idx="47">
                  <c:v>14.570000000000018</c:v>
                </c:pt>
                <c:pt idx="48">
                  <c:v>14.880000000000019</c:v>
                </c:pt>
                <c:pt idx="49">
                  <c:v>15.190000000000019</c:v>
                </c:pt>
                <c:pt idx="50">
                  <c:v>15.50000000000002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234.46372751563555</c:v>
                </c:pt>
                <c:pt idx="1">
                  <c:v>238.00348041948504</c:v>
                </c:pt>
                <c:pt idx="2">
                  <c:v>241.42146634717099</c:v>
                </c:pt>
                <c:pt idx="3">
                  <c:v>244.71768529869343</c:v>
                </c:pt>
                <c:pt idx="4">
                  <c:v>247.8921372740524</c:v>
                </c:pt>
                <c:pt idx="5">
                  <c:v>250.94482227324784</c:v>
                </c:pt>
                <c:pt idx="6">
                  <c:v>253.87574029627982</c:v>
                </c:pt>
                <c:pt idx="7">
                  <c:v>256.68489134314831</c:v>
                </c:pt>
                <c:pt idx="8">
                  <c:v>259.37227541385329</c:v>
                </c:pt>
                <c:pt idx="9">
                  <c:v>261.93789250839478</c:v>
                </c:pt>
                <c:pt idx="10">
                  <c:v>264.38174262677285</c:v>
                </c:pt>
                <c:pt idx="11">
                  <c:v>266.70382576898731</c:v>
                </c:pt>
                <c:pt idx="12">
                  <c:v>268.90414193503835</c:v>
                </c:pt>
                <c:pt idx="13">
                  <c:v>270.98269112492591</c:v>
                </c:pt>
                <c:pt idx="14">
                  <c:v>272.93947333864992</c:v>
                </c:pt>
                <c:pt idx="15">
                  <c:v>274.77448857621056</c:v>
                </c:pt>
                <c:pt idx="16">
                  <c:v>276.48773683760766</c:v>
                </c:pt>
                <c:pt idx="17">
                  <c:v>278.07921812284116</c:v>
                </c:pt>
                <c:pt idx="18">
                  <c:v>279.54893243191128</c:v>
                </c:pt>
                <c:pt idx="19">
                  <c:v>280.89687976481792</c:v>
                </c:pt>
                <c:pt idx="20">
                  <c:v>282.12306012156097</c:v>
                </c:pt>
                <c:pt idx="21">
                  <c:v>283.22747350214058</c:v>
                </c:pt>
                <c:pt idx="22">
                  <c:v>284.21011990655671</c:v>
                </c:pt>
                <c:pt idx="23">
                  <c:v>285.07099933480941</c:v>
                </c:pt>
                <c:pt idx="24">
                  <c:v>285.81011178689846</c:v>
                </c:pt>
                <c:pt idx="25">
                  <c:v>286.42745726282419</c:v>
                </c:pt>
                <c:pt idx="26">
                  <c:v>286.92303576258632</c:v>
                </c:pt>
                <c:pt idx="27">
                  <c:v>287.29684728618503</c:v>
                </c:pt>
                <c:pt idx="28">
                  <c:v>287.54889183362019</c:v>
                </c:pt>
                <c:pt idx="29">
                  <c:v>287.67916940489187</c:v>
                </c:pt>
                <c:pt idx="30">
                  <c:v>287.68768</c:v>
                </c:pt>
                <c:pt idx="31">
                  <c:v>287.57442361894476</c:v>
                </c:pt>
                <c:pt idx="32">
                  <c:v>287.33940026172598</c:v>
                </c:pt>
                <c:pt idx="33">
                  <c:v>286.98260992834366</c:v>
                </c:pt>
                <c:pt idx="34">
                  <c:v>286.50405261879797</c:v>
                </c:pt>
                <c:pt idx="35">
                  <c:v>285.90372833308868</c:v>
                </c:pt>
                <c:pt idx="36">
                  <c:v>285.1816370712159</c:v>
                </c:pt>
                <c:pt idx="37">
                  <c:v>284.33777883317964</c:v>
                </c:pt>
                <c:pt idx="38">
                  <c:v>283.37215361898001</c:v>
                </c:pt>
                <c:pt idx="39">
                  <c:v>282.28476142861672</c:v>
                </c:pt>
                <c:pt idx="40">
                  <c:v>281.07560226209006</c:v>
                </c:pt>
                <c:pt idx="41">
                  <c:v>279.74467611939986</c:v>
                </c:pt>
                <c:pt idx="42">
                  <c:v>278.29198300054611</c:v>
                </c:pt>
                <c:pt idx="43">
                  <c:v>276.71752290552894</c:v>
                </c:pt>
                <c:pt idx="44">
                  <c:v>275.02129583434817</c:v>
                </c:pt>
                <c:pt idx="45">
                  <c:v>273.20330178700408</c:v>
                </c:pt>
                <c:pt idx="46">
                  <c:v>271.26354076349645</c:v>
                </c:pt>
                <c:pt idx="47">
                  <c:v>269.20201276382528</c:v>
                </c:pt>
                <c:pt idx="48">
                  <c:v>267.01871778799068</c:v>
                </c:pt>
                <c:pt idx="49">
                  <c:v>264.71365583599248</c:v>
                </c:pt>
                <c:pt idx="50">
                  <c:v>262.28682690783086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0.31000000000000011</c:v>
                </c:pt>
                <c:pt idx="2">
                  <c:v>0.62000000000000022</c:v>
                </c:pt>
                <c:pt idx="3">
                  <c:v>0.93000000000000038</c:v>
                </c:pt>
                <c:pt idx="4">
                  <c:v>1.2400000000000004</c:v>
                </c:pt>
                <c:pt idx="5">
                  <c:v>1.5500000000000005</c:v>
                </c:pt>
                <c:pt idx="6">
                  <c:v>1.8600000000000005</c:v>
                </c:pt>
                <c:pt idx="7">
                  <c:v>2.1700000000000008</c:v>
                </c:pt>
                <c:pt idx="8">
                  <c:v>2.4800000000000009</c:v>
                </c:pt>
                <c:pt idx="9">
                  <c:v>2.7900000000000009</c:v>
                </c:pt>
                <c:pt idx="10">
                  <c:v>3.100000000000001</c:v>
                </c:pt>
                <c:pt idx="11">
                  <c:v>3.410000000000001</c:v>
                </c:pt>
                <c:pt idx="12">
                  <c:v>3.7200000000000011</c:v>
                </c:pt>
                <c:pt idx="13">
                  <c:v>4.0300000000000011</c:v>
                </c:pt>
                <c:pt idx="14">
                  <c:v>4.3400000000000016</c:v>
                </c:pt>
                <c:pt idx="15">
                  <c:v>4.6500000000000021</c:v>
                </c:pt>
                <c:pt idx="16">
                  <c:v>4.9600000000000026</c:v>
                </c:pt>
                <c:pt idx="17">
                  <c:v>5.2700000000000031</c:v>
                </c:pt>
                <c:pt idx="18">
                  <c:v>5.5800000000000036</c:v>
                </c:pt>
                <c:pt idx="19">
                  <c:v>5.8900000000000041</c:v>
                </c:pt>
                <c:pt idx="20">
                  <c:v>6.2000000000000046</c:v>
                </c:pt>
                <c:pt idx="21">
                  <c:v>6.5100000000000051</c:v>
                </c:pt>
                <c:pt idx="22">
                  <c:v>6.8200000000000056</c:v>
                </c:pt>
                <c:pt idx="23">
                  <c:v>7.1300000000000061</c:v>
                </c:pt>
                <c:pt idx="24">
                  <c:v>7.4400000000000066</c:v>
                </c:pt>
                <c:pt idx="25">
                  <c:v>7.7500000000000071</c:v>
                </c:pt>
                <c:pt idx="26">
                  <c:v>8.0600000000000076</c:v>
                </c:pt>
                <c:pt idx="27">
                  <c:v>8.3700000000000081</c:v>
                </c:pt>
                <c:pt idx="28">
                  <c:v>8.6800000000000086</c:v>
                </c:pt>
                <c:pt idx="29">
                  <c:v>8.9900000000000091</c:v>
                </c:pt>
                <c:pt idx="30">
                  <c:v>9.3000000000000096</c:v>
                </c:pt>
                <c:pt idx="31">
                  <c:v>9.6100000000000101</c:v>
                </c:pt>
                <c:pt idx="32">
                  <c:v>9.9200000000000106</c:v>
                </c:pt>
                <c:pt idx="33">
                  <c:v>10.230000000000011</c:v>
                </c:pt>
                <c:pt idx="34">
                  <c:v>10.540000000000012</c:v>
                </c:pt>
                <c:pt idx="35">
                  <c:v>10.850000000000012</c:v>
                </c:pt>
                <c:pt idx="36">
                  <c:v>11.160000000000013</c:v>
                </c:pt>
                <c:pt idx="37">
                  <c:v>11.470000000000013</c:v>
                </c:pt>
                <c:pt idx="38">
                  <c:v>11.780000000000014</c:v>
                </c:pt>
                <c:pt idx="39">
                  <c:v>12.090000000000014</c:v>
                </c:pt>
                <c:pt idx="40">
                  <c:v>12.400000000000015</c:v>
                </c:pt>
                <c:pt idx="41">
                  <c:v>12.710000000000015</c:v>
                </c:pt>
                <c:pt idx="42">
                  <c:v>13.020000000000016</c:v>
                </c:pt>
                <c:pt idx="43">
                  <c:v>13.330000000000016</c:v>
                </c:pt>
                <c:pt idx="44">
                  <c:v>13.640000000000017</c:v>
                </c:pt>
                <c:pt idx="45">
                  <c:v>13.950000000000017</c:v>
                </c:pt>
                <c:pt idx="46">
                  <c:v>14.260000000000018</c:v>
                </c:pt>
                <c:pt idx="47">
                  <c:v>14.570000000000018</c:v>
                </c:pt>
                <c:pt idx="48">
                  <c:v>14.880000000000019</c:v>
                </c:pt>
                <c:pt idx="49">
                  <c:v>15.190000000000019</c:v>
                </c:pt>
                <c:pt idx="50">
                  <c:v>15.50000000000002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15.5</c:v>
                </c:pt>
                <c:pt idx="1">
                  <c:v>15.19</c:v>
                </c:pt>
                <c:pt idx="2">
                  <c:v>14.879999999999999</c:v>
                </c:pt>
                <c:pt idx="3">
                  <c:v>14.57</c:v>
                </c:pt>
                <c:pt idx="4">
                  <c:v>14.26</c:v>
                </c:pt>
                <c:pt idx="5">
                  <c:v>13.95</c:v>
                </c:pt>
                <c:pt idx="6">
                  <c:v>13.639999999999999</c:v>
                </c:pt>
                <c:pt idx="7">
                  <c:v>13.329999999999998</c:v>
                </c:pt>
                <c:pt idx="8">
                  <c:v>13.02</c:v>
                </c:pt>
                <c:pt idx="9">
                  <c:v>12.709999999999999</c:v>
                </c:pt>
                <c:pt idx="10">
                  <c:v>12.399999999999999</c:v>
                </c:pt>
                <c:pt idx="11">
                  <c:v>12.09</c:v>
                </c:pt>
                <c:pt idx="12">
                  <c:v>11.78</c:v>
                </c:pt>
                <c:pt idx="13">
                  <c:v>11.469999999999999</c:v>
                </c:pt>
                <c:pt idx="14">
                  <c:v>11.159999999999998</c:v>
                </c:pt>
                <c:pt idx="15">
                  <c:v>10.849999999999998</c:v>
                </c:pt>
                <c:pt idx="16">
                  <c:v>10.539999999999997</c:v>
                </c:pt>
                <c:pt idx="17">
                  <c:v>10.229999999999997</c:v>
                </c:pt>
                <c:pt idx="18">
                  <c:v>9.9199999999999964</c:v>
                </c:pt>
                <c:pt idx="19">
                  <c:v>9.6099999999999959</c:v>
                </c:pt>
                <c:pt idx="20">
                  <c:v>9.2999999999999954</c:v>
                </c:pt>
                <c:pt idx="21">
                  <c:v>8.9899999999999949</c:v>
                </c:pt>
                <c:pt idx="22">
                  <c:v>8.6799999999999944</c:v>
                </c:pt>
                <c:pt idx="23">
                  <c:v>8.3699999999999939</c:v>
                </c:pt>
                <c:pt idx="24">
                  <c:v>8.0599999999999934</c:v>
                </c:pt>
                <c:pt idx="25">
                  <c:v>7.7499999999999929</c:v>
                </c:pt>
                <c:pt idx="26">
                  <c:v>7.4399999999999924</c:v>
                </c:pt>
                <c:pt idx="27">
                  <c:v>7.1299999999999919</c:v>
                </c:pt>
                <c:pt idx="28">
                  <c:v>6.8199999999999932</c:v>
                </c:pt>
                <c:pt idx="29">
                  <c:v>6.5099999999999909</c:v>
                </c:pt>
                <c:pt idx="30">
                  <c:v>6.1999999999999886</c:v>
                </c:pt>
                <c:pt idx="31">
                  <c:v>5.8899999999999899</c:v>
                </c:pt>
                <c:pt idx="32">
                  <c:v>5.5799999999999912</c:v>
                </c:pt>
                <c:pt idx="33">
                  <c:v>5.2699999999999889</c:v>
                </c:pt>
                <c:pt idx="34">
                  <c:v>4.9599999999999866</c:v>
                </c:pt>
                <c:pt idx="35">
                  <c:v>4.6499999999999879</c:v>
                </c:pt>
                <c:pt idx="36">
                  <c:v>4.3399999999999892</c:v>
                </c:pt>
                <c:pt idx="37">
                  <c:v>4.0299999999999869</c:v>
                </c:pt>
                <c:pt idx="38">
                  <c:v>3.7199999999999847</c:v>
                </c:pt>
                <c:pt idx="39">
                  <c:v>3.4099999999999859</c:v>
                </c:pt>
                <c:pt idx="40">
                  <c:v>3.0999999999999872</c:v>
                </c:pt>
                <c:pt idx="41">
                  <c:v>2.7899999999999849</c:v>
                </c:pt>
                <c:pt idx="42">
                  <c:v>2.4799999999999827</c:v>
                </c:pt>
                <c:pt idx="43">
                  <c:v>2.1699999999999839</c:v>
                </c:pt>
                <c:pt idx="44">
                  <c:v>1.8599999999999852</c:v>
                </c:pt>
                <c:pt idx="45">
                  <c:v>1.5499999999999829</c:v>
                </c:pt>
                <c:pt idx="46">
                  <c:v>1.2399999999999807</c:v>
                </c:pt>
                <c:pt idx="47">
                  <c:v>0.92999999999998195</c:v>
                </c:pt>
                <c:pt idx="48">
                  <c:v>0.61999999999998323</c:v>
                </c:pt>
                <c:pt idx="49">
                  <c:v>0.30999999999998096</c:v>
                </c:pt>
                <c:pt idx="50">
                  <c:v>-2.1316282072803006E-14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4.6752741472232242E-3</c:v>
                </c:pt>
                <c:pt idx="2">
                  <c:v>6.4915835205500419E-3</c:v>
                </c:pt>
                <c:pt idx="3">
                  <c:v>8.0958468792472621E-3</c:v>
                </c:pt>
                <c:pt idx="4">
                  <c:v>9.6023542741838774E-3</c:v>
                </c:pt>
                <c:pt idx="5">
                  <c:v>1.1052718390644171E-2</c:v>
                </c:pt>
                <c:pt idx="6" formatCode="0.00000">
                  <c:v>1.2467405602700304E-2</c:v>
                </c:pt>
                <c:pt idx="7" formatCode="0.00000">
                  <c:v>1.3858066715391909E-2</c:v>
                </c:pt>
                <c:pt idx="8">
                  <c:v>1.523192804055448E-2</c:v>
                </c:pt>
                <c:pt idx="9">
                  <c:v>1.6593725716216302E-2</c:v>
                </c:pt>
                <c:pt idx="10">
                  <c:v>1.7946682259706536E-2</c:v>
                </c:pt>
                <c:pt idx="11">
                  <c:v>1.92930489270388E-2</c:v>
                </c:pt>
                <c:pt idx="12">
                  <c:v>2.0634428783539844E-2</c:v>
                </c:pt>
                <c:pt idx="13">
                  <c:v>2.197197959473399E-2</c:v>
                </c:pt>
                <c:pt idx="14">
                  <c:v>2.3306546507080018E-2</c:v>
                </c:pt>
                <c:pt idx="15">
                  <c:v>2.4638751568189111E-2</c:v>
                </c:pt>
                <c:pt idx="16">
                  <c:v>2.5969055606475732E-2</c:v>
                </c:pt>
                <c:pt idx="17">
                  <c:v>2.7297801816718582E-2</c:v>
                </c:pt>
                <c:pt idx="18">
                  <c:v>2.8625246913091366E-2</c:v>
                </c:pt>
                <c:pt idx="19">
                  <c:v>2.9951583652498649E-2</c:v>
                </c:pt>
                <c:pt idx="20">
                  <c:v>3.1276957265981932E-2</c:v>
                </c:pt>
                <c:pt idx="21">
                  <c:v>3.2601477531604528E-2</c:v>
                </c:pt>
                <c:pt idx="22">
                  <c:v>3.392522769556295E-2</c:v>
                </c:pt>
                <c:pt idx="23">
                  <c:v>3.5248271094710806E-2</c:v>
                </c:pt>
                <c:pt idx="24">
                  <c:v>3.6570656091283169E-2</c:v>
                </c:pt>
                <c:pt idx="25">
                  <c:v>3.7892419761495537E-2</c:v>
                </c:pt>
                <c:pt idx="26">
                  <c:v>3.9213590659996585E-2</c:v>
                </c:pt>
                <c:pt idx="27">
                  <c:v>4.0534190896435514E-2</c:v>
                </c:pt>
                <c:pt idx="28">
                  <c:v>4.1854237698427922E-2</c:v>
                </c:pt>
                <c:pt idx="29">
                  <c:v>4.3173744590046782E-2</c:v>
                </c:pt>
                <c:pt idx="30">
                  <c:v>4.4492722281851922E-2</c:v>
                </c:pt>
                <c:pt idx="31">
                  <c:v>4.5811179344066283E-2</c:v>
                </c:pt>
                <c:pt idx="32">
                  <c:v>4.7129122716442283E-2</c:v>
                </c:pt>
                <c:pt idx="33">
                  <c:v>4.844655809494483E-2</c:v>
                </c:pt>
                <c:pt idx="34">
                  <c:v>4.9763490225379445E-2</c:v>
                </c:pt>
                <c:pt idx="35">
                  <c:v>5.1079923126629137E-2</c:v>
                </c:pt>
                <c:pt idx="36">
                  <c:v>5.2395860260573593E-2</c:v>
                </c:pt>
                <c:pt idx="37">
                  <c:v>5.3711304661573228E-2</c:v>
                </c:pt>
                <c:pt idx="38">
                  <c:v>5.5026259035250831E-2</c:v>
                </c:pt>
                <c:pt idx="39">
                  <c:v>5.6340725833934374E-2</c:v>
                </c:pt>
                <c:pt idx="40">
                  <c:v>5.7654707314338124E-2</c:v>
                </c:pt>
                <c:pt idx="41">
                  <c:v>5.8968205581711404E-2</c:v>
                </c:pt>
                <c:pt idx="42">
                  <c:v>6.02812226236666E-2</c:v>
                </c:pt>
                <c:pt idx="43">
                  <c:v>6.1593760336126853E-2</c:v>
                </c:pt>
                <c:pt idx="44">
                  <c:v>6.2905820543251112E-2</c:v>
                </c:pt>
                <c:pt idx="45">
                  <c:v>6.4217405012750792E-2</c:v>
                </c:pt>
                <c:pt idx="46">
                  <c:v>6.552851546767724E-2</c:v>
                </c:pt>
                <c:pt idx="47">
                  <c:v>6.683915359550327E-2</c:v>
                </c:pt>
                <c:pt idx="48">
                  <c:v>6.8149321055128234E-2</c:v>
                </c:pt>
                <c:pt idx="49">
                  <c:v>6.9459019482287762E-2</c:v>
                </c:pt>
                <c:pt idx="50">
                  <c:v>7.0768250493736737E-2</c:v>
                </c:pt>
                <c:pt idx="51">
                  <c:v>7.2077015690488078E-2</c:v>
                </c:pt>
                <c:pt idx="52">
                  <c:v>7.3385316660323913E-2</c:v>
                </c:pt>
                <c:pt idx="53">
                  <c:v>7.4693154979745852E-2</c:v>
                </c:pt>
                <c:pt idx="54">
                  <c:v>7.6000532215491884E-2</c:v>
                </c:pt>
                <c:pt idx="55">
                  <c:v>7.7307449925718447E-2</c:v>
                </c:pt>
                <c:pt idx="56">
                  <c:v>7.8613909660923825E-2</c:v>
                </c:pt>
                <c:pt idx="57">
                  <c:v>7.9919912964671075E-2</c:v>
                </c:pt>
                <c:pt idx="58">
                  <c:v>8.1225461374155206E-2</c:v>
                </c:pt>
                <c:pt idx="59">
                  <c:v>8.2530556420650283E-2</c:v>
                </c:pt>
                <c:pt idx="60">
                  <c:v>8.3835199629862758E-2</c:v>
                </c:pt>
                <c:pt idx="61">
                  <c:v>8.5139392522211879E-2</c:v>
                </c:pt>
                <c:pt idx="62">
                  <c:v>8.6443136613053848E-2</c:v>
                </c:pt>
                <c:pt idx="63">
                  <c:v>8.7746433412861549E-2</c:v>
                </c:pt>
                <c:pt idx="64">
                  <c:v>8.9049284427370048E-2</c:v>
                </c:pt>
                <c:pt idx="65">
                  <c:v>9.0351691157695285E-2</c:v>
                </c:pt>
                <c:pt idx="66">
                  <c:v>9.1653655100431677E-2</c:v>
                </c:pt>
                <c:pt idx="67">
                  <c:v>9.2955177747733431E-2</c:v>
                </c:pt>
                <c:pt idx="68">
                  <c:v>9.4256260587382845E-2</c:v>
                </c:pt>
                <c:pt idx="69">
                  <c:v>9.5556905102848699E-2</c:v>
                </c:pt>
                <c:pt idx="70">
                  <c:v>9.6857112773336598E-2</c:v>
                </c:pt>
                <c:pt idx="71">
                  <c:v>9.8156885073833008E-2</c:v>
                </c:pt>
                <c:pt idx="72">
                  <c:v>9.9456223475144601E-2</c:v>
                </c:pt>
                <c:pt idx="73">
                  <c:v>0.10075512944393343</c:v>
                </c:pt>
                <c:pt idx="74">
                  <c:v>0.10205360444274929</c:v>
                </c:pt>
                <c:pt idx="75">
                  <c:v>0.10335164993005935</c:v>
                </c:pt>
                <c:pt idx="76">
                  <c:v>0.10464926736027612</c:v>
                </c:pt>
                <c:pt idx="77">
                  <c:v>0.10594645818378355</c:v>
                </c:pt>
                <c:pt idx="78">
                  <c:v>0.10724322384696218</c:v>
                </c:pt>
                <c:pt idx="79">
                  <c:v>0.10853956579221305</c:v>
                </c:pt>
                <c:pt idx="80">
                  <c:v>0.10983548545798082</c:v>
                </c:pt>
                <c:pt idx="81">
                  <c:v>0.11113098427877634</c:v>
                </c:pt>
                <c:pt idx="82">
                  <c:v>0.11242606368519846</c:v>
                </c:pt>
                <c:pt idx="83">
                  <c:v>0.11372072510395562</c:v>
                </c:pt>
                <c:pt idx="84">
                  <c:v>0.11501496995788676</c:v>
                </c:pt>
                <c:pt idx="85">
                  <c:v>0.11630879966598218</c:v>
                </c:pt>
                <c:pt idx="86">
                  <c:v>0.11760221564340388</c:v>
                </c:pt>
                <c:pt idx="87">
                  <c:v>0.11889521930150584</c:v>
                </c:pt>
                <c:pt idx="88">
                  <c:v>0.12018781204785399</c:v>
                </c:pt>
                <c:pt idx="89">
                  <c:v>0.12147999528624583</c:v>
                </c:pt>
                <c:pt idx="90">
                  <c:v>0.12277177041673029</c:v>
                </c:pt>
                <c:pt idx="91">
                  <c:v>0.12406313883562695</c:v>
                </c:pt>
                <c:pt idx="92">
                  <c:v>0.12535410193554536</c:v>
                </c:pt>
                <c:pt idx="93">
                  <c:v>0.12664466110540432</c:v>
                </c:pt>
                <c:pt idx="94">
                  <c:v>0.12793481773045068</c:v>
                </c:pt>
                <c:pt idx="95">
                  <c:v>0.12922457319227842</c:v>
                </c:pt>
                <c:pt idx="96">
                  <c:v>0.13051392886884725</c:v>
                </c:pt>
                <c:pt idx="97">
                  <c:v>0.13180288613450133</c:v>
                </c:pt>
                <c:pt idx="98">
                  <c:v>0.13309144635998782</c:v>
                </c:pt>
                <c:pt idx="99">
                  <c:v>0.13437961091247524</c:v>
                </c:pt>
                <c:pt idx="100">
                  <c:v>0.13566738115557184</c:v>
                </c:pt>
                <c:pt idx="101">
                  <c:v>0.13695475844934377</c:v>
                </c:pt>
                <c:pt idx="102">
                  <c:v>0.13824174415033316</c:v>
                </c:pt>
                <c:pt idx="103">
                  <c:v>0.13952833961157618</c:v>
                </c:pt>
                <c:pt idx="104">
                  <c:v>0.14081454618262088</c:v>
                </c:pt>
                <c:pt idx="105">
                  <c:v>0.14210036520954503</c:v>
                </c:pt>
                <c:pt idx="106">
                  <c:v>0.14338579803497375</c:v>
                </c:pt>
                <c:pt idx="107">
                  <c:v>0.14467084599809726</c:v>
                </c:pt>
                <c:pt idx="108">
                  <c:v>0.14595551043468821</c:v>
                </c:pt>
                <c:pt idx="109">
                  <c:v>0.14723979267711926</c:v>
                </c:pt>
                <c:pt idx="110">
                  <c:v>0.14852369405438021</c:v>
                </c:pt>
                <c:pt idx="111">
                  <c:v>0.14980721589209542</c:v>
                </c:pt>
                <c:pt idx="112">
                  <c:v>0.15109035951254079</c:v>
                </c:pt>
                <c:pt idx="113">
                  <c:v>0.15237312623466093</c:v>
                </c:pt>
                <c:pt idx="114">
                  <c:v>0.153655517374086</c:v>
                </c:pt>
                <c:pt idx="115">
                  <c:v>0.15493753424314857</c:v>
                </c:pt>
                <c:pt idx="116">
                  <c:v>0.15621917815090047</c:v>
                </c:pt>
                <c:pt idx="117">
                  <c:v>0.15750045040312946</c:v>
                </c:pt>
                <c:pt idx="118">
                  <c:v>0.15878135230237569</c:v>
                </c:pt>
                <c:pt idx="119">
                  <c:v>0.16006188514794839</c:v>
                </c:pt>
                <c:pt idx="120">
                  <c:v>0.16134205023594217</c:v>
                </c:pt>
                <c:pt idx="121">
                  <c:v>0.16262184885925335</c:v>
                </c:pt>
                <c:pt idx="122">
                  <c:v>0.16390128230759626</c:v>
                </c:pt>
                <c:pt idx="123">
                  <c:v>0.16518035186751939</c:v>
                </c:pt>
                <c:pt idx="124">
                  <c:v>0.1664590588224214</c:v>
                </c:pt>
                <c:pt idx="125">
                  <c:v>0.16773740445256718</c:v>
                </c:pt>
                <c:pt idx="126">
                  <c:v>0.16901539003510371</c:v>
                </c:pt>
                <c:pt idx="127">
                  <c:v>0.17029301684407591</c:v>
                </c:pt>
                <c:pt idx="128">
                  <c:v>0.17157028615044242</c:v>
                </c:pt>
                <c:pt idx="129">
                  <c:v>0.17284719922209116</c:v>
                </c:pt>
                <c:pt idx="130">
                  <c:v>0.17412375732385502</c:v>
                </c:pt>
                <c:pt idx="131">
                  <c:v>0.17539996171752728</c:v>
                </c:pt>
                <c:pt idx="132">
                  <c:v>0.17667581366187704</c:v>
                </c:pt>
                <c:pt idx="133">
                  <c:v>0.1779513144126646</c:v>
                </c:pt>
                <c:pt idx="134">
                  <c:v>0.17922646522265667</c:v>
                </c:pt>
                <c:pt idx="135">
                  <c:v>0.18050126734164168</c:v>
                </c:pt>
                <c:pt idx="136">
                  <c:v>0.18177572201644465</c:v>
                </c:pt>
                <c:pt idx="137">
                  <c:v>0.18304983049094245</c:v>
                </c:pt>
                <c:pt idx="138">
                  <c:v>0.18432359400607859</c:v>
                </c:pt>
                <c:pt idx="139">
                  <c:v>0.18559701379987825</c:v>
                </c:pt>
                <c:pt idx="140">
                  <c:v>0.18687009110746292</c:v>
                </c:pt>
                <c:pt idx="141">
                  <c:v>0.1881428271610652</c:v>
                </c:pt>
                <c:pt idx="142">
                  <c:v>0.18941522319004347</c:v>
                </c:pt>
                <c:pt idx="143">
                  <c:v>0.19068728042089647</c:v>
                </c:pt>
                <c:pt idx="144">
                  <c:v>0.19195900007727773</c:v>
                </c:pt>
                <c:pt idx="145">
                  <c:v>0.19323038338001011</c:v>
                </c:pt>
                <c:pt idx="146">
                  <c:v>0.19450143154710009</c:v>
                </c:pt>
                <c:pt idx="147">
                  <c:v>0.19577214579375204</c:v>
                </c:pt>
                <c:pt idx="148">
                  <c:v>0.19704252733238248</c:v>
                </c:pt>
                <c:pt idx="149">
                  <c:v>0.19831257737263416</c:v>
                </c:pt>
                <c:pt idx="150">
                  <c:v>0.19958229712139028</c:v>
                </c:pt>
                <c:pt idx="151">
                  <c:v>0.20085168778278834</c:v>
                </c:pt>
                <c:pt idx="152">
                  <c:v>0.20212075055823414</c:v>
                </c:pt>
                <c:pt idx="153">
                  <c:v>0.20338948664641562</c:v>
                </c:pt>
                <c:pt idx="154">
                  <c:v>0.20465789724331673</c:v>
                </c:pt>
                <c:pt idx="155">
                  <c:v>0.20592598354223107</c:v>
                </c:pt>
                <c:pt idx="156">
                  <c:v>0.20719374673377561</c:v>
                </c:pt>
                <c:pt idx="157">
                  <c:v>0.20846118800590424</c:v>
                </c:pt>
                <c:pt idx="158">
                  <c:v>0.20972830854392135</c:v>
                </c:pt>
                <c:pt idx="159">
                  <c:v>0.2109951095304953</c:v>
                </c:pt>
                <c:pt idx="160">
                  <c:v>0.2122615921456717</c:v>
                </c:pt>
                <c:pt idx="161">
                  <c:v>0.21352775756688688</c:v>
                </c:pt>
                <c:pt idx="162">
                  <c:v>0.21479360696898117</c:v>
                </c:pt>
                <c:pt idx="163">
                  <c:v>0.21605914152421191</c:v>
                </c:pt>
                <c:pt idx="164">
                  <c:v>0.21732436240226682</c:v>
                </c:pt>
                <c:pt idx="165">
                  <c:v>0.21858927077027696</c:v>
                </c:pt>
                <c:pt idx="166">
                  <c:v>0.21985386779282975</c:v>
                </c:pt>
                <c:pt idx="167">
                  <c:v>0.22111815463198192</c:v>
                </c:pt>
                <c:pt idx="168">
                  <c:v>0.22238213244727245</c:v>
                </c:pt>
                <c:pt idx="169">
                  <c:v>0.22364580239573531</c:v>
                </c:pt>
                <c:pt idx="170">
                  <c:v>0.22490916563191229</c:v>
                </c:pt>
                <c:pt idx="171">
                  <c:v>0.22617222330786574</c:v>
                </c:pt>
                <c:pt idx="172">
                  <c:v>0.22743497657319112</c:v>
                </c:pt>
                <c:pt idx="173">
                  <c:v>0.22869742657502964</c:v>
                </c:pt>
                <c:pt idx="174">
                  <c:v>0.22995957445808077</c:v>
                </c:pt>
                <c:pt idx="175">
                  <c:v>0.23122142136461471</c:v>
                </c:pt>
                <c:pt idx="176">
                  <c:v>0.23248296843448485</c:v>
                </c:pt>
                <c:pt idx="177">
                  <c:v>0.23374421680514001</c:v>
                </c:pt>
                <c:pt idx="178">
                  <c:v>0.23500516761163687</c:v>
                </c:pt>
                <c:pt idx="179">
                  <c:v>0.23626582198665202</c:v>
                </c:pt>
                <c:pt idx="180">
                  <c:v>0.23752618106049436</c:v>
                </c:pt>
                <c:pt idx="181">
                  <c:v>0.23878624596111703</c:v>
                </c:pt>
                <c:pt idx="182">
                  <c:v>0.24004601781412957</c:v>
                </c:pt>
                <c:pt idx="183">
                  <c:v>0.24130549774280993</c:v>
                </c:pt>
                <c:pt idx="184">
                  <c:v>0.24256468686811639</c:v>
                </c:pt>
                <c:pt idx="185">
                  <c:v>0.24382358630869946</c:v>
                </c:pt>
                <c:pt idx="186">
                  <c:v>0.24508219718091373</c:v>
                </c:pt>
                <c:pt idx="187">
                  <c:v>0.24634052059882969</c:v>
                </c:pt>
                <c:pt idx="188">
                  <c:v>0.24759855767424541</c:v>
                </c:pt>
                <c:pt idx="189">
                  <c:v>0.24885630951669827</c:v>
                </c:pt>
                <c:pt idx="190">
                  <c:v>0.2501137772334765</c:v>
                </c:pt>
                <c:pt idx="191">
                  <c:v>0.25137096192963093</c:v>
                </c:pt>
                <c:pt idx="192">
                  <c:v>0.25262786470798632</c:v>
                </c:pt>
                <c:pt idx="193">
                  <c:v>0.25388448666915286</c:v>
                </c:pt>
                <c:pt idx="194">
                  <c:v>0.25514082891153783</c:v>
                </c:pt>
                <c:pt idx="195">
                  <c:v>0.25639689253135656</c:v>
                </c:pt>
                <c:pt idx="196">
                  <c:v>0.25765267862264407</c:v>
                </c:pt>
                <c:pt idx="197">
                  <c:v>0.25890818827726625</c:v>
                </c:pt>
                <c:pt idx="198">
                  <c:v>0.26016342258493091</c:v>
                </c:pt>
                <c:pt idx="199">
                  <c:v>0.26141838263319928</c:v>
                </c:pt>
                <c:pt idx="200">
                  <c:v>0.26267306950749675</c:v>
                </c:pt>
                <c:pt idx="201">
                  <c:v>0.26392748429112428</c:v>
                </c:pt>
                <c:pt idx="202">
                  <c:v>0.26518162806526907</c:v>
                </c:pt>
                <c:pt idx="203">
                  <c:v>0.26643550190901583</c:v>
                </c:pt>
                <c:pt idx="204">
                  <c:v>0.26768910689935754</c:v>
                </c:pt>
                <c:pt idx="205">
                  <c:v>0.26894244411120632</c:v>
                </c:pt>
                <c:pt idx="206">
                  <c:v>0.27019551461740432</c:v>
                </c:pt>
                <c:pt idx="207">
                  <c:v>0.27144831948873449</c:v>
                </c:pt>
                <c:pt idx="208">
                  <c:v>0.27270085979393122</c:v>
                </c:pt>
                <c:pt idx="209">
                  <c:v>0.27395313659969112</c:v>
                </c:pt>
                <c:pt idx="210">
                  <c:v>0.2752051509706836</c:v>
                </c:pt>
                <c:pt idx="211">
                  <c:v>0.27645690396956146</c:v>
                </c:pt>
                <c:pt idx="212">
                  <c:v>0.2777083966569715</c:v>
                </c:pt>
                <c:pt idx="213">
                  <c:v>0.27895963009156494</c:v>
                </c:pt>
                <c:pt idx="214">
                  <c:v>0.28021060533000791</c:v>
                </c:pt>
                <c:pt idx="215">
                  <c:v>0.28146132342699182</c:v>
                </c:pt>
                <c:pt idx="216">
                  <c:v>0.28271178543524378</c:v>
                </c:pt>
                <c:pt idx="217">
                  <c:v>0.28396199240553682</c:v>
                </c:pt>
                <c:pt idx="218">
                  <c:v>0.28521194538670031</c:v>
                </c:pt>
                <c:pt idx="219">
                  <c:v>0.28646164542563013</c:v>
                </c:pt>
                <c:pt idx="220">
                  <c:v>0.28771109356729874</c:v>
                </c:pt>
                <c:pt idx="221">
                  <c:v>0.28896029085476549</c:v>
                </c:pt>
                <c:pt idx="222">
                  <c:v>0.29020923832918666</c:v>
                </c:pt>
                <c:pt idx="223">
                  <c:v>0.29145793702982548</c:v>
                </c:pt>
                <c:pt idx="224">
                  <c:v>0.29270638799406223</c:v>
                </c:pt>
                <c:pt idx="225">
                  <c:v>0.29395459225740411</c:v>
                </c:pt>
                <c:pt idx="226">
                  <c:v>0.29520255085349534</c:v>
                </c:pt>
                <c:pt idx="227">
                  <c:v>0.29645026481412678</c:v>
                </c:pt>
                <c:pt idx="228">
                  <c:v>0.29769773516924608</c:v>
                </c:pt>
                <c:pt idx="229">
                  <c:v>0.29894496294696732</c:v>
                </c:pt>
                <c:pt idx="230">
                  <c:v>0.30019194917358077</c:v>
                </c:pt>
                <c:pt idx="231">
                  <c:v>0.30143869487356273</c:v>
                </c:pt>
                <c:pt idx="232">
                  <c:v>0.30268520106958507</c:v>
                </c:pt>
                <c:pt idx="233">
                  <c:v>0.30393146878252508</c:v>
                </c:pt>
                <c:pt idx="234">
                  <c:v>0.30517749903147484</c:v>
                </c:pt>
                <c:pt idx="235">
                  <c:v>0.30642329283375097</c:v>
                </c:pt>
                <c:pt idx="236">
                  <c:v>0.30766885120490417</c:v>
                </c:pt>
                <c:pt idx="237">
                  <c:v>0.30891417515872849</c:v>
                </c:pt>
                <c:pt idx="238">
                  <c:v>0.31015926570727109</c:v>
                </c:pt>
                <c:pt idx="239">
                  <c:v>0.31140412386084149</c:v>
                </c:pt>
                <c:pt idx="240">
                  <c:v>0.31264875062802094</c:v>
                </c:pt>
                <c:pt idx="241">
                  <c:v>0.31389314701567178</c:v>
                </c:pt>
                <c:pt idx="242">
                  <c:v>0.31513731402894679</c:v>
                </c:pt>
                <c:pt idx="243">
                  <c:v>0.31638125267129841</c:v>
                </c:pt>
                <c:pt idx="244">
                  <c:v>0.31762496394448803</c:v>
                </c:pt>
                <c:pt idx="245">
                  <c:v>0.31886844884859511</c:v>
                </c:pt>
                <c:pt idx="246">
                  <c:v>0.32011170838202635</c:v>
                </c:pt>
                <c:pt idx="247">
                  <c:v>0.32135474354152488</c:v>
                </c:pt>
                <c:pt idx="248">
                  <c:v>0.32259755532217921</c:v>
                </c:pt>
                <c:pt idx="249">
                  <c:v>0.3238401447174325</c:v>
                </c:pt>
                <c:pt idx="250">
                  <c:v>0.32508251271909133</c:v>
                </c:pt>
                <c:pt idx="251">
                  <c:v>0.32632466031733487</c:v>
                </c:pt>
                <c:pt idx="252">
                  <c:v>0.32756658850072373</c:v>
                </c:pt>
                <c:pt idx="253">
                  <c:v>0.32880829825620883</c:v>
                </c:pt>
                <c:pt idx="254">
                  <c:v>0.33004979056914041</c:v>
                </c:pt>
                <c:pt idx="255">
                  <c:v>0.33129106642327683</c:v>
                </c:pt>
                <c:pt idx="256">
                  <c:v>0.33253212680079325</c:v>
                </c:pt>
                <c:pt idx="257">
                  <c:v>0.33377297268229056</c:v>
                </c:pt>
                <c:pt idx="258">
                  <c:v>0.33501360504680405</c:v>
                </c:pt>
                <c:pt idx="259">
                  <c:v>0.33625402487181216</c:v>
                </c:pt>
                <c:pt idx="260">
                  <c:v>0.33749423313324506</c:v>
                </c:pt>
                <c:pt idx="261">
                  <c:v>0.33873423080549342</c:v>
                </c:pt>
                <c:pt idx="262">
                  <c:v>0.33997401886141698</c:v>
                </c:pt>
                <c:pt idx="263">
                  <c:v>0.34121359827235309</c:v>
                </c:pt>
                <c:pt idx="264">
                  <c:v>0.34245297000812525</c:v>
                </c:pt>
                <c:pt idx="265">
                  <c:v>0.34369213503705165</c:v>
                </c:pt>
                <c:pt idx="266">
                  <c:v>0.3449310943259537</c:v>
                </c:pt>
                <c:pt idx="267">
                  <c:v>0.34616984884016438</c:v>
                </c:pt>
                <c:pt idx="268">
                  <c:v>0.34740839954353681</c:v>
                </c:pt>
                <c:pt idx="269">
                  <c:v>0.34864674739845236</c:v>
                </c:pt>
                <c:pt idx="270">
                  <c:v>0.3498848933658294</c:v>
                </c:pt>
                <c:pt idx="271">
                  <c:v>0.35112283840513125</c:v>
                </c:pt>
                <c:pt idx="272">
                  <c:v>0.35236058347437477</c:v>
                </c:pt>
                <c:pt idx="273">
                  <c:v>0.35359812953013842</c:v>
                </c:pt>
                <c:pt idx="274">
                  <c:v>0.35483547752757066</c:v>
                </c:pt>
                <c:pt idx="275">
                  <c:v>0.356072628420398</c:v>
                </c:pt>
                <c:pt idx="276">
                  <c:v>0.35730958316093331</c:v>
                </c:pt>
                <c:pt idx="277">
                  <c:v>0.3585463427000839</c:v>
                </c:pt>
                <c:pt idx="278">
                  <c:v>0.35978290798735968</c:v>
                </c:pt>
                <c:pt idx="279">
                  <c:v>0.36101927997088124</c:v>
                </c:pt>
                <c:pt idx="280">
                  <c:v>0.36225545959738781</c:v>
                </c:pt>
                <c:pt idx="281">
                  <c:v>0.36349144781224552</c:v>
                </c:pt>
                <c:pt idx="282">
                  <c:v>0.36472724555945513</c:v>
                </c:pt>
                <c:pt idx="283">
                  <c:v>0.36596285378166027</c:v>
                </c:pt>
                <c:pt idx="284">
                  <c:v>0.36719827342015526</c:v>
                </c:pt>
                <c:pt idx="285">
                  <c:v>0.368433505414893</c:v>
                </c:pt>
                <c:pt idx="286">
                  <c:v>0.36966855070449295</c:v>
                </c:pt>
                <c:pt idx="287">
                  <c:v>0.3709034102262489</c:v>
                </c:pt>
                <c:pt idx="288">
                  <c:v>0.37213808491613692</c:v>
                </c:pt>
                <c:pt idx="289">
                  <c:v>0.37337257570882315</c:v>
                </c:pt>
                <c:pt idx="290">
                  <c:v>0.37460688353767146</c:v>
                </c:pt>
                <c:pt idx="291">
                  <c:v>0.37584100933475145</c:v>
                </c:pt>
                <c:pt idx="292">
                  <c:v>0.37707495403084595</c:v>
                </c:pt>
                <c:pt idx="293">
                  <c:v>0.37830871855545883</c:v>
                </c:pt>
                <c:pt idx="294">
                  <c:v>0.37954230383682269</c:v>
                </c:pt>
                <c:pt idx="295">
                  <c:v>0.38077571080190653</c:v>
                </c:pt>
                <c:pt idx="296">
                  <c:v>0.38200894037642336</c:v>
                </c:pt>
                <c:pt idx="297">
                  <c:v>0.38324199348483778</c:v>
                </c:pt>
                <c:pt idx="298">
                  <c:v>0.38447487105037359</c:v>
                </c:pt>
                <c:pt idx="299">
                  <c:v>0.38570757399502131</c:v>
                </c:pt>
                <c:pt idx="300">
                  <c:v>0.38694010323954586</c:v>
                </c:pt>
                <c:pt idx="301">
                  <c:v>0.38817245970349379</c:v>
                </c:pt>
                <c:pt idx="302">
                  <c:v>0.389404644305201</c:v>
                </c:pt>
                <c:pt idx="303">
                  <c:v>0.39063665796180014</c:v>
                </c:pt>
                <c:pt idx="304">
                  <c:v>0.39186850158922804</c:v>
                </c:pt>
                <c:pt idx="305">
                  <c:v>0.39310017610223302</c:v>
                </c:pt>
                <c:pt idx="306">
                  <c:v>0.39433168241438243</c:v>
                </c:pt>
                <c:pt idx="307">
                  <c:v>0.39556302143806987</c:v>
                </c:pt>
                <c:pt idx="308">
                  <c:v>0.39679419408452271</c:v>
                </c:pt>
                <c:pt idx="309">
                  <c:v>0.39802520126380919</c:v>
                </c:pt>
                <c:pt idx="310">
                  <c:v>0.39925604388484587</c:v>
                </c:pt>
                <c:pt idx="311">
                  <c:v>0.40048672285540488</c:v>
                </c:pt>
                <c:pt idx="312">
                  <c:v>0.40171723908212109</c:v>
                </c:pt>
                <c:pt idx="313">
                  <c:v>0.40294759347049941</c:v>
                </c:pt>
                <c:pt idx="314">
                  <c:v>0.40417778692492196</c:v>
                </c:pt>
                <c:pt idx="315">
                  <c:v>0.40540782034865525</c:v>
                </c:pt>
                <c:pt idx="316">
                  <c:v>0.40663769464385741</c:v>
                </c:pt>
                <c:pt idx="317">
                  <c:v>0.40786741071158511</c:v>
                </c:pt>
                <c:pt idx="318">
                  <c:v>0.40909696945180102</c:v>
                </c:pt>
                <c:pt idx="319">
                  <c:v>0.41032637176338055</c:v>
                </c:pt>
                <c:pt idx="320">
                  <c:v>0.41155561854411915</c:v>
                </c:pt>
                <c:pt idx="321">
                  <c:v>0.4127847106907393</c:v>
                </c:pt>
                <c:pt idx="322">
                  <c:v>0.41401364909889754</c:v>
                </c:pt>
                <c:pt idx="323">
                  <c:v>0.41524243466319144</c:v>
                </c:pt>
                <c:pt idx="324">
                  <c:v>0.41647106827716662</c:v>
                </c:pt>
                <c:pt idx="325">
                  <c:v>0.41769955083332377</c:v>
                </c:pt>
                <c:pt idx="326">
                  <c:v>0.41892788322312546</c:v>
                </c:pt>
                <c:pt idx="327">
                  <c:v>0.42015606633700325</c:v>
                </c:pt>
                <c:pt idx="328">
                  <c:v>0.42138410106436441</c:v>
                </c:pt>
                <c:pt idx="329">
                  <c:v>0.42261198829359897</c:v>
                </c:pt>
                <c:pt idx="330">
                  <c:v>0.42383972891208643</c:v>
                </c:pt>
                <c:pt idx="331">
                  <c:v>0.42506732380620271</c:v>
                </c:pt>
                <c:pt idx="332">
                  <c:v>0.42629477386132703</c:v>
                </c:pt>
                <c:pt idx="333">
                  <c:v>0.4275220799618486</c:v>
                </c:pt>
                <c:pt idx="334">
                  <c:v>0.42874924299117345</c:v>
                </c:pt>
                <c:pt idx="335">
                  <c:v>0.42997626383173121</c:v>
                </c:pt>
                <c:pt idx="336">
                  <c:v>0.43120314336498183</c:v>
                </c:pt>
                <c:pt idx="337">
                  <c:v>0.43242988247142239</c:v>
                </c:pt>
                <c:pt idx="338">
                  <c:v>0.4336564820305937</c:v>
                </c:pt>
                <c:pt idx="339">
                  <c:v>0.43488294292108715</c:v>
                </c:pt>
                <c:pt idx="340">
                  <c:v>0.43610926602055117</c:v>
                </c:pt>
                <c:pt idx="341">
                  <c:v>0.43733545220569814</c:v>
                </c:pt>
                <c:pt idx="342">
                  <c:v>0.43856150235231089</c:v>
                </c:pt>
                <c:pt idx="343">
                  <c:v>0.43978741733524929</c:v>
                </c:pt>
                <c:pt idx="344">
                  <c:v>0.4410131980284569</c:v>
                </c:pt>
                <c:pt idx="345">
                  <c:v>0.4422388453049676</c:v>
                </c:pt>
                <c:pt idx="346">
                  <c:v>0.44346436003691214</c:v>
                </c:pt>
                <c:pt idx="347">
                  <c:v>0.44468974309552467</c:v>
                </c:pt>
                <c:pt idx="348">
                  <c:v>0.44591499535114926</c:v>
                </c:pt>
                <c:pt idx="349">
                  <c:v>0.44714011767324641</c:v>
                </c:pt>
                <c:pt idx="350">
                  <c:v>0.44836511093039971</c:v>
                </c:pt>
                <c:pt idx="351">
                  <c:v>0.44958997599032213</c:v>
                </c:pt>
                <c:pt idx="352">
                  <c:v>0.45081471371986254</c:v>
                </c:pt>
                <c:pt idx="353">
                  <c:v>0.4520393249850122</c:v>
                </c:pt>
                <c:pt idx="354">
                  <c:v>0.4532638106509112</c:v>
                </c:pt>
                <c:pt idx="355">
                  <c:v>0.45448817158185484</c:v>
                </c:pt>
                <c:pt idx="356">
                  <c:v>0.45571240864130008</c:v>
                </c:pt>
                <c:pt idx="357">
                  <c:v>0.4569365226918719</c:v>
                </c:pt>
                <c:pt idx="358">
                  <c:v>0.45816051459536966</c:v>
                </c:pt>
                <c:pt idx="359">
                  <c:v>0.45938438521277347</c:v>
                </c:pt>
                <c:pt idx="360">
                  <c:v>0.46060813540425055</c:v>
                </c:pt>
                <c:pt idx="361">
                  <c:v>0.46183176602916159</c:v>
                </c:pt>
                <c:pt idx="362">
                  <c:v>0.46305527794606693</c:v>
                </c:pt>
                <c:pt idx="363">
                  <c:v>0.46427867201273298</c:v>
                </c:pt>
                <c:pt idx="364">
                  <c:v>0.46550194908613851</c:v>
                </c:pt>
                <c:pt idx="365">
                  <c:v>0.46672511002248074</c:v>
                </c:pt>
                <c:pt idx="366">
                  <c:v>0.46794815567718179</c:v>
                </c:pt>
                <c:pt idx="367">
                  <c:v>0.4691710869048949</c:v>
                </c:pt>
                <c:pt idx="368">
                  <c:v>0.47039390455951047</c:v>
                </c:pt>
                <c:pt idx="369">
                  <c:v>0.47161660949416251</c:v>
                </c:pt>
                <c:pt idx="370">
                  <c:v>0.47283920256123468</c:v>
                </c:pt>
                <c:pt idx="371">
                  <c:v>0.47406168461236647</c:v>
                </c:pt>
                <c:pt idx="372">
                  <c:v>0.47528405649845945</c:v>
                </c:pt>
                <c:pt idx="373">
                  <c:v>0.47650631906968333</c:v>
                </c:pt>
                <c:pt idx="374">
                  <c:v>0.47772847317548217</c:v>
                </c:pt>
                <c:pt idx="375">
                  <c:v>0.47895051966458052</c:v>
                </c:pt>
                <c:pt idx="376">
                  <c:v>0.48017245938498943</c:v>
                </c:pt>
                <c:pt idx="377">
                  <c:v>0.48139429318401267</c:v>
                </c:pt>
                <c:pt idx="378">
                  <c:v>0.4826160219082527</c:v>
                </c:pt>
                <c:pt idx="379">
                  <c:v>0.48383764640361682</c:v>
                </c:pt>
                <c:pt idx="380">
                  <c:v>0.48505916751532319</c:v>
                </c:pt>
                <c:pt idx="381">
                  <c:v>0.48628058608790686</c:v>
                </c:pt>
                <c:pt idx="382">
                  <c:v>0.48750190296522594</c:v>
                </c:pt>
                <c:pt idx="383">
                  <c:v>0.48872311899046744</c:v>
                </c:pt>
                <c:pt idx="384">
                  <c:v>0.48994423500615336</c:v>
                </c:pt>
                <c:pt idx="385">
                  <c:v>0.49116525185414667</c:v>
                </c:pt>
                <c:pt idx="386">
                  <c:v>0.49238617037565729</c:v>
                </c:pt>
                <c:pt idx="387">
                  <c:v>0.4936069914112482</c:v>
                </c:pt>
                <c:pt idx="388">
                  <c:v>0.49482771580084112</c:v>
                </c:pt>
                <c:pt idx="389">
                  <c:v>0.49604834438372269</c:v>
                </c:pt>
                <c:pt idx="390">
                  <c:v>0.49726887799855035</c:v>
                </c:pt>
                <c:pt idx="391">
                  <c:v>0.49848931748335823</c:v>
                </c:pt>
                <c:pt idx="392">
                  <c:v>0.49970966367556302</c:v>
                </c:pt>
                <c:pt idx="393">
                  <c:v>0.50092991741197002</c:v>
                </c:pt>
                <c:pt idx="394">
                  <c:v>0.50215007952877888</c:v>
                </c:pt>
                <c:pt idx="395">
                  <c:v>0.50337015086158965</c:v>
                </c:pt>
                <c:pt idx="396">
                  <c:v>0.50459013224540838</c:v>
                </c:pt>
                <c:pt idx="397">
                  <c:v>0.50581002451465329</c:v>
                </c:pt>
                <c:pt idx="398">
                  <c:v>0.50702982850316025</c:v>
                </c:pt>
                <c:pt idx="399">
                  <c:v>0.50824954504418918</c:v>
                </c:pt>
                <c:pt idx="400">
                  <c:v>0.50946917497042921</c:v>
                </c:pt>
                <c:pt idx="401">
                  <c:v>0.51068871911400493</c:v>
                </c:pt>
                <c:pt idx="402">
                  <c:v>0.51190817830648216</c:v>
                </c:pt>
                <c:pt idx="403">
                  <c:v>0.5131275533788735</c:v>
                </c:pt>
                <c:pt idx="404">
                  <c:v>0.51434684516164442</c:v>
                </c:pt>
                <c:pt idx="405">
                  <c:v>0.51556605448471882</c:v>
                </c:pt>
                <c:pt idx="406">
                  <c:v>0.51678518217748481</c:v>
                </c:pt>
                <c:pt idx="407">
                  <c:v>0.51800422906880073</c:v>
                </c:pt>
                <c:pt idx="408">
                  <c:v>0.51922319598700051</c:v>
                </c:pt>
                <c:pt idx="409">
                  <c:v>0.52044208375989964</c:v>
                </c:pt>
                <c:pt idx="410">
                  <c:v>0.5216608932148008</c:v>
                </c:pt>
                <c:pt idx="411">
                  <c:v>0.52287962517849973</c:v>
                </c:pt>
                <c:pt idx="412">
                  <c:v>0.52409828047729068</c:v>
                </c:pt>
                <c:pt idx="413">
                  <c:v>0.52531685993697241</c:v>
                </c:pt>
                <c:pt idx="414">
                  <c:v>0.52653536438285353</c:v>
                </c:pt>
                <c:pt idx="415">
                  <c:v>0.52775379463975858</c:v>
                </c:pt>
                <c:pt idx="416">
                  <c:v>0.52897215153203336</c:v>
                </c:pt>
                <c:pt idx="417">
                  <c:v>0.53019043588355086</c:v>
                </c:pt>
                <c:pt idx="418">
                  <c:v>0.53140864851771674</c:v>
                </c:pt>
                <c:pt idx="419">
                  <c:v>0.53262679025747495</c:v>
                </c:pt>
                <c:pt idx="420">
                  <c:v>0.53384486192531344</c:v>
                </c:pt>
                <c:pt idx="421">
                  <c:v>0.53506286434326988</c:v>
                </c:pt>
                <c:pt idx="422">
                  <c:v>0.53628079833293718</c:v>
                </c:pt>
                <c:pt idx="423">
                  <c:v>0.53749866471546914</c:v>
                </c:pt>
                <c:pt idx="424">
                  <c:v>0.53871646431158593</c:v>
                </c:pt>
                <c:pt idx="425">
                  <c:v>0.53993419794157993</c:v>
                </c:pt>
                <c:pt idx="426">
                  <c:v>0.54115186642532109</c:v>
                </c:pt>
                <c:pt idx="427">
                  <c:v>0.54236947058226259</c:v>
                </c:pt>
                <c:pt idx="428">
                  <c:v>0.54358701123144659</c:v>
                </c:pt>
                <c:pt idx="429">
                  <c:v>0.54480448919150948</c:v>
                </c:pt>
                <c:pt idx="430">
                  <c:v>0.54602190528068761</c:v>
                </c:pt>
                <c:pt idx="431">
                  <c:v>0.54723926031682291</c:v>
                </c:pt>
                <c:pt idx="432">
                  <c:v>0.54845655511736835</c:v>
                </c:pt>
                <c:pt idx="433">
                  <c:v>0.54967379049939358</c:v>
                </c:pt>
                <c:pt idx="434">
                  <c:v>0.55089096727959019</c:v>
                </c:pt>
                <c:pt idx="435">
                  <c:v>0.55210808627427754</c:v>
                </c:pt>
                <c:pt idx="436">
                  <c:v>0.55332514829940804</c:v>
                </c:pt>
                <c:pt idx="437">
                  <c:v>0.55454215417057295</c:v>
                </c:pt>
                <c:pt idx="438">
                  <c:v>0.55575910470300771</c:v>
                </c:pt>
                <c:pt idx="439">
                  <c:v>0.55697600071159736</c:v>
                </c:pt>
                <c:pt idx="440">
                  <c:v>0.55819284301088212</c:v>
                </c:pt>
                <c:pt idx="441">
                  <c:v>0.55940963241506303</c:v>
                </c:pt>
                <c:pt idx="442">
                  <c:v>0.56062636973800706</c:v>
                </c:pt>
                <c:pt idx="443">
                  <c:v>0.561843055793253</c:v>
                </c:pt>
                <c:pt idx="444">
                  <c:v>0.56305969139401668</c:v>
                </c:pt>
                <c:pt idx="445">
                  <c:v>0.56427627735319652</c:v>
                </c:pt>
                <c:pt idx="446">
                  <c:v>0.56549281448337896</c:v>
                </c:pt>
                <c:pt idx="447">
                  <c:v>0.56670930359684379</c:v>
                </c:pt>
                <c:pt idx="448">
                  <c:v>0.56792574550556996</c:v>
                </c:pt>
                <c:pt idx="449">
                  <c:v>0.56914214102124061</c:v>
                </c:pt>
                <c:pt idx="450">
                  <c:v>0.57035849095524871</c:v>
                </c:pt>
                <c:pt idx="451">
                  <c:v>0.57157479611870254</c:v>
                </c:pt>
                <c:pt idx="452">
                  <c:v>0.57279105732243107</c:v>
                </c:pt>
                <c:pt idx="453">
                  <c:v>0.57400727537698926</c:v>
                </c:pt>
                <c:pt idx="454">
                  <c:v>0.57522345109266371</c:v>
                </c:pt>
                <c:pt idx="455">
                  <c:v>0.5764395852794777</c:v>
                </c:pt>
                <c:pt idx="456">
                  <c:v>0.57765567874719714</c:v>
                </c:pt>
                <c:pt idx="457">
                  <c:v>0.5788717323053354</c:v>
                </c:pt>
                <c:pt idx="458">
                  <c:v>0.58008774676315922</c:v>
                </c:pt>
                <c:pt idx="459">
                  <c:v>0.58130372292969368</c:v>
                </c:pt>
                <c:pt idx="460">
                  <c:v>0.58251966161372781</c:v>
                </c:pt>
                <c:pt idx="461">
                  <c:v>0.58373556362382006</c:v>
                </c:pt>
                <c:pt idx="462">
                  <c:v>0.58495142976830339</c:v>
                </c:pt>
                <c:pt idx="463">
                  <c:v>0.58616726085529103</c:v>
                </c:pt>
                <c:pt idx="464">
                  <c:v>0.58738305769268151</c:v>
                </c:pt>
                <c:pt idx="465">
                  <c:v>0.58859882108816419</c:v>
                </c:pt>
                <c:pt idx="466">
                  <c:v>0.5898145518492246</c:v>
                </c:pt>
                <c:pt idx="467">
                  <c:v>0.59103025078314986</c:v>
                </c:pt>
                <c:pt idx="468">
                  <c:v>0.59224591869703391</c:v>
                </c:pt>
                <c:pt idx="469">
                  <c:v>0.59346155639778309</c:v>
                </c:pt>
                <c:pt idx="470">
                  <c:v>0.59467716469212117</c:v>
                </c:pt>
                <c:pt idx="471">
                  <c:v>0.59589274438659512</c:v>
                </c:pt>
                <c:pt idx="472">
                  <c:v>0.59710829628758</c:v>
                </c:pt>
                <c:pt idx="473">
                  <c:v>0.59832382120128469</c:v>
                </c:pt>
                <c:pt idx="474">
                  <c:v>0.59953931993375698</c:v>
                </c:pt>
                <c:pt idx="475">
                  <c:v>0.60075479329088899</c:v>
                </c:pt>
                <c:pt idx="476">
                  <c:v>0.60197024207842265</c:v>
                </c:pt>
                <c:pt idx="477">
                  <c:v>0.60318566710195465</c:v>
                </c:pt>
                <c:pt idx="478">
                  <c:v>0.60440106916694225</c:v>
                </c:pt>
                <c:pt idx="479">
                  <c:v>0.60561644907870837</c:v>
                </c:pt>
                <c:pt idx="480">
                  <c:v>0.60683180764244671</c:v>
                </c:pt>
                <c:pt idx="481">
                  <c:v>0.6080471456632276</c:v>
                </c:pt>
                <c:pt idx="482">
                  <c:v>0.60926246394600281</c:v>
                </c:pt>
                <c:pt idx="483">
                  <c:v>0.6104777632956111</c:v>
                </c:pt>
                <c:pt idx="484">
                  <c:v>0.61169304451678352</c:v>
                </c:pt>
                <c:pt idx="485">
                  <c:v>0.61290830841414889</c:v>
                </c:pt>
                <c:pt idx="486">
                  <c:v>0.61412355579223876</c:v>
                </c:pt>
                <c:pt idx="487">
                  <c:v>0.61533878745549286</c:v>
                </c:pt>
                <c:pt idx="488">
                  <c:v>0.61655400420826467</c:v>
                </c:pt>
                <c:pt idx="489">
                  <c:v>0.61776920685482639</c:v>
                </c:pt>
                <c:pt idx="490">
                  <c:v>0.61898439619937451</c:v>
                </c:pt>
                <c:pt idx="491">
                  <c:v>0.62019957304603479</c:v>
                </c:pt>
                <c:pt idx="492">
                  <c:v>0.62141473819886806</c:v>
                </c:pt>
                <c:pt idx="493">
                  <c:v>0.62262989246187495</c:v>
                </c:pt>
                <c:pt idx="494">
                  <c:v>0.62384503663900159</c:v>
                </c:pt>
                <c:pt idx="495">
                  <c:v>0.62506017153414495</c:v>
                </c:pt>
                <c:pt idx="496">
                  <c:v>0.62627529795115777</c:v>
                </c:pt>
                <c:pt idx="497">
                  <c:v>0.6274904166938543</c:v>
                </c:pt>
                <c:pt idx="498">
                  <c:v>0.62870552856601525</c:v>
                </c:pt>
                <c:pt idx="499">
                  <c:v>0.62992063437139334</c:v>
                </c:pt>
                <c:pt idx="500">
                  <c:v>0.63113573491371844</c:v>
                </c:pt>
                <c:pt idx="501">
                  <c:v>0.63235083099670297</c:v>
                </c:pt>
                <c:pt idx="502">
                  <c:v>0.63356592342404716</c:v>
                </c:pt>
                <c:pt idx="503">
                  <c:v>0.63478101299944434</c:v>
                </c:pt>
                <c:pt idx="504">
                  <c:v>0.63599610052658628</c:v>
                </c:pt>
                <c:pt idx="505">
                  <c:v>0.63721118680916855</c:v>
                </c:pt>
                <c:pt idx="506">
                  <c:v>0.63842627265089569</c:v>
                </c:pt>
                <c:pt idx="507">
                  <c:v>0.63964135885548645</c:v>
                </c:pt>
                <c:pt idx="508">
                  <c:v>0.64085644622667937</c:v>
                </c:pt>
                <c:pt idx="509">
                  <c:v>0.64207153556823793</c:v>
                </c:pt>
                <c:pt idx="510">
                  <c:v>0.64328662768395573</c:v>
                </c:pt>
                <c:pt idx="511">
                  <c:v>0.64450172337766187</c:v>
                </c:pt>
                <c:pt idx="512">
                  <c:v>0.64571682345322656</c:v>
                </c:pt>
                <c:pt idx="513">
                  <c:v>0.64693192871456595</c:v>
                </c:pt>
                <c:pt idx="514">
                  <c:v>0.64814703996564771</c:v>
                </c:pt>
                <c:pt idx="515">
                  <c:v>0.64936215801049624</c:v>
                </c:pt>
                <c:pt idx="516">
                  <c:v>0.650577283653198</c:v>
                </c:pt>
                <c:pt idx="517">
                  <c:v>0.65179241769790697</c:v>
                </c:pt>
                <c:pt idx="518">
                  <c:v>0.65300756094884982</c:v>
                </c:pt>
                <c:pt idx="519">
                  <c:v>0.65422271421033107</c:v>
                </c:pt>
                <c:pt idx="520">
                  <c:v>0.65543787828673872</c:v>
                </c:pt>
                <c:pt idx="521">
                  <c:v>0.65665305398254947</c:v>
                </c:pt>
                <c:pt idx="522">
                  <c:v>0.65786824210233386</c:v>
                </c:pt>
                <c:pt idx="523">
                  <c:v>0.65908344345076175</c:v>
                </c:pt>
                <c:pt idx="524">
                  <c:v>0.66029865883260763</c:v>
                </c:pt>
                <c:pt idx="525">
                  <c:v>0.66151388905275588</c:v>
                </c:pt>
                <c:pt idx="526">
                  <c:v>0.66272913491620622</c:v>
                </c:pt>
                <c:pt idx="527">
                  <c:v>0.66394439722807896</c:v>
                </c:pt>
                <c:pt idx="528">
                  <c:v>0.66515967679362031</c:v>
                </c:pt>
                <c:pt idx="529">
                  <c:v>0.6663749744182077</c:v>
                </c:pt>
                <c:pt idx="530">
                  <c:v>0.66759029090735533</c:v>
                </c:pt>
                <c:pt idx="531">
                  <c:v>0.66880562706671909</c:v>
                </c:pt>
                <c:pt idx="532">
                  <c:v>0.67002098370210228</c:v>
                </c:pt>
                <c:pt idx="533">
                  <c:v>0.67123636161946088</c:v>
                </c:pt>
                <c:pt idx="534">
                  <c:v>0.67245176162490861</c:v>
                </c:pt>
                <c:pt idx="535">
                  <c:v>0.67366718452472285</c:v>
                </c:pt>
                <c:pt idx="536">
                  <c:v>0.67488263112534941</c:v>
                </c:pt>
                <c:pt idx="537">
                  <c:v>0.67609810223340816</c:v>
                </c:pt>
                <c:pt idx="538">
                  <c:v>0.6773135986556984</c:v>
                </c:pt>
                <c:pt idx="539">
                  <c:v>0.67852912119920428</c:v>
                </c:pt>
                <c:pt idx="540">
                  <c:v>0.67974467067109989</c:v>
                </c:pt>
                <c:pt idx="541">
                  <c:v>0.68096024787875498</c:v>
                </c:pt>
                <c:pt idx="542">
                  <c:v>0.68217585362974009</c:v>
                </c:pt>
                <c:pt idx="543">
                  <c:v>0.68339148873183198</c:v>
                </c:pt>
                <c:pt idx="544">
                  <c:v>0.68460715399301919</c:v>
                </c:pt>
                <c:pt idx="545">
                  <c:v>0.68582285022150702</c:v>
                </c:pt>
                <c:pt idx="546">
                  <c:v>0.68703857822572345</c:v>
                </c:pt>
                <c:pt idx="547">
                  <c:v>0.68825433881432407</c:v>
                </c:pt>
                <c:pt idx="548">
                  <c:v>0.68947013279619784</c:v>
                </c:pt>
                <c:pt idx="549">
                  <c:v>0.69068596098047219</c:v>
                </c:pt>
                <c:pt idx="550">
                  <c:v>0.69190182417651869</c:v>
                </c:pt>
                <c:pt idx="551">
                  <c:v>0.69311772319395815</c:v>
                </c:pt>
                <c:pt idx="552">
                  <c:v>0.6943336588426664</c:v>
                </c:pt>
                <c:pt idx="553">
                  <c:v>0.69554963193277952</c:v>
                </c:pt>
                <c:pt idx="554">
                  <c:v>0.69676564327469914</c:v>
                </c:pt>
                <c:pt idx="555">
                  <c:v>0.69798169367909824</c:v>
                </c:pt>
                <c:pt idx="556">
                  <c:v>0.69919778395692622</c:v>
                </c:pt>
                <c:pt idx="557">
                  <c:v>0.70041391491941452</c:v>
                </c:pt>
                <c:pt idx="558">
                  <c:v>0.70163008737808197</c:v>
                </c:pt>
                <c:pt idx="559">
                  <c:v>0.70284630214474042</c:v>
                </c:pt>
                <c:pt idx="560">
                  <c:v>0.70406256003150003</c:v>
                </c:pt>
                <c:pt idx="561">
                  <c:v>0.70527886185077482</c:v>
                </c:pt>
                <c:pt idx="562">
                  <c:v>0.70649520841528801</c:v>
                </c:pt>
                <c:pt idx="563">
                  <c:v>0.7077116005380778</c:v>
                </c:pt>
                <c:pt idx="564">
                  <c:v>0.70892803903250246</c:v>
                </c:pt>
                <c:pt idx="565">
                  <c:v>0.71014452471224621</c:v>
                </c:pt>
                <c:pt idx="566">
                  <c:v>0.71136105839132424</c:v>
                </c:pt>
                <c:pt idx="567">
                  <c:v>0.7125776408840887</c:v>
                </c:pt>
                <c:pt idx="568">
                  <c:v>0.7137942730052339</c:v>
                </c:pt>
                <c:pt idx="569">
                  <c:v>0.71501095556980199</c:v>
                </c:pt>
                <c:pt idx="570">
                  <c:v>0.71622768939318837</c:v>
                </c:pt>
                <c:pt idx="571">
                  <c:v>0.71744447529114719</c:v>
                </c:pt>
                <c:pt idx="572">
                  <c:v>0.71866131407979694</c:v>
                </c:pt>
                <c:pt idx="573">
                  <c:v>0.71987820657562607</c:v>
                </c:pt>
                <c:pt idx="574">
                  <c:v>0.72109515359549847</c:v>
                </c:pt>
                <c:pt idx="575">
                  <c:v>0.72231215595665887</c:v>
                </c:pt>
                <c:pt idx="576">
                  <c:v>0.72352921447673879</c:v>
                </c:pt>
                <c:pt idx="577">
                  <c:v>0.72474632997376165</c:v>
                </c:pt>
                <c:pt idx="578">
                  <c:v>0.72596350326614856</c:v>
                </c:pt>
                <c:pt idx="579">
                  <c:v>0.72718073517272408</c:v>
                </c:pt>
                <c:pt idx="580">
                  <c:v>0.72839802651272145</c:v>
                </c:pt>
                <c:pt idx="581">
                  <c:v>0.72961537810578847</c:v>
                </c:pt>
                <c:pt idx="582">
                  <c:v>0.73083279077199303</c:v>
                </c:pt>
                <c:pt idx="583">
                  <c:v>0.7320502653318286</c:v>
                </c:pt>
                <c:pt idx="584">
                  <c:v>0.73326780260622004</c:v>
                </c:pt>
                <c:pt idx="585">
                  <c:v>0.73448540341652913</c:v>
                </c:pt>
                <c:pt idx="586">
                  <c:v>0.73570306858456025</c:v>
                </c:pt>
                <c:pt idx="587">
                  <c:v>0.7369207989325659</c:v>
                </c:pt>
                <c:pt idx="588">
                  <c:v>0.73813859528325254</c:v>
                </c:pt>
                <c:pt idx="589">
                  <c:v>0.73935645845978626</c:v>
                </c:pt>
                <c:pt idx="590">
                  <c:v>0.74057438928579811</c:v>
                </c:pt>
                <c:pt idx="591">
                  <c:v>0.74179238858539032</c:v>
                </c:pt>
                <c:pt idx="592">
                  <c:v>0.74301045718314152</c:v>
                </c:pt>
                <c:pt idx="593">
                  <c:v>0.74422859590411272</c:v>
                </c:pt>
                <c:pt idx="594">
                  <c:v>0.7454468055738529</c:v>
                </c:pt>
                <c:pt idx="595">
                  <c:v>0.74666508701840473</c:v>
                </c:pt>
                <c:pt idx="596">
                  <c:v>0.74788344106431037</c:v>
                </c:pt>
                <c:pt idx="597">
                  <c:v>0.74910186853861704</c:v>
                </c:pt>
                <c:pt idx="598">
                  <c:v>0.7503203702688831</c:v>
                </c:pt>
                <c:pt idx="599">
                  <c:v>0.75153894708318336</c:v>
                </c:pt>
                <c:pt idx="600">
                  <c:v>0.75275759981011525</c:v>
                </c:pt>
                <c:pt idx="601">
                  <c:v>0.7539763292788042</c:v>
                </c:pt>
                <c:pt idx="602">
                  <c:v>0.75519513631891</c:v>
                </c:pt>
                <c:pt idx="603">
                  <c:v>0.75641402176063188</c:v>
                </c:pt>
                <c:pt idx="604">
                  <c:v>0.75763298643471488</c:v>
                </c:pt>
                <c:pt idx="605">
                  <c:v>0.75885203117245548</c:v>
                </c:pt>
                <c:pt idx="606">
                  <c:v>0.76007115680570725</c:v>
                </c:pt>
                <c:pt idx="607">
                  <c:v>0.761290364166887</c:v>
                </c:pt>
                <c:pt idx="608">
                  <c:v>0.76250965408898042</c:v>
                </c:pt>
                <c:pt idx="609">
                  <c:v>0.76372902740554804</c:v>
                </c:pt>
                <c:pt idx="610">
                  <c:v>0.76494848495073098</c:v>
                </c:pt>
                <c:pt idx="611">
                  <c:v>0.76616802755925695</c:v>
                </c:pt>
                <c:pt idx="612">
                  <c:v>0.7673876560664461</c:v>
                </c:pt>
                <c:pt idx="613">
                  <c:v>0.76860737130821699</c:v>
                </c:pt>
                <c:pt idx="614">
                  <c:v>0.76982717412109225</c:v>
                </c:pt>
                <c:pt idx="615">
                  <c:v>0.77104706534220491</c:v>
                </c:pt>
                <c:pt idx="616">
                  <c:v>0.77226704580930394</c:v>
                </c:pt>
                <c:pt idx="617">
                  <c:v>0.77348711636076051</c:v>
                </c:pt>
                <c:pt idx="618">
                  <c:v>0.7747072778355738</c:v>
                </c:pt>
                <c:pt idx="619">
                  <c:v>0.77592753107337686</c:v>
                </c:pt>
                <c:pt idx="620">
                  <c:v>0.77714787691444298</c:v>
                </c:pt>
                <c:pt idx="621">
                  <c:v>0.77836831619969127</c:v>
                </c:pt>
                <c:pt idx="622">
                  <c:v>0.77958884977069287</c:v>
                </c:pt>
                <c:pt idx="623">
                  <c:v>0.78080947846967685</c:v>
                </c:pt>
                <c:pt idx="624">
                  <c:v>0.78203020313953653</c:v>
                </c:pt>
                <c:pt idx="625">
                  <c:v>0.78325102462383522</c:v>
                </c:pt>
                <c:pt idx="626">
                  <c:v>0.78447194376681251</c:v>
                </c:pt>
                <c:pt idx="627">
                  <c:v>0.78569296141339007</c:v>
                </c:pt>
                <c:pt idx="628">
                  <c:v>0.78691407840917793</c:v>
                </c:pt>
                <c:pt idx="629">
                  <c:v>0.78813529560048068</c:v>
                </c:pt>
                <c:pt idx="630">
                  <c:v>0.78935661383430333</c:v>
                </c:pt>
                <c:pt idx="631">
                  <c:v>0.79057803395835757</c:v>
                </c:pt>
                <c:pt idx="632">
                  <c:v>0.79179955682106795</c:v>
                </c:pt>
                <c:pt idx="633">
                  <c:v>0.793021183271578</c:v>
                </c:pt>
                <c:pt idx="634">
                  <c:v>0.79424291415975623</c:v>
                </c:pt>
                <c:pt idx="635">
                  <c:v>0.79546475033620268</c:v>
                </c:pt>
                <c:pt idx="636">
                  <c:v>0.79668669265225478</c:v>
                </c:pt>
                <c:pt idx="637">
                  <c:v>0.79790874195999373</c:v>
                </c:pt>
                <c:pt idx="638">
                  <c:v>0.79913089911225055</c:v>
                </c:pt>
                <c:pt idx="639">
                  <c:v>0.80035316496261266</c:v>
                </c:pt>
                <c:pt idx="640">
                  <c:v>0.80157554036542977</c:v>
                </c:pt>
                <c:pt idx="641">
                  <c:v>0.80279802617582041</c:v>
                </c:pt>
                <c:pt idx="642">
                  <c:v>0.80402062324967805</c:v>
                </c:pt>
                <c:pt idx="643">
                  <c:v>0.80524333244367741</c:v>
                </c:pt>
                <c:pt idx="644">
                  <c:v>0.80646615461528082</c:v>
                </c:pt>
                <c:pt idx="645">
                  <c:v>0.80768909062274463</c:v>
                </c:pt>
                <c:pt idx="646">
                  <c:v>0.80891214132512534</c:v>
                </c:pt>
                <c:pt idx="647">
                  <c:v>0.81013530758228625</c:v>
                </c:pt>
                <c:pt idx="648">
                  <c:v>0.81135859025490364</c:v>
                </c:pt>
                <c:pt idx="649">
                  <c:v>0.81258199020447308</c:v>
                </c:pt>
                <c:pt idx="650">
                  <c:v>0.8138055082933161</c:v>
                </c:pt>
                <c:pt idx="651">
                  <c:v>0.81502914538458648</c:v>
                </c:pt>
                <c:pt idx="652">
                  <c:v>0.81625290234227654</c:v>
                </c:pt>
                <c:pt idx="653">
                  <c:v>0.81747678003122382</c:v>
                </c:pt>
                <c:pt idx="654">
                  <c:v>0.81870077931711749</c:v>
                </c:pt>
                <c:pt idx="655">
                  <c:v>0.81992490106650484</c:v>
                </c:pt>
                <c:pt idx="656">
                  <c:v>0.82114914614679779</c:v>
                </c:pt>
                <c:pt idx="657">
                  <c:v>0.82237351542627923</c:v>
                </c:pt>
                <c:pt idx="658">
                  <c:v>0.82359800977410991</c:v>
                </c:pt>
                <c:pt idx="659">
                  <c:v>0.82482263006033474</c:v>
                </c:pt>
                <c:pt idx="660">
                  <c:v>0.8260473771558895</c:v>
                </c:pt>
                <c:pt idx="661">
                  <c:v>0.82727225193260723</c:v>
                </c:pt>
                <c:pt idx="662">
                  <c:v>0.82849725526322504</c:v>
                </c:pt>
                <c:pt idx="663">
                  <c:v>0.82972238802139076</c:v>
                </c:pt>
                <c:pt idx="664">
                  <c:v>0.83094765108166946</c:v>
                </c:pt>
                <c:pt idx="665">
                  <c:v>0.83217304531955005</c:v>
                </c:pt>
                <c:pt idx="666">
                  <c:v>0.83339857161145225</c:v>
                </c:pt>
                <c:pt idx="667">
                  <c:v>0.83462423083473314</c:v>
                </c:pt>
                <c:pt idx="668">
                  <c:v>0.83585002386769358</c:v>
                </c:pt>
                <c:pt idx="669">
                  <c:v>0.83707595158958548</c:v>
                </c:pt>
                <c:pt idx="670">
                  <c:v>0.83830201488061828</c:v>
                </c:pt>
                <c:pt idx="671">
                  <c:v>0.83952821462196558</c:v>
                </c:pt>
                <c:pt idx="672">
                  <c:v>0.84075455169577229</c:v>
                </c:pt>
                <c:pt idx="673">
                  <c:v>0.84198102698516109</c:v>
                </c:pt>
                <c:pt idx="674">
                  <c:v>0.84320764137423954</c:v>
                </c:pt>
                <c:pt idx="675">
                  <c:v>0.84443439574810686</c:v>
                </c:pt>
                <c:pt idx="676">
                  <c:v>0.84566129099286069</c:v>
                </c:pt>
                <c:pt idx="677">
                  <c:v>0.84688832799560398</c:v>
                </c:pt>
                <c:pt idx="678">
                  <c:v>0.8481155076444522</c:v>
                </c:pt>
                <c:pt idx="679">
                  <c:v>0.8493428308285399</c:v>
                </c:pt>
                <c:pt idx="680">
                  <c:v>0.85057029843802789</c:v>
                </c:pt>
                <c:pt idx="681">
                  <c:v>0.85179791136411009</c:v>
                </c:pt>
                <c:pt idx="682">
                  <c:v>0.85302567049902056</c:v>
                </c:pt>
                <c:pt idx="683">
                  <c:v>0.85425357673604074</c:v>
                </c:pt>
                <c:pt idx="684">
                  <c:v>0.85548163096950602</c:v>
                </c:pt>
                <c:pt idx="685">
                  <c:v>0.85670983409481327</c:v>
                </c:pt>
                <c:pt idx="686">
                  <c:v>0.85793818700842761</c:v>
                </c:pt>
                <c:pt idx="687">
                  <c:v>0.85916669060788964</c:v>
                </c:pt>
                <c:pt idx="688">
                  <c:v>0.86039534579182253</c:v>
                </c:pt>
                <c:pt idx="689">
                  <c:v>0.86162415345993926</c:v>
                </c:pt>
                <c:pt idx="690">
                  <c:v>0.86285311451304958</c:v>
                </c:pt>
                <c:pt idx="691">
                  <c:v>0.86408222985306737</c:v>
                </c:pt>
                <c:pt idx="692">
                  <c:v>0.86531150038301785</c:v>
                </c:pt>
                <c:pt idx="693">
                  <c:v>0.86654092700704466</c:v>
                </c:pt>
                <c:pt idx="694">
                  <c:v>0.86777051063041732</c:v>
                </c:pt>
                <c:pt idx="695">
                  <c:v>0.86900025215953847</c:v>
                </c:pt>
                <c:pt idx="696">
                  <c:v>0.8702301525019509</c:v>
                </c:pt>
                <c:pt idx="697">
                  <c:v>0.87146021256634532</c:v>
                </c:pt>
                <c:pt idx="698">
                  <c:v>0.87269043326256734</c:v>
                </c:pt>
                <c:pt idx="699">
                  <c:v>0.87392081550162504</c:v>
                </c:pt>
                <c:pt idx="700">
                  <c:v>0.87515136019569628</c:v>
                </c:pt>
                <c:pt idx="701">
                  <c:v>0.87638206825813625</c:v>
                </c:pt>
                <c:pt idx="702">
                  <c:v>0.87761294060348471</c:v>
                </c:pt>
                <c:pt idx="703">
                  <c:v>0.87884397814747361</c:v>
                </c:pt>
                <c:pt idx="704">
                  <c:v>0.88007518180703448</c:v>
                </c:pt>
                <c:pt idx="705">
                  <c:v>0.8813065525003061</c:v>
                </c:pt>
                <c:pt idx="706">
                  <c:v>0.88253809114664195</c:v>
                </c:pt>
                <c:pt idx="707">
                  <c:v>0.88376979866661765</c:v>
                </c:pt>
                <c:pt idx="708">
                  <c:v>0.88500167598203883</c:v>
                </c:pt>
                <c:pt idx="709">
                  <c:v>0.88623372401594847</c:v>
                </c:pt>
                <c:pt idx="710">
                  <c:v>0.88746594369263476</c:v>
                </c:pt>
                <c:pt idx="711">
                  <c:v>0.88869833593763869</c:v>
                </c:pt>
                <c:pt idx="712">
                  <c:v>0.88993090167776179</c:v>
                </c:pt>
                <c:pt idx="713">
                  <c:v>0.89116364184107355</c:v>
                </c:pt>
                <c:pt idx="714">
                  <c:v>0.8923965573569197</c:v>
                </c:pt>
                <c:pt idx="715">
                  <c:v>0.89362964915592957</c:v>
                </c:pt>
                <c:pt idx="716">
                  <c:v>0.89486291817002417</c:v>
                </c:pt>
                <c:pt idx="717">
                  <c:v>0.89609636533242365</c:v>
                </c:pt>
                <c:pt idx="718">
                  <c:v>0.89732999157765547</c:v>
                </c:pt>
                <c:pt idx="719">
                  <c:v>0.89856379784156215</c:v>
                </c:pt>
                <c:pt idx="720">
                  <c:v>0.89979778506130936</c:v>
                </c:pt>
                <c:pt idx="721">
                  <c:v>0.90103195417539361</c:v>
                </c:pt>
                <c:pt idx="722">
                  <c:v>0.90226630612365033</c:v>
                </c:pt>
                <c:pt idx="723">
                  <c:v>0.90350084184726187</c:v>
                </c:pt>
                <c:pt idx="724">
                  <c:v>0.90473556228876562</c:v>
                </c:pt>
                <c:pt idx="725">
                  <c:v>0.90597046839206175</c:v>
                </c:pt>
                <c:pt idx="726">
                  <c:v>0.90720556110242156</c:v>
                </c:pt>
                <c:pt idx="727">
                  <c:v>0.9084408413664955</c:v>
                </c:pt>
                <c:pt idx="728">
                  <c:v>0.90967631013232142</c:v>
                </c:pt>
                <c:pt idx="729">
                  <c:v>0.91091196834933263</c:v>
                </c:pt>
                <c:pt idx="730">
                  <c:v>0.912147816968366</c:v>
                </c:pt>
                <c:pt idx="731">
                  <c:v>0.91338385694167035</c:v>
                </c:pt>
                <c:pt idx="732">
                  <c:v>0.9146200892229146</c:v>
                </c:pt>
                <c:pt idx="733">
                  <c:v>0.91585651476719621</c:v>
                </c:pt>
                <c:pt idx="734">
                  <c:v>0.91709313453104935</c:v>
                </c:pt>
                <c:pt idx="735">
                  <c:v>0.91832994947245317</c:v>
                </c:pt>
                <c:pt idx="736">
                  <c:v>0.91956696055084042</c:v>
                </c:pt>
                <c:pt idx="737">
                  <c:v>0.9208041687271058</c:v>
                </c:pt>
                <c:pt idx="738">
                  <c:v>0.92204157496361405</c:v>
                </c:pt>
                <c:pt idx="739">
                  <c:v>0.92327918022420896</c:v>
                </c:pt>
                <c:pt idx="740">
                  <c:v>0.92451698547422156</c:v>
                </c:pt>
                <c:pt idx="741">
                  <c:v>0.9257549916804787</c:v>
                </c:pt>
                <c:pt idx="742">
                  <c:v>0.92699319981131156</c:v>
                </c:pt>
                <c:pt idx="743">
                  <c:v>0.92823161083656436</c:v>
                </c:pt>
                <c:pt idx="744">
                  <c:v>0.92947022572760285</c:v>
                </c:pt>
                <c:pt idx="745">
                  <c:v>0.93070904545732336</c:v>
                </c:pt>
                <c:pt idx="746">
                  <c:v>0.93194807100016086</c:v>
                </c:pt>
                <c:pt idx="747">
                  <c:v>0.93318730333209832</c:v>
                </c:pt>
                <c:pt idx="748">
                  <c:v>0.934426743430675</c:v>
                </c:pt>
                <c:pt idx="749">
                  <c:v>0.93566639227499548</c:v>
                </c:pt>
                <c:pt idx="750">
                  <c:v>0.93690625084573853</c:v>
                </c:pt>
                <c:pt idx="751">
                  <c:v>0.93814632012516586</c:v>
                </c:pt>
                <c:pt idx="752">
                  <c:v>0.93938660109713112</c:v>
                </c:pt>
                <c:pt idx="753">
                  <c:v>0.94062709474708872</c:v>
                </c:pt>
                <c:pt idx="754">
                  <c:v>0.94186780206210274</c:v>
                </c:pt>
                <c:pt idx="755">
                  <c:v>0.94310872403085622</c:v>
                </c:pt>
                <c:pt idx="756">
                  <c:v>0.94434986164366008</c:v>
                </c:pt>
                <c:pt idx="757">
                  <c:v>0.94559121589246198</c:v>
                </c:pt>
                <c:pt idx="758">
                  <c:v>0.94683278777085567</c:v>
                </c:pt>
                <c:pt idx="759">
                  <c:v>0.94807457827409003</c:v>
                </c:pt>
                <c:pt idx="760">
                  <c:v>0.9493165883990784</c:v>
                </c:pt>
                <c:pt idx="761">
                  <c:v>0.95055881914440776</c:v>
                </c:pt>
                <c:pt idx="762">
                  <c:v>0.95180127151034766</c:v>
                </c:pt>
                <c:pt idx="763">
                  <c:v>0.95304394649886004</c:v>
                </c:pt>
                <c:pt idx="764">
                  <c:v>0.95428684511360817</c:v>
                </c:pt>
                <c:pt idx="765">
                  <c:v>0.95552996835996618</c:v>
                </c:pt>
                <c:pt idx="766">
                  <c:v>0.95677331724502857</c:v>
                </c:pt>
                <c:pt idx="767">
                  <c:v>0.95801689277761926</c:v>
                </c:pt>
                <c:pt idx="768">
                  <c:v>0.95926069596830166</c:v>
                </c:pt>
                <c:pt idx="769">
                  <c:v>0.96050472782938778</c:v>
                </c:pt>
                <c:pt idx="770">
                  <c:v>0.96174898937494779</c:v>
                </c:pt>
                <c:pt idx="771">
                  <c:v>0.96299348162081988</c:v>
                </c:pt>
                <c:pt idx="772">
                  <c:v>0.9642382055846197</c:v>
                </c:pt>
                <c:pt idx="773">
                  <c:v>0.96548316228575015</c:v>
                </c:pt>
                <c:pt idx="774">
                  <c:v>0.96672835274541091</c:v>
                </c:pt>
                <c:pt idx="775">
                  <c:v>0.96797377798660855</c:v>
                </c:pt>
                <c:pt idx="776">
                  <c:v>0.96921943903416596</c:v>
                </c:pt>
                <c:pt idx="777">
                  <c:v>0.97046533691473236</c:v>
                </c:pt>
                <c:pt idx="778">
                  <c:v>0.97171147265679336</c:v>
                </c:pt>
                <c:pt idx="779">
                  <c:v>0.97295784729068058</c:v>
                </c:pt>
                <c:pt idx="780">
                  <c:v>0.97420446184858178</c:v>
                </c:pt>
                <c:pt idx="781">
                  <c:v>0.97545131736455093</c:v>
                </c:pt>
                <c:pt idx="782">
                  <c:v>0.97669841487451814</c:v>
                </c:pt>
                <c:pt idx="783">
                  <c:v>0.97794575541629969</c:v>
                </c:pt>
                <c:pt idx="784">
                  <c:v>0.97919334002960845</c:v>
                </c:pt>
                <c:pt idx="785">
                  <c:v>0.98044116975606388</c:v>
                </c:pt>
                <c:pt idx="786">
                  <c:v>0.98168924563920212</c:v>
                </c:pt>
                <c:pt idx="787">
                  <c:v>0.98293756872448657</c:v>
                </c:pt>
                <c:pt idx="788">
                  <c:v>0.98418614005931793</c:v>
                </c:pt>
                <c:pt idx="789">
                  <c:v>0.98543496069304481</c:v>
                </c:pt>
                <c:pt idx="790">
                  <c:v>0.98668403167697394</c:v>
                </c:pt>
                <c:pt idx="791">
                  <c:v>0.98793335406438065</c:v>
                </c:pt>
                <c:pt idx="792">
                  <c:v>0.98918292891051951</c:v>
                </c:pt>
                <c:pt idx="793">
                  <c:v>0.99043275727263458</c:v>
                </c:pt>
                <c:pt idx="794">
                  <c:v>0.99168284020997033</c:v>
                </c:pt>
                <c:pt idx="795">
                  <c:v>0.99293317878378207</c:v>
                </c:pt>
                <c:pt idx="796">
                  <c:v>0.99418377405734659</c:v>
                </c:pt>
                <c:pt idx="797">
                  <c:v>0.99543462709597319</c:v>
                </c:pt>
                <c:pt idx="798">
                  <c:v>0.99668573896701396</c:v>
                </c:pt>
                <c:pt idx="799">
                  <c:v>0.99793711073987512</c:v>
                </c:pt>
                <c:pt idx="800">
                  <c:v>0.9991887434860276</c:v>
                </c:pt>
                <c:pt idx="801">
                  <c:v>1.0004406382790181</c:v>
                </c:pt>
                <c:pt idx="802">
                  <c:v>1.0016927961944797</c:v>
                </c:pt>
                <c:pt idx="803">
                  <c:v>1.0029452183101433</c:v>
                </c:pt>
                <c:pt idx="804">
                  <c:v>1.0041979057058485</c:v>
                </c:pt>
                <c:pt idx="805">
                  <c:v>1.0054508594635552</c:v>
                </c:pt>
                <c:pt idx="806">
                  <c:v>1.0067040806673535</c:v>
                </c:pt>
                <c:pt idx="807">
                  <c:v>1.0079575704034762</c:v>
                </c:pt>
                <c:pt idx="808">
                  <c:v>1.0092113297603096</c:v>
                </c:pt>
                <c:pt idx="809">
                  <c:v>1.0104653598284048</c:v>
                </c:pt>
                <c:pt idx="810">
                  <c:v>1.0117196617004891</c:v>
                </c:pt>
                <c:pt idx="811">
                  <c:v>1.0129742364714773</c:v>
                </c:pt>
                <c:pt idx="812">
                  <c:v>1.0142290852384834</c:v>
                </c:pt>
                <c:pt idx="813">
                  <c:v>1.0154842091008318</c:v>
                </c:pt>
                <c:pt idx="814">
                  <c:v>1.0167396091600693</c:v>
                </c:pt>
                <c:pt idx="815">
                  <c:v>1.0179952865199766</c:v>
                </c:pt>
                <c:pt idx="816">
                  <c:v>1.0192512422865798</c:v>
                </c:pt>
                <c:pt idx="817">
                  <c:v>1.0205074775681622</c:v>
                </c:pt>
                <c:pt idx="818">
                  <c:v>1.021763993475276</c:v>
                </c:pt>
                <c:pt idx="819">
                  <c:v>1.0230207911207547</c:v>
                </c:pt>
                <c:pt idx="820">
                  <c:v>1.0242778716197243</c:v>
                </c:pt>
                <c:pt idx="821">
                  <c:v>1.0255352360896155</c:v>
                </c:pt>
                <c:pt idx="822">
                  <c:v>1.0267928856501762</c:v>
                </c:pt>
                <c:pt idx="823">
                  <c:v>1.0280508214234827</c:v>
                </c:pt>
                <c:pt idx="824">
                  <c:v>1.0293090445339523</c:v>
                </c:pt>
                <c:pt idx="825">
                  <c:v>1.030567556108356</c:v>
                </c:pt>
                <c:pt idx="826">
                  <c:v>1.0318263572758295</c:v>
                </c:pt>
                <c:pt idx="827">
                  <c:v>1.0330854491678867</c:v>
                </c:pt>
                <c:pt idx="828">
                  <c:v>1.0343448329184313</c:v>
                </c:pt>
                <c:pt idx="829">
                  <c:v>1.0356045096637696</c:v>
                </c:pt>
                <c:pt idx="830">
                  <c:v>1.036864480542623</c:v>
                </c:pt>
                <c:pt idx="831">
                  <c:v>1.0381247466961403</c:v>
                </c:pt>
                <c:pt idx="832">
                  <c:v>1.0393853092679104</c:v>
                </c:pt>
                <c:pt idx="833">
                  <c:v>1.0406461694039748</c:v>
                </c:pt>
                <c:pt idx="834">
                  <c:v>1.0419073282528408</c:v>
                </c:pt>
                <c:pt idx="835">
                  <c:v>1.04260678964825</c:v>
                </c:pt>
                <c:pt idx="836">
                  <c:v>1.0433062510436593</c:v>
                </c:pt>
                <c:pt idx="837">
                  <c:v>1.0440057124390685</c:v>
                </c:pt>
                <c:pt idx="838">
                  <c:v>1.0447051738344777</c:v>
                </c:pt>
                <c:pt idx="839">
                  <c:v>1.0454046352298869</c:v>
                </c:pt>
                <c:pt idx="840">
                  <c:v>1.0461040966252961</c:v>
                </c:pt>
                <c:pt idx="841">
                  <c:v>1.0468035580207053</c:v>
                </c:pt>
                <c:pt idx="842">
                  <c:v>1.0475030194161146</c:v>
                </c:pt>
                <c:pt idx="843">
                  <c:v>1.0482024808115238</c:v>
                </c:pt>
                <c:pt idx="844">
                  <c:v>1.048901942206933</c:v>
                </c:pt>
                <c:pt idx="845">
                  <c:v>1.0496014036023422</c:v>
                </c:pt>
                <c:pt idx="846">
                  <c:v>1.0503008649977514</c:v>
                </c:pt>
                <c:pt idx="847">
                  <c:v>1.0510003263931607</c:v>
                </c:pt>
                <c:pt idx="848">
                  <c:v>1.0516997877885699</c:v>
                </c:pt>
                <c:pt idx="849">
                  <c:v>1.0523992491839791</c:v>
                </c:pt>
                <c:pt idx="850">
                  <c:v>1.0530987105793883</c:v>
                </c:pt>
                <c:pt idx="851">
                  <c:v>1.0537981719747975</c:v>
                </c:pt>
                <c:pt idx="852">
                  <c:v>1.0544976333702067</c:v>
                </c:pt>
                <c:pt idx="853">
                  <c:v>1.055197094765616</c:v>
                </c:pt>
                <c:pt idx="854">
                  <c:v>1.0558965561610252</c:v>
                </c:pt>
                <c:pt idx="855">
                  <c:v>1.0565960175564344</c:v>
                </c:pt>
                <c:pt idx="856">
                  <c:v>1.0572954789518436</c:v>
                </c:pt>
                <c:pt idx="857">
                  <c:v>1.0579949403472528</c:v>
                </c:pt>
                <c:pt idx="858">
                  <c:v>1.0586944017426621</c:v>
                </c:pt>
                <c:pt idx="859">
                  <c:v>1.0593938631380713</c:v>
                </c:pt>
                <c:pt idx="860">
                  <c:v>1.0600933245334805</c:v>
                </c:pt>
                <c:pt idx="861">
                  <c:v>1.0607927859288897</c:v>
                </c:pt>
                <c:pt idx="862">
                  <c:v>1.0614922473242989</c:v>
                </c:pt>
                <c:pt idx="863">
                  <c:v>1.0621917087197081</c:v>
                </c:pt>
                <c:pt idx="864">
                  <c:v>1.0628911701151174</c:v>
                </c:pt>
                <c:pt idx="865">
                  <c:v>1.0635906315105266</c:v>
                </c:pt>
                <c:pt idx="866">
                  <c:v>1.0642900929059358</c:v>
                </c:pt>
                <c:pt idx="867">
                  <c:v>1.064989554301345</c:v>
                </c:pt>
                <c:pt idx="868">
                  <c:v>1.0656890156967542</c:v>
                </c:pt>
                <c:pt idx="869">
                  <c:v>1.0663884770921634</c:v>
                </c:pt>
                <c:pt idx="870">
                  <c:v>1.0670879384875727</c:v>
                </c:pt>
                <c:pt idx="871">
                  <c:v>1.0677873998829819</c:v>
                </c:pt>
                <c:pt idx="872">
                  <c:v>1.0684868612783911</c:v>
                </c:pt>
                <c:pt idx="873">
                  <c:v>1.0691863226738003</c:v>
                </c:pt>
                <c:pt idx="874">
                  <c:v>1.0698857840692095</c:v>
                </c:pt>
                <c:pt idx="875">
                  <c:v>1.0705852454646188</c:v>
                </c:pt>
                <c:pt idx="876">
                  <c:v>1.071284706860028</c:v>
                </c:pt>
                <c:pt idx="877">
                  <c:v>1.0719841682554372</c:v>
                </c:pt>
                <c:pt idx="878">
                  <c:v>1.0726836296508464</c:v>
                </c:pt>
                <c:pt idx="879">
                  <c:v>1.0733830910462556</c:v>
                </c:pt>
                <c:pt idx="880">
                  <c:v>1.0740825524416648</c:v>
                </c:pt>
                <c:pt idx="881">
                  <c:v>1.0747820138370741</c:v>
                </c:pt>
                <c:pt idx="882">
                  <c:v>1.0754814752324833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1.855693529460529</c:v>
                </c:pt>
                <c:pt idx="2">
                  <c:v>2.7865712844689456</c:v>
                </c:pt>
                <c:pt idx="3">
                  <c:v>3.4156280334039435</c:v>
                </c:pt>
                <c:pt idx="4">
                  <c:v>3.860251871246235</c:v>
                </c:pt>
                <c:pt idx="5">
                  <c:v>4.1819238470893305</c:v>
                </c:pt>
                <c:pt idx="6">
                  <c:v>4.4181886303450701</c:v>
                </c:pt>
                <c:pt idx="7">
                  <c:v>4.59369320428031</c:v>
                </c:pt>
                <c:pt idx="8">
                  <c:v>4.7253015848897864</c:v>
                </c:pt>
                <c:pt idx="9">
                  <c:v>4.8248590840036947</c:v>
                </c:pt>
                <c:pt idx="10">
                  <c:v>4.9008343841339803</c:v>
                </c:pt>
                <c:pt idx="11">
                  <c:v>4.9593581313203261</c:v>
                </c:pt>
                <c:pt idx="12">
                  <c:v>5.0049090622775303</c:v>
                </c:pt>
                <c:pt idx="13">
                  <c:v>5.0407816115243742</c:v>
                </c:pt>
                <c:pt idx="14">
                  <c:v>5.0694119199832155</c:v>
                </c:pt>
                <c:pt idx="15">
                  <c:v>5.0926089922893585</c:v>
                </c:pt>
                <c:pt idx="16">
                  <c:v>5.111720697263193</c:v>
                </c:pt>
                <c:pt idx="17">
                  <c:v>5.127754141000624</c:v>
                </c:pt>
                <c:pt idx="18">
                  <c:v>5.1414636128104432</c:v>
                </c:pt>
                <c:pt idx="19">
                  <c:v>5.1534152202786858</c:v>
                </c:pt>
                <c:pt idx="20">
                  <c:v>5.1640346167047673</c:v>
                </c:pt>
                <c:pt idx="21">
                  <c:v>5.1736423788076511</c:v>
                </c:pt>
                <c:pt idx="22">
                  <c:v>5.1824803133080888</c:v>
                </c:pt>
                <c:pt idx="23">
                  <c:v>5.190731070469333</c:v>
                </c:pt>
                <c:pt idx="24">
                  <c:v>5.1985328009682741</c:v>
                </c:pt>
                <c:pt idx="25">
                  <c:v>5.2059901307012693</c:v>
                </c:pt>
                <c:pt idx="26">
                  <c:v>5.2131823932301584</c:v>
                </c:pt>
                <c:pt idx="27">
                  <c:v>5.2201698151709772</c:v>
                </c:pt>
                <c:pt idx="28">
                  <c:v>5.2269981704979021</c:v>
                </c:pt>
                <c:pt idx="29">
                  <c:v>5.233702287670984</c:v>
                </c:pt>
                <c:pt idx="30">
                  <c:v>5.2403086958416658</c:v>
                </c:pt>
                <c:pt idx="31">
                  <c:v>5.2468376240119241</c:v>
                </c:pt>
                <c:pt idx="32">
                  <c:v>5.2533045131933251</c:v>
                </c:pt>
                <c:pt idx="33">
                  <c:v>5.2597211615696713</c:v>
                </c:pt>
                <c:pt idx="34">
                  <c:v>5.2660965927194709</c:v>
                </c:pt>
                <c:pt idx="35">
                  <c:v>5.2724377146249637</c:v>
                </c:pt>
                <c:pt idx="36">
                  <c:v>5.2787498204306305</c:v>
                </c:pt>
                <c:pt idx="37">
                  <c:v>5.2850369693737429</c:v>
                </c:pt>
                <c:pt idx="38">
                  <c:v>5.2913022768655011</c:v>
                </c:pt>
                <c:pt idx="39">
                  <c:v>5.2975481356304259</c:v>
                </c:pt>
                <c:pt idx="40">
                  <c:v>5.303776384467465</c:v>
                </c:pt>
                <c:pt idx="41">
                  <c:v>5.3099884371669601</c:v>
                </c:pt>
                <c:pt idx="42">
                  <c:v>5.3161853811001025</c:v>
                </c:pt>
                <c:pt idx="43">
                  <c:v>5.3223680526841752</c:v>
                </c:pt>
                <c:pt idx="44">
                  <c:v>5.3285370952152666</c:v>
                </c:pt>
                <c:pt idx="45">
                  <c:v>5.3346930032254765</c:v>
                </c:pt>
                <c:pt idx="46">
                  <c:v>5.340836156542105</c:v>
                </c:pt>
                <c:pt idx="47">
                  <c:v>5.3469668464649667</c:v>
                </c:pt>
                <c:pt idx="48">
                  <c:v>5.3530852959045587</c:v>
                </c:pt>
                <c:pt idx="49">
                  <c:v>5.3591916748932524</c:v>
                </c:pt>
                <c:pt idx="50">
                  <c:v>5.3652861125390467</c:v>
                </c:pt>
                <c:pt idx="51">
                  <c:v>5.3713687062504984</c:v>
                </c:pt>
                <c:pt idx="52">
                  <c:v>5.3774395288586723</c:v>
                </c:pt>
                <c:pt idx="53">
                  <c:v>5.3834986341264024</c:v>
                </c:pt>
                <c:pt idx="54">
                  <c:v>5.3895460610120152</c:v>
                </c:pt>
                <c:pt idx="55">
                  <c:v>5.3955818369658424</c:v>
                </c:pt>
                <c:pt idx="56">
                  <c:v>5.4016059804898067</c:v>
                </c:pt>
                <c:pt idx="57">
                  <c:v>5.4076185031270612</c:v>
                </c:pt>
                <c:pt idx="58">
                  <c:v>5.4136194109990647</c:v>
                </c:pt>
                <c:pt idx="59">
                  <c:v>5.4196087060065761</c:v>
                </c:pt>
                <c:pt idx="60">
                  <c:v>5.4255863867639018</c:v>
                </c:pt>
                <c:pt idx="61">
                  <c:v>5.431552449321468</c:v>
                </c:pt>
                <c:pt idx="62">
                  <c:v>5.4375068877361041</c:v>
                </c:pt>
                <c:pt idx="63">
                  <c:v>5.4434496945106288</c:v>
                </c:pt>
                <c:pt idx="64">
                  <c:v>5.4493808609386321</c:v>
                </c:pt>
                <c:pt idx="65">
                  <c:v>5.4553003773756439</c:v>
                </c:pt>
                <c:pt idx="66">
                  <c:v>5.4612082334480094</c:v>
                </c:pt>
                <c:pt idx="67">
                  <c:v>5.4671044182199324</c:v>
                </c:pt>
                <c:pt idx="68">
                  <c:v>5.472988920320887</c:v>
                </c:pt>
                <c:pt idx="69">
                  <c:v>5.4788617280483454</c:v>
                </c:pt>
                <c:pt idx="70">
                  <c:v>5.4847228294478683</c:v>
                </c:pt>
                <c:pt idx="71">
                  <c:v>5.490572212373146</c:v>
                </c:pt>
                <c:pt idx="72">
                  <c:v>5.4964098645382764</c:v>
                </c:pt>
                <c:pt idx="73">
                  <c:v>5.502235773552953</c:v>
                </c:pt>
                <c:pt idx="74">
                  <c:v>5.5080499269569598</c:v>
                </c:pt>
                <c:pt idx="75">
                  <c:v>5.5138523122399148</c:v>
                </c:pt>
                <c:pt idx="76">
                  <c:v>5.5196429168634351</c:v>
                </c:pt>
                <c:pt idx="77">
                  <c:v>5.5254217282740168</c:v>
                </c:pt>
                <c:pt idx="78">
                  <c:v>5.5311887339151564</c:v>
                </c:pt>
                <c:pt idx="79">
                  <c:v>5.5369439212381018</c:v>
                </c:pt>
                <c:pt idx="80">
                  <c:v>5.5426872777063529</c:v>
                </c:pt>
                <c:pt idx="81">
                  <c:v>5.548418790804547</c:v>
                </c:pt>
                <c:pt idx="82">
                  <c:v>5.5541384480399083</c:v>
                </c:pt>
                <c:pt idx="83">
                  <c:v>5.5598462369486157</c:v>
                </c:pt>
                <c:pt idx="84">
                  <c:v>5.5655421450967504</c:v>
                </c:pt>
                <c:pt idx="85">
                  <c:v>5.5712261600834365</c:v>
                </c:pt>
                <c:pt idx="86">
                  <c:v>5.5768982695419806</c:v>
                </c:pt>
                <c:pt idx="87">
                  <c:v>5.5825584611413213</c:v>
                </c:pt>
                <c:pt idx="88">
                  <c:v>5.5882067225890131</c:v>
                </c:pt>
                <c:pt idx="89">
                  <c:v>5.5938430416271228</c:v>
                </c:pt>
                <c:pt idx="90">
                  <c:v>5.5994674060394809</c:v>
                </c:pt>
                <c:pt idx="91">
                  <c:v>5.605079803647147</c:v>
                </c:pt>
                <c:pt idx="92">
                  <c:v>5.6106802223102088</c:v>
                </c:pt>
                <c:pt idx="93">
                  <c:v>5.6162686499291317</c:v>
                </c:pt>
                <c:pt idx="94">
                  <c:v>5.6218450744429997</c:v>
                </c:pt>
                <c:pt idx="95">
                  <c:v>5.6274094838324524</c:v>
                </c:pt>
                <c:pt idx="96">
                  <c:v>5.6329618661162941</c:v>
                </c:pt>
                <c:pt idx="97">
                  <c:v>5.6385022093545265</c:v>
                </c:pt>
                <c:pt idx="98">
                  <c:v>5.6440305016462977</c:v>
                </c:pt>
                <c:pt idx="99">
                  <c:v>5.6495467311313963</c:v>
                </c:pt>
                <c:pt idx="100">
                  <c:v>5.6550508859893016</c:v>
                </c:pt>
                <c:pt idx="101">
                  <c:v>5.6605429544397117</c:v>
                </c:pt>
                <c:pt idx="102">
                  <c:v>5.6660229247423644</c:v>
                </c:pt>
                <c:pt idx="103">
                  <c:v>5.6714907851958367</c:v>
                </c:pt>
                <c:pt idx="104">
                  <c:v>5.6769465241398676</c:v>
                </c:pt>
                <c:pt idx="105">
                  <c:v>5.6823901299531672</c:v>
                </c:pt>
                <c:pt idx="106">
                  <c:v>5.6878215910536607</c:v>
                </c:pt>
                <c:pt idx="107">
                  <c:v>5.6932408959001473</c:v>
                </c:pt>
                <c:pt idx="108">
                  <c:v>5.6986480329890563</c:v>
                </c:pt>
                <c:pt idx="109">
                  <c:v>5.7040429908581789</c:v>
                </c:pt>
                <c:pt idx="110">
                  <c:v>5.7094257580824923</c:v>
                </c:pt>
                <c:pt idx="111">
                  <c:v>5.7147963232784234</c:v>
                </c:pt>
                <c:pt idx="112">
                  <c:v>5.7201546750995957</c:v>
                </c:pt>
                <c:pt idx="113">
                  <c:v>5.7255008022391598</c:v>
                </c:pt>
                <c:pt idx="114">
                  <c:v>5.7308346934303698</c:v>
                </c:pt>
                <c:pt idx="115">
                  <c:v>5.7361563374436351</c:v>
                </c:pt>
                <c:pt idx="116">
                  <c:v>5.7414657230888126</c:v>
                </c:pt>
                <c:pt idx="117">
                  <c:v>5.7467628392147478</c:v>
                </c:pt>
                <c:pt idx="118">
                  <c:v>5.7520476747078106</c:v>
                </c:pt>
                <c:pt idx="119">
                  <c:v>5.7573202184939127</c:v>
                </c:pt>
                <c:pt idx="120">
                  <c:v>5.7625804595371974</c:v>
                </c:pt>
                <c:pt idx="121">
                  <c:v>5.7678283868387767</c:v>
                </c:pt>
                <c:pt idx="122">
                  <c:v>5.7730639894395024</c:v>
                </c:pt>
                <c:pt idx="123">
                  <c:v>5.7782872564176371</c:v>
                </c:pt>
                <c:pt idx="124">
                  <c:v>5.7834981768892169</c:v>
                </c:pt>
                <c:pt idx="125">
                  <c:v>5.788696740008942</c:v>
                </c:pt>
                <c:pt idx="126">
                  <c:v>5.7938829349682281</c:v>
                </c:pt>
                <c:pt idx="127">
                  <c:v>5.7990567509968072</c:v>
                </c:pt>
                <c:pt idx="128">
                  <c:v>5.8042181773624568</c:v>
                </c:pt>
                <c:pt idx="129">
                  <c:v>5.8093672033693364</c:v>
                </c:pt>
                <c:pt idx="130">
                  <c:v>5.8145038183597251</c:v>
                </c:pt>
                <c:pt idx="131">
                  <c:v>5.8196280117137684</c:v>
                </c:pt>
                <c:pt idx="132">
                  <c:v>5.8247397728480292</c:v>
                </c:pt>
                <c:pt idx="133">
                  <c:v>5.8298390912168747</c:v>
                </c:pt>
                <c:pt idx="134">
                  <c:v>5.8349259563102205</c:v>
                </c:pt>
                <c:pt idx="135">
                  <c:v>5.8400003576571198</c:v>
                </c:pt>
                <c:pt idx="136">
                  <c:v>5.8450622848224318</c:v>
                </c:pt>
                <c:pt idx="137">
                  <c:v>5.8501117274081444</c:v>
                </c:pt>
                <c:pt idx="138">
                  <c:v>5.8551486750517752</c:v>
                </c:pt>
                <c:pt idx="139">
                  <c:v>5.8601731174296585</c:v>
                </c:pt>
                <c:pt idx="140">
                  <c:v>5.8651850442527129</c:v>
                </c:pt>
                <c:pt idx="141">
                  <c:v>5.8701844452698904</c:v>
                </c:pt>
                <c:pt idx="142">
                  <c:v>5.8751713102650562</c:v>
                </c:pt>
                <c:pt idx="143">
                  <c:v>5.8801456290590846</c:v>
                </c:pt>
                <c:pt idx="144">
                  <c:v>5.8851073915090968</c:v>
                </c:pt>
                <c:pt idx="145">
                  <c:v>5.8900565875083961</c:v>
                </c:pt>
                <c:pt idx="146">
                  <c:v>5.8949932069862001</c:v>
                </c:pt>
                <c:pt idx="147">
                  <c:v>5.899917239907686</c:v>
                </c:pt>
                <c:pt idx="148">
                  <c:v>5.9048286762740547</c:v>
                </c:pt>
                <c:pt idx="149">
                  <c:v>5.9097275061219152</c:v>
                </c:pt>
                <c:pt idx="150">
                  <c:v>5.9146137195238255</c:v>
                </c:pt>
                <c:pt idx="151">
                  <c:v>5.9194873065878824</c:v>
                </c:pt>
                <c:pt idx="152">
                  <c:v>5.9243482574584387</c:v>
                </c:pt>
                <c:pt idx="153">
                  <c:v>5.9291965623140594</c:v>
                </c:pt>
                <c:pt idx="154">
                  <c:v>5.934032211369348</c:v>
                </c:pt>
                <c:pt idx="155">
                  <c:v>5.9388551948744688</c:v>
                </c:pt>
                <c:pt idx="156">
                  <c:v>5.9436655031142829</c:v>
                </c:pt>
                <c:pt idx="157">
                  <c:v>5.9484631264094245</c:v>
                </c:pt>
                <c:pt idx="158">
                  <c:v>5.9532480551147069</c:v>
                </c:pt>
                <c:pt idx="159">
                  <c:v>5.9580202796209196</c:v>
                </c:pt>
                <c:pt idx="160">
                  <c:v>5.9627797903529238</c:v>
                </c:pt>
                <c:pt idx="161">
                  <c:v>5.9675265777707693</c:v>
                </c:pt>
                <c:pt idx="162">
                  <c:v>5.9722606323695562</c:v>
                </c:pt>
                <c:pt idx="163">
                  <c:v>5.9769819446781947</c:v>
                </c:pt>
                <c:pt idx="164">
                  <c:v>5.9816905052613176</c:v>
                </c:pt>
                <c:pt idx="165">
                  <c:v>5.9863863047167714</c:v>
                </c:pt>
                <c:pt idx="166">
                  <c:v>5.9910693336784089</c:v>
                </c:pt>
                <c:pt idx="167">
                  <c:v>5.9957395828129796</c:v>
                </c:pt>
                <c:pt idx="168">
                  <c:v>6.0003970428222662</c:v>
                </c:pt>
                <c:pt idx="169">
                  <c:v>6.0050417044423847</c:v>
                </c:pt>
                <c:pt idx="170">
                  <c:v>6.0096735584428629</c:v>
                </c:pt>
                <c:pt idx="171">
                  <c:v>6.0142925956282367</c:v>
                </c:pt>
                <c:pt idx="172">
                  <c:v>6.0188988068359563</c:v>
                </c:pt>
                <c:pt idx="173">
                  <c:v>6.0234921829386092</c:v>
                </c:pt>
                <c:pt idx="174">
                  <c:v>6.0280727148418727</c:v>
                </c:pt>
                <c:pt idx="175">
                  <c:v>6.0326403934848294</c:v>
                </c:pt>
                <c:pt idx="176">
                  <c:v>6.0371952098414452</c:v>
                </c:pt>
                <c:pt idx="177">
                  <c:v>6.0417371549178878</c:v>
                </c:pt>
                <c:pt idx="178">
                  <c:v>6.0462662197550499</c:v>
                </c:pt>
                <c:pt idx="179">
                  <c:v>6.0507823954265154</c:v>
                </c:pt>
                <c:pt idx="180">
                  <c:v>6.0552856730399069</c:v>
                </c:pt>
                <c:pt idx="181">
                  <c:v>6.059776043735515</c:v>
                </c:pt>
                <c:pt idx="182">
                  <c:v>6.0642534986876893</c:v>
                </c:pt>
                <c:pt idx="183">
                  <c:v>6.0687180291029996</c:v>
                </c:pt>
                <c:pt idx="184">
                  <c:v>6.0731696262216914</c:v>
                </c:pt>
                <c:pt idx="185">
                  <c:v>6.077608281317235</c:v>
                </c:pt>
                <c:pt idx="186">
                  <c:v>6.0820339856957517</c:v>
                </c:pt>
                <c:pt idx="187">
                  <c:v>6.086446730696232</c:v>
                </c:pt>
                <c:pt idx="188">
                  <c:v>6.0908465076908866</c:v>
                </c:pt>
                <c:pt idx="189">
                  <c:v>6.0952333080844108</c:v>
                </c:pt>
                <c:pt idx="190">
                  <c:v>6.0996071233139455</c:v>
                </c:pt>
                <c:pt idx="191">
                  <c:v>6.1039679448497512</c:v>
                </c:pt>
                <c:pt idx="192">
                  <c:v>6.108315764194594</c:v>
                </c:pt>
                <c:pt idx="193">
                  <c:v>6.1126505728831946</c:v>
                </c:pt>
                <c:pt idx="194">
                  <c:v>6.116972362483601</c:v>
                </c:pt>
                <c:pt idx="195">
                  <c:v>6.1212811245952379</c:v>
                </c:pt>
                <c:pt idx="196">
                  <c:v>6.1255768508507717</c:v>
                </c:pt>
                <c:pt idx="197">
                  <c:v>6.1298595329144785</c:v>
                </c:pt>
                <c:pt idx="198">
                  <c:v>6.1341291624828322</c:v>
                </c:pt>
                <c:pt idx="199">
                  <c:v>6.1383857312846946</c:v>
                </c:pt>
                <c:pt idx="200">
                  <c:v>6.1426292310805355</c:v>
                </c:pt>
                <c:pt idx="201">
                  <c:v>6.1468596536633315</c:v>
                </c:pt>
                <c:pt idx="202">
                  <c:v>6.1510769908578737</c:v>
                </c:pt>
                <c:pt idx="203">
                  <c:v>6.1552812345201087</c:v>
                </c:pt>
                <c:pt idx="204">
                  <c:v>6.1594723765384893</c:v>
                </c:pt>
                <c:pt idx="205">
                  <c:v>6.163650408833095</c:v>
                </c:pt>
                <c:pt idx="206">
                  <c:v>6.1678153233550566</c:v>
                </c:pt>
                <c:pt idx="207">
                  <c:v>6.1719671120881552</c:v>
                </c:pt>
                <c:pt idx="208">
                  <c:v>6.1761057670464323</c:v>
                </c:pt>
                <c:pt idx="209">
                  <c:v>6.1802312802763577</c:v>
                </c:pt>
                <c:pt idx="210">
                  <c:v>6.1843436438554606</c:v>
                </c:pt>
                <c:pt idx="211">
                  <c:v>6.188442849892505</c:v>
                </c:pt>
                <c:pt idx="212">
                  <c:v>6.192528890527611</c:v>
                </c:pt>
                <c:pt idx="213">
                  <c:v>6.1966017579322124</c:v>
                </c:pt>
                <c:pt idx="214">
                  <c:v>6.2006614443084542</c:v>
                </c:pt>
                <c:pt idx="215">
                  <c:v>6.2047079418904927</c:v>
                </c:pt>
                <c:pt idx="216">
                  <c:v>6.2087412429422244</c:v>
                </c:pt>
                <c:pt idx="217">
                  <c:v>6.2127613397598358</c:v>
                </c:pt>
                <c:pt idx="218">
                  <c:v>6.2167682246693223</c:v>
                </c:pt>
                <c:pt idx="219">
                  <c:v>6.2207618900282746</c:v>
                </c:pt>
                <c:pt idx="220">
                  <c:v>6.2247423282248384</c:v>
                </c:pt>
                <c:pt idx="221">
                  <c:v>6.2287095316774934</c:v>
                </c:pt>
                <c:pt idx="222">
                  <c:v>6.2326634928359654</c:v>
                </c:pt>
                <c:pt idx="223">
                  <c:v>6.2366042041803595</c:v>
                </c:pt>
                <c:pt idx="224">
                  <c:v>6.2405316582210935</c:v>
                </c:pt>
                <c:pt idx="225">
                  <c:v>6.2444458474995814</c:v>
                </c:pt>
                <c:pt idx="226">
                  <c:v>6.2483467645872093</c:v>
                </c:pt>
                <c:pt idx="227">
                  <c:v>6.2522344020861143</c:v>
                </c:pt>
                <c:pt idx="228">
                  <c:v>6.2561087526284265</c:v>
                </c:pt>
                <c:pt idx="229">
                  <c:v>6.2599698088766598</c:v>
                </c:pt>
                <c:pt idx="230">
                  <c:v>6.2638175635235935</c:v>
                </c:pt>
                <c:pt idx="231">
                  <c:v>6.2676520092921981</c:v>
                </c:pt>
                <c:pt idx="232">
                  <c:v>6.2714731389352751</c:v>
                </c:pt>
                <c:pt idx="233">
                  <c:v>6.2752809452358127</c:v>
                </c:pt>
                <c:pt idx="234">
                  <c:v>6.2790754210069828</c:v>
                </c:pt>
                <c:pt idx="235">
                  <c:v>6.2828565590916989</c:v>
                </c:pt>
                <c:pt idx="236">
                  <c:v>6.2866243523627023</c:v>
                </c:pt>
                <c:pt idx="237">
                  <c:v>6.2903787937226046</c:v>
                </c:pt>
                <c:pt idx="238">
                  <c:v>6.2941198761038359</c:v>
                </c:pt>
                <c:pt idx="239">
                  <c:v>6.2978475924682806</c:v>
                </c:pt>
                <c:pt idx="240">
                  <c:v>6.3015619358079817</c:v>
                </c:pt>
                <c:pt idx="241">
                  <c:v>6.3052628991441093</c:v>
                </c:pt>
                <c:pt idx="242">
                  <c:v>6.3089504755274444</c:v>
                </c:pt>
                <c:pt idx="243">
                  <c:v>6.3126246580385983</c:v>
                </c:pt>
                <c:pt idx="244">
                  <c:v>6.3162854397870607</c:v>
                </c:pt>
                <c:pt idx="245">
                  <c:v>6.3199328139125495</c:v>
                </c:pt>
                <c:pt idx="246">
                  <c:v>6.323566773583309</c:v>
                </c:pt>
                <c:pt idx="247">
                  <c:v>6.3271873119969566</c:v>
                </c:pt>
                <c:pt idx="248">
                  <c:v>6.330794422380837</c:v>
                </c:pt>
                <c:pt idx="249">
                  <c:v>6.3343880979911207</c:v>
                </c:pt>
                <c:pt idx="250">
                  <c:v>6.3379683321132214</c:v>
                </c:pt>
                <c:pt idx="251">
                  <c:v>6.3415351180614659</c:v>
                </c:pt>
                <c:pt idx="252">
                  <c:v>6.3450884491793262</c:v>
                </c:pt>
                <c:pt idx="253">
                  <c:v>6.3486283188395092</c:v>
                </c:pt>
                <c:pt idx="254">
                  <c:v>6.3521547204430604</c:v>
                </c:pt>
                <c:pt idx="255">
                  <c:v>6.3556676474204066</c:v>
                </c:pt>
                <c:pt idx="256">
                  <c:v>6.3591670932305622</c:v>
                </c:pt>
                <c:pt idx="257">
                  <c:v>6.3626530513613933</c:v>
                </c:pt>
                <c:pt idx="258">
                  <c:v>6.3661255153293963</c:v>
                </c:pt>
                <c:pt idx="259">
                  <c:v>6.3695844786801192</c:v>
                </c:pt>
                <c:pt idx="260">
                  <c:v>6.3730299349871951</c:v>
                </c:pt>
                <c:pt idx="261">
                  <c:v>6.3764618778531794</c:v>
                </c:pt>
                <c:pt idx="262">
                  <c:v>6.3798803009090657</c:v>
                </c:pt>
                <c:pt idx="263">
                  <c:v>6.3832851978143381</c:v>
                </c:pt>
                <c:pt idx="264">
                  <c:v>6.3866765622568584</c:v>
                </c:pt>
                <c:pt idx="265">
                  <c:v>6.39005438795287</c:v>
                </c:pt>
                <c:pt idx="266">
                  <c:v>6.3934186686474943</c:v>
                </c:pt>
                <c:pt idx="267">
                  <c:v>6.3967693981131113</c:v>
                </c:pt>
                <c:pt idx="268">
                  <c:v>6.4001065701512809</c:v>
                </c:pt>
                <c:pt idx="269">
                  <c:v>6.4034301785911962</c:v>
                </c:pt>
                <c:pt idx="270">
                  <c:v>6.4067402172904657</c:v>
                </c:pt>
                <c:pt idx="271">
                  <c:v>6.4100366801349056</c:v>
                </c:pt>
                <c:pt idx="272">
                  <c:v>6.4133195610380387</c:v>
                </c:pt>
                <c:pt idx="273">
                  <c:v>6.416588853941831</c:v>
                </c:pt>
                <c:pt idx="274">
                  <c:v>6.4198445528159525</c:v>
                </c:pt>
                <c:pt idx="275">
                  <c:v>6.423086651657842</c:v>
                </c:pt>
                <c:pt idx="276">
                  <c:v>6.426315144493298</c:v>
                </c:pt>
                <c:pt idx="277">
                  <c:v>6.429530025375696</c:v>
                </c:pt>
                <c:pt idx="278">
                  <c:v>6.432731288385737</c:v>
                </c:pt>
                <c:pt idx="279">
                  <c:v>6.4359189276328284</c:v>
                </c:pt>
                <c:pt idx="280">
                  <c:v>6.4390929372535366</c:v>
                </c:pt>
                <c:pt idx="281">
                  <c:v>6.4422533114122675</c:v>
                </c:pt>
                <c:pt idx="282">
                  <c:v>6.4454000443004427</c:v>
                </c:pt>
                <c:pt idx="283">
                  <c:v>6.4485331301378253</c:v>
                </c:pt>
                <c:pt idx="284">
                  <c:v>6.4516525631716757</c:v>
                </c:pt>
                <c:pt idx="285">
                  <c:v>6.4547583376760498</c:v>
                </c:pt>
                <c:pt idx="286">
                  <c:v>6.4578504479531871</c:v>
                </c:pt>
                <c:pt idx="287">
                  <c:v>6.4609288883325462</c:v>
                </c:pt>
                <c:pt idx="288">
                  <c:v>6.4639936531702951</c:v>
                </c:pt>
                <c:pt idx="289">
                  <c:v>6.4670447368511326</c:v>
                </c:pt>
                <c:pt idx="290">
                  <c:v>6.4700821337859491</c:v>
                </c:pt>
                <c:pt idx="291">
                  <c:v>6.4731058384135451</c:v>
                </c:pt>
                <c:pt idx="292">
                  <c:v>6.4761158451995975</c:v>
                </c:pt>
                <c:pt idx="293">
                  <c:v>6.4791121486368812</c:v>
                </c:pt>
                <c:pt idx="294">
                  <c:v>6.4820947432456375</c:v>
                </c:pt>
                <c:pt idx="295">
                  <c:v>6.4850636235729553</c:v>
                </c:pt>
                <c:pt idx="296">
                  <c:v>6.4880187841929651</c:v>
                </c:pt>
                <c:pt idx="297">
                  <c:v>6.4909602197068903</c:v>
                </c:pt>
                <c:pt idx="298">
                  <c:v>6.4938879247424968</c:v>
                </c:pt>
                <c:pt idx="299">
                  <c:v>6.4968018939548555</c:v>
                </c:pt>
                <c:pt idx="300">
                  <c:v>6.4997021220263296</c:v>
                </c:pt>
                <c:pt idx="301">
                  <c:v>6.5025886036652549</c:v>
                </c:pt>
                <c:pt idx="302">
                  <c:v>6.5054613336071645</c:v>
                </c:pt>
                <c:pt idx="303">
                  <c:v>6.5083203066145243</c:v>
                </c:pt>
                <c:pt idx="304">
                  <c:v>6.5111655174761367</c:v>
                </c:pt>
                <c:pt idx="305">
                  <c:v>6.5139969610079218</c:v>
                </c:pt>
                <c:pt idx="306">
                  <c:v>6.5168146320519531</c:v>
                </c:pt>
                <c:pt idx="307">
                  <c:v>6.5196185254776644</c:v>
                </c:pt>
                <c:pt idx="308">
                  <c:v>6.5224086361799083</c:v>
                </c:pt>
                <c:pt idx="309">
                  <c:v>6.5251849590813409</c:v>
                </c:pt>
                <c:pt idx="310">
                  <c:v>6.5279474891301534</c:v>
                </c:pt>
                <c:pt idx="311">
                  <c:v>6.5306962213014463</c:v>
                </c:pt>
                <c:pt idx="312">
                  <c:v>6.5334311505967637</c:v>
                </c:pt>
                <c:pt idx="313">
                  <c:v>6.536152272043938</c:v>
                </c:pt>
                <c:pt idx="314">
                  <c:v>6.5388595806969727</c:v>
                </c:pt>
                <c:pt idx="315">
                  <c:v>6.5415530716365513</c:v>
                </c:pt>
                <c:pt idx="316">
                  <c:v>6.5442327399692344</c:v>
                </c:pt>
                <c:pt idx="317">
                  <c:v>6.5468985808283016</c:v>
                </c:pt>
                <c:pt idx="318">
                  <c:v>6.5495505893728154</c:v>
                </c:pt>
                <c:pt idx="319">
                  <c:v>6.5521887607881482</c:v>
                </c:pt>
                <c:pt idx="320">
                  <c:v>6.5548130902859336</c:v>
                </c:pt>
                <c:pt idx="321">
                  <c:v>6.5574235731038932</c:v>
                </c:pt>
                <c:pt idx="322">
                  <c:v>6.5600202045056255</c:v>
                </c:pt>
                <c:pt idx="323">
                  <c:v>6.5626029797806584</c:v>
                </c:pt>
                <c:pt idx="324">
                  <c:v>6.5651718942450312</c:v>
                </c:pt>
                <c:pt idx="325">
                  <c:v>6.5677269432403476</c:v>
                </c:pt>
                <c:pt idx="326">
                  <c:v>6.5702681221344728</c:v>
                </c:pt>
                <c:pt idx="327">
                  <c:v>6.572795426320809</c:v>
                </c:pt>
                <c:pt idx="328">
                  <c:v>6.57530885121857</c:v>
                </c:pt>
                <c:pt idx="329">
                  <c:v>6.5778083922732584</c:v>
                </c:pt>
                <c:pt idx="330">
                  <c:v>6.5802940449560268</c:v>
                </c:pt>
                <c:pt idx="331">
                  <c:v>6.5827658047633903</c:v>
                </c:pt>
                <c:pt idx="332">
                  <c:v>6.5852236672179796</c:v>
                </c:pt>
                <c:pt idx="333">
                  <c:v>6.5876676278681447</c:v>
                </c:pt>
                <c:pt idx="334">
                  <c:v>6.5900976822880741</c:v>
                </c:pt>
                <c:pt idx="335">
                  <c:v>6.5925138260768383</c:v>
                </c:pt>
                <c:pt idx="336">
                  <c:v>6.5949160548599242</c:v>
                </c:pt>
                <c:pt idx="337">
                  <c:v>6.5973043642880871</c:v>
                </c:pt>
                <c:pt idx="338">
                  <c:v>6.5996787500375786</c:v>
                </c:pt>
                <c:pt idx="339">
                  <c:v>6.6020392078102992</c:v>
                </c:pt>
                <c:pt idx="340">
                  <c:v>6.6043857333336033</c:v>
                </c:pt>
                <c:pt idx="341">
                  <c:v>6.6067183223600709</c:v>
                </c:pt>
                <c:pt idx="342">
                  <c:v>6.6090369706680514</c:v>
                </c:pt>
                <c:pt idx="343">
                  <c:v>6.61134167406109</c:v>
                </c:pt>
                <c:pt idx="344">
                  <c:v>6.6136324283681516</c:v>
                </c:pt>
                <c:pt idx="345">
                  <c:v>6.6159092294436137</c:v>
                </c:pt>
                <c:pt idx="346">
                  <c:v>6.6181720731668126</c:v>
                </c:pt>
                <c:pt idx="347">
                  <c:v>6.6204209554428868</c:v>
                </c:pt>
                <c:pt idx="348">
                  <c:v>6.6226558722019577</c:v>
                </c:pt>
                <c:pt idx="349">
                  <c:v>6.624876819399157</c:v>
                </c:pt>
                <c:pt idx="350">
                  <c:v>6.6270837930152098</c:v>
                </c:pt>
                <c:pt idx="351">
                  <c:v>6.6292767890555808</c:v>
                </c:pt>
                <c:pt idx="352">
                  <c:v>6.6314558035512947</c:v>
                </c:pt>
                <c:pt idx="353">
                  <c:v>6.6336208325582691</c:v>
                </c:pt>
                <c:pt idx="354">
                  <c:v>6.6357718721575125</c:v>
                </c:pt>
                <c:pt idx="355">
                  <c:v>6.6379089184550164</c:v>
                </c:pt>
                <c:pt idx="356">
                  <c:v>6.6400319675819217</c:v>
                </c:pt>
                <c:pt idx="357">
                  <c:v>6.642141015694075</c:v>
                </c:pt>
                <c:pt idx="358">
                  <c:v>6.644236058972866</c:v>
                </c:pt>
                <c:pt idx="359">
                  <c:v>6.6463170936241109</c:v>
                </c:pt>
                <c:pt idx="360">
                  <c:v>6.6483841158786339</c:v>
                </c:pt>
                <c:pt idx="361">
                  <c:v>6.6504371219922742</c:v>
                </c:pt>
                <c:pt idx="362">
                  <c:v>6.6524761082457919</c:v>
                </c:pt>
                <c:pt idx="363">
                  <c:v>6.6545010709445735</c:v>
                </c:pt>
                <c:pt idx="364">
                  <c:v>6.6565120064186507</c:v>
                </c:pt>
                <c:pt idx="365">
                  <c:v>6.6585089110235627</c:v>
                </c:pt>
                <c:pt idx="366">
                  <c:v>6.6604917811390356</c:v>
                </c:pt>
                <c:pt idx="367">
                  <c:v>6.6624606131692854</c:v>
                </c:pt>
                <c:pt idx="368">
                  <c:v>6.6644154035438925</c:v>
                </c:pt>
                <c:pt idx="369">
                  <c:v>6.666356148716627</c:v>
                </c:pt>
                <c:pt idx="370">
                  <c:v>6.6682828451664076</c:v>
                </c:pt>
                <c:pt idx="371">
                  <c:v>6.6701954893961179</c:v>
                </c:pt>
                <c:pt idx="372">
                  <c:v>6.67209407793385</c:v>
                </c:pt>
                <c:pt idx="373">
                  <c:v>6.6739786073319918</c:v>
                </c:pt>
                <c:pt idx="374">
                  <c:v>6.6758490741676129</c:v>
                </c:pt>
                <c:pt idx="375">
                  <c:v>6.6777054750421581</c:v>
                </c:pt>
                <c:pt idx="376">
                  <c:v>6.6795478065816329</c:v>
                </c:pt>
                <c:pt idx="377">
                  <c:v>6.6813760654365577</c:v>
                </c:pt>
                <c:pt idx="378">
                  <c:v>6.6831902482820471</c:v>
                </c:pt>
                <c:pt idx="379">
                  <c:v>6.6849903518177154</c:v>
                </c:pt>
                <c:pt idx="380">
                  <c:v>6.6867763727670457</c:v>
                </c:pt>
                <c:pt idx="381">
                  <c:v>6.6885483078787447</c:v>
                </c:pt>
                <c:pt idx="382">
                  <c:v>6.6903061539251087</c:v>
                </c:pt>
                <c:pt idx="383">
                  <c:v>6.6920499077032432</c:v>
                </c:pt>
                <c:pt idx="384">
                  <c:v>6.693779566034503</c:v>
                </c:pt>
                <c:pt idx="385">
                  <c:v>6.6954951257647748</c:v>
                </c:pt>
                <c:pt idx="386">
                  <c:v>6.6971965837636214</c:v>
                </c:pt>
                <c:pt idx="387">
                  <c:v>6.6988839369253732</c:v>
                </c:pt>
                <c:pt idx="388">
                  <c:v>6.7005571821685868</c:v>
                </c:pt>
                <c:pt idx="389">
                  <c:v>6.7022163164357833</c:v>
                </c:pt>
                <c:pt idx="390">
                  <c:v>6.7038613366939899</c:v>
                </c:pt>
                <c:pt idx="391">
                  <c:v>6.7054922399341033</c:v>
                </c:pt>
                <c:pt idx="392">
                  <c:v>6.7071090231714727</c:v>
                </c:pt>
                <c:pt idx="393">
                  <c:v>6.7087116834455056</c:v>
                </c:pt>
                <c:pt idx="394">
                  <c:v>6.7103002178194791</c:v>
                </c:pt>
                <c:pt idx="395">
                  <c:v>6.711874623381096</c:v>
                </c:pt>
                <c:pt idx="396">
                  <c:v>6.7134348972420108</c:v>
                </c:pt>
                <c:pt idx="397">
                  <c:v>6.7149810365380649</c:v>
                </c:pt>
                <c:pt idx="398">
                  <c:v>6.7165130384289062</c:v>
                </c:pt>
                <c:pt idx="399">
                  <c:v>6.7180309000982792</c:v>
                </c:pt>
                <c:pt idx="400">
                  <c:v>6.719534618754154</c:v>
                </c:pt>
                <c:pt idx="401">
                  <c:v>6.7210241916282367</c:v>
                </c:pt>
                <c:pt idx="402">
                  <c:v>6.7224996159763091</c:v>
                </c:pt>
                <c:pt idx="403">
                  <c:v>6.7239608890780023</c:v>
                </c:pt>
                <c:pt idx="404">
                  <c:v>6.7254080082369834</c:v>
                </c:pt>
                <c:pt idx="405">
                  <c:v>6.7268409707808861</c:v>
                </c:pt>
                <c:pt idx="406">
                  <c:v>6.7282597740609802</c:v>
                </c:pt>
                <c:pt idx="407">
                  <c:v>6.7296644154527394</c:v>
                </c:pt>
                <c:pt idx="408">
                  <c:v>6.7310548923552673</c:v>
                </c:pt>
                <c:pt idx="409">
                  <c:v>6.7324312021915258</c:v>
                </c:pt>
                <c:pt idx="410">
                  <c:v>6.7337933424083909</c:v>
                </c:pt>
                <c:pt idx="411">
                  <c:v>6.7351413104765951</c:v>
                </c:pt>
                <c:pt idx="412">
                  <c:v>6.7364751038904123</c:v>
                </c:pt>
                <c:pt idx="413">
                  <c:v>6.737794720168071</c:v>
                </c:pt>
                <c:pt idx="414">
                  <c:v>6.739100156851709</c:v>
                </c:pt>
                <c:pt idx="415">
                  <c:v>6.7403914115068835</c:v>
                </c:pt>
                <c:pt idx="416">
                  <c:v>6.7416684817231305</c:v>
                </c:pt>
                <c:pt idx="417">
                  <c:v>6.7429313651133338</c:v>
                </c:pt>
                <c:pt idx="418">
                  <c:v>6.744180059314596</c:v>
                </c:pt>
                <c:pt idx="419">
                  <c:v>6.7454145619873183</c:v>
                </c:pt>
                <c:pt idx="420">
                  <c:v>6.7466348708154893</c:v>
                </c:pt>
                <c:pt idx="421">
                  <c:v>6.7478409835073485</c:v>
                </c:pt>
                <c:pt idx="422">
                  <c:v>6.7490328977940264</c:v>
                </c:pt>
                <c:pt idx="423">
                  <c:v>6.7502106114304876</c:v>
                </c:pt>
                <c:pt idx="424">
                  <c:v>6.7513741221957488</c:v>
                </c:pt>
                <c:pt idx="425">
                  <c:v>6.7525234278917079</c:v>
                </c:pt>
                <c:pt idx="426">
                  <c:v>6.7536585263443598</c:v>
                </c:pt>
                <c:pt idx="427">
                  <c:v>6.7547794154031253</c:v>
                </c:pt>
                <c:pt idx="428">
                  <c:v>6.7558860929406972</c:v>
                </c:pt>
                <c:pt idx="429">
                  <c:v>6.7569785568537331</c:v>
                </c:pt>
                <c:pt idx="430">
                  <c:v>6.7580568050621448</c:v>
                </c:pt>
                <c:pt idx="431">
                  <c:v>6.7591208355093402</c:v>
                </c:pt>
                <c:pt idx="432">
                  <c:v>6.7601706461623996</c:v>
                </c:pt>
                <c:pt idx="433">
                  <c:v>6.7612062350116986</c:v>
                </c:pt>
                <c:pt idx="434">
                  <c:v>6.7622276000709922</c:v>
                </c:pt>
                <c:pt idx="435">
                  <c:v>6.7632347393777765</c:v>
                </c:pt>
                <c:pt idx="436">
                  <c:v>6.7642276509929724</c:v>
                </c:pt>
                <c:pt idx="437">
                  <c:v>6.7652063330005969</c:v>
                </c:pt>
                <c:pt idx="438">
                  <c:v>6.7661707835082554</c:v>
                </c:pt>
                <c:pt idx="439">
                  <c:v>6.7671210006471432</c:v>
                </c:pt>
                <c:pt idx="440">
                  <c:v>6.7680569825714425</c:v>
                </c:pt>
                <c:pt idx="441">
                  <c:v>6.7689787274591664</c:v>
                </c:pt>
                <c:pt idx="442">
                  <c:v>6.7698862335114933</c:v>
                </c:pt>
                <c:pt idx="443">
                  <c:v>6.7707794989528223</c:v>
                </c:pt>
                <c:pt idx="444">
                  <c:v>6.7716585220309602</c:v>
                </c:pt>
                <c:pt idx="445">
                  <c:v>6.7725233010171761</c:v>
                </c:pt>
                <c:pt idx="446">
                  <c:v>6.7733738342060406</c:v>
                </c:pt>
                <c:pt idx="447">
                  <c:v>6.774210119915459</c:v>
                </c:pt>
                <c:pt idx="448">
                  <c:v>6.7750321564864135</c:v>
                </c:pt>
                <c:pt idx="449">
                  <c:v>6.7758399422832243</c:v>
                </c:pt>
                <c:pt idx="450">
                  <c:v>6.7766334756937914</c:v>
                </c:pt>
                <c:pt idx="451">
                  <c:v>6.7774127551290411</c:v>
                </c:pt>
                <c:pt idx="452">
                  <c:v>6.7781777790231841</c:v>
                </c:pt>
                <c:pt idx="453">
                  <c:v>6.7789285458336055</c:v>
                </c:pt>
                <c:pt idx="454">
                  <c:v>6.7796650540412386</c:v>
                </c:pt>
                <c:pt idx="455">
                  <c:v>6.7803873021498156</c:v>
                </c:pt>
                <c:pt idx="456">
                  <c:v>6.781095288686747</c:v>
                </c:pt>
                <c:pt idx="457">
                  <c:v>6.7817890122021947</c:v>
                </c:pt>
                <c:pt idx="458">
                  <c:v>6.782468471270005</c:v>
                </c:pt>
                <c:pt idx="459">
                  <c:v>6.7831336644866926</c:v>
                </c:pt>
                <c:pt idx="460">
                  <c:v>6.7837845904724201</c:v>
                </c:pt>
                <c:pt idx="461">
                  <c:v>6.7844212478703003</c:v>
                </c:pt>
                <c:pt idx="462">
                  <c:v>6.7850436353467485</c:v>
                </c:pt>
                <c:pt idx="463">
                  <c:v>6.7856517515912529</c:v>
                </c:pt>
                <c:pt idx="464">
                  <c:v>6.7862455953163678</c:v>
                </c:pt>
                <c:pt idx="465">
                  <c:v>6.786825165257925</c:v>
                </c:pt>
                <c:pt idx="466">
                  <c:v>6.7873904601750352</c:v>
                </c:pt>
                <c:pt idx="467">
                  <c:v>6.7879414788496204</c:v>
                </c:pt>
                <c:pt idx="468">
                  <c:v>6.7884782200868843</c:v>
                </c:pt>
                <c:pt idx="469">
                  <c:v>6.7890006827153844</c:v>
                </c:pt>
                <c:pt idx="470">
                  <c:v>6.7895088655863507</c:v>
                </c:pt>
                <c:pt idx="471">
                  <c:v>6.7900027675744141</c:v>
                </c:pt>
                <c:pt idx="472">
                  <c:v>6.790482387577188</c:v>
                </c:pt>
                <c:pt idx="473">
                  <c:v>6.7909477245154291</c:v>
                </c:pt>
                <c:pt idx="474">
                  <c:v>6.7913987773330691</c:v>
                </c:pt>
                <c:pt idx="475">
                  <c:v>6.7918355449969825</c:v>
                </c:pt>
                <c:pt idx="476">
                  <c:v>6.7922580264971231</c:v>
                </c:pt>
                <c:pt idx="477">
                  <c:v>6.7926662208466055</c:v>
                </c:pt>
                <c:pt idx="478">
                  <c:v>6.7930601270815991</c:v>
                </c:pt>
                <c:pt idx="479">
                  <c:v>6.7934397442613008</c:v>
                </c:pt>
                <c:pt idx="480">
                  <c:v>6.7938050714680216</c:v>
                </c:pt>
                <c:pt idx="481">
                  <c:v>6.7941561078069164</c:v>
                </c:pt>
                <c:pt idx="482">
                  <c:v>6.7944928524065809</c:v>
                </c:pt>
                <c:pt idx="483">
                  <c:v>6.7948153044182602</c:v>
                </c:pt>
                <c:pt idx="484">
                  <c:v>6.7951234630164246</c:v>
                </c:pt>
                <c:pt idx="485">
                  <c:v>6.7954173273986047</c:v>
                </c:pt>
                <c:pt idx="486">
                  <c:v>6.7956968967853211</c:v>
                </c:pt>
                <c:pt idx="487">
                  <c:v>6.7959621704200917</c:v>
                </c:pt>
                <c:pt idx="488">
                  <c:v>6.7962131475694241</c:v>
                </c:pt>
                <c:pt idx="489">
                  <c:v>6.7964498275229728</c:v>
                </c:pt>
                <c:pt idx="490">
                  <c:v>6.7966722095933516</c:v>
                </c:pt>
                <c:pt idx="491">
                  <c:v>6.7968802931161356</c:v>
                </c:pt>
                <c:pt idx="492">
                  <c:v>6.797074077449925</c:v>
                </c:pt>
                <c:pt idx="493">
                  <c:v>6.7972535619765004</c:v>
                </c:pt>
                <c:pt idx="494">
                  <c:v>6.7974187461003588</c:v>
                </c:pt>
                <c:pt idx="495">
                  <c:v>6.7975696292491925</c:v>
                </c:pt>
                <c:pt idx="496">
                  <c:v>6.7977062108736535</c:v>
                </c:pt>
                <c:pt idx="497">
                  <c:v>6.7978284904474391</c:v>
                </c:pt>
                <c:pt idx="498">
                  <c:v>6.7979364674671201</c:v>
                </c:pt>
                <c:pt idx="499">
                  <c:v>6.7980301414524105</c:v>
                </c:pt>
                <c:pt idx="500">
                  <c:v>6.7981095119459436</c:v>
                </c:pt>
                <c:pt idx="501">
                  <c:v>6.7981745785132892</c:v>
                </c:pt>
                <c:pt idx="502">
                  <c:v>6.7982253407431505</c:v>
                </c:pt>
                <c:pt idx="503">
                  <c:v>6.7982617982471547</c:v>
                </c:pt>
                <c:pt idx="504">
                  <c:v>6.7982839506598767</c:v>
                </c:pt>
                <c:pt idx="505">
                  <c:v>6.7982917976388233</c:v>
                </c:pt>
                <c:pt idx="506">
                  <c:v>6.7982853388647291</c:v>
                </c:pt>
                <c:pt idx="507">
                  <c:v>6.7982645740410437</c:v>
                </c:pt>
                <c:pt idx="508">
                  <c:v>6.7982295028944106</c:v>
                </c:pt>
                <c:pt idx="509">
                  <c:v>6.7981801251743352</c:v>
                </c:pt>
                <c:pt idx="510">
                  <c:v>6.7981164406533514</c:v>
                </c:pt>
                <c:pt idx="511">
                  <c:v>6.7980384491270804</c:v>
                </c:pt>
                <c:pt idx="512">
                  <c:v>6.7979461504140186</c:v>
                </c:pt>
                <c:pt idx="513">
                  <c:v>6.797839544355587</c:v>
                </c:pt>
                <c:pt idx="514">
                  <c:v>6.7977186308163891</c:v>
                </c:pt>
                <c:pt idx="515">
                  <c:v>6.7975834096838899</c:v>
                </c:pt>
                <c:pt idx="516">
                  <c:v>6.7974338808686205</c:v>
                </c:pt>
                <c:pt idx="517">
                  <c:v>6.7972700443040637</c:v>
                </c:pt>
                <c:pt idx="518">
                  <c:v>6.7970918999465733</c:v>
                </c:pt>
                <c:pt idx="519">
                  <c:v>6.796899447775905</c:v>
                </c:pt>
                <c:pt idx="520">
                  <c:v>6.7966926877942742</c:v>
                </c:pt>
                <c:pt idx="521">
                  <c:v>6.7964716200272761</c:v>
                </c:pt>
                <c:pt idx="522">
                  <c:v>6.7962362445234783</c:v>
                </c:pt>
                <c:pt idx="523">
                  <c:v>6.7959865613542316</c:v>
                </c:pt>
                <c:pt idx="524">
                  <c:v>6.7957225706141058</c:v>
                </c:pt>
                <c:pt idx="525">
                  <c:v>6.7954442724207516</c:v>
                </c:pt>
                <c:pt idx="526">
                  <c:v>6.7951516669146264</c:v>
                </c:pt>
                <c:pt idx="527">
                  <c:v>6.7948447542593406</c:v>
                </c:pt>
                <c:pt idx="528">
                  <c:v>6.7945235346412867</c:v>
                </c:pt>
                <c:pt idx="529">
                  <c:v>6.7941880082703232</c:v>
                </c:pt>
                <c:pt idx="530">
                  <c:v>6.7938381753789772</c:v>
                </c:pt>
                <c:pt idx="531">
                  <c:v>6.7934740362228334</c:v>
                </c:pt>
                <c:pt idx="532">
                  <c:v>6.7930955910808422</c:v>
                </c:pt>
                <c:pt idx="533">
                  <c:v>6.7927028402545959</c:v>
                </c:pt>
                <c:pt idx="534">
                  <c:v>6.7922957840689389</c:v>
                </c:pt>
                <c:pt idx="535">
                  <c:v>6.7918744228717394</c:v>
                </c:pt>
                <c:pt idx="536">
                  <c:v>6.7914387570338111</c:v>
                </c:pt>
                <c:pt idx="537">
                  <c:v>6.7909887869492742</c:v>
                </c:pt>
                <c:pt idx="538">
                  <c:v>6.7905245130351393</c:v>
                </c:pt>
                <c:pt idx="539">
                  <c:v>6.7900459357313743</c:v>
                </c:pt>
                <c:pt idx="540">
                  <c:v>6.7895530555013757</c:v>
                </c:pt>
                <c:pt idx="541">
                  <c:v>6.7890458728311698</c:v>
                </c:pt>
                <c:pt idx="542">
                  <c:v>6.7885243882303508</c:v>
                </c:pt>
                <c:pt idx="543">
                  <c:v>6.7879886022311755</c:v>
                </c:pt>
                <c:pt idx="544">
                  <c:v>6.7874385153893231</c:v>
                </c:pt>
                <c:pt idx="545">
                  <c:v>6.786874128283384</c:v>
                </c:pt>
                <c:pt idx="546">
                  <c:v>6.7862954415151622</c:v>
                </c:pt>
                <c:pt idx="547">
                  <c:v>6.785702455709484</c:v>
                </c:pt>
                <c:pt idx="548">
                  <c:v>6.7850951715143752</c:v>
                </c:pt>
                <c:pt idx="549">
                  <c:v>6.7844735896011032</c:v>
                </c:pt>
                <c:pt idx="550">
                  <c:v>6.7838377106636969</c:v>
                </c:pt>
                <c:pt idx="551">
                  <c:v>6.7831875354198488</c:v>
                </c:pt>
                <c:pt idx="552">
                  <c:v>6.7825230646100163</c:v>
                </c:pt>
                <c:pt idx="553">
                  <c:v>6.7818442989979379</c:v>
                </c:pt>
                <c:pt idx="554">
                  <c:v>6.7811512393706002</c:v>
                </c:pt>
                <c:pt idx="555">
                  <c:v>6.780443886538011</c:v>
                </c:pt>
                <c:pt idx="556">
                  <c:v>6.7797222413335234</c:v>
                </c:pt>
                <c:pt idx="557">
                  <c:v>6.7789863046135848</c:v>
                </c:pt>
                <c:pt idx="558">
                  <c:v>6.7782360772579313</c:v>
                </c:pt>
                <c:pt idx="559">
                  <c:v>6.7774715601694124</c:v>
                </c:pt>
                <c:pt idx="560">
                  <c:v>6.7766927542742463</c:v>
                </c:pt>
                <c:pt idx="561">
                  <c:v>6.7758996605215644</c:v>
                </c:pt>
                <c:pt idx="562">
                  <c:v>6.7750922798841922</c:v>
                </c:pt>
                <c:pt idx="563">
                  <c:v>6.7742706133578414</c:v>
                </c:pt>
                <c:pt idx="564">
                  <c:v>6.7734346619616588</c:v>
                </c:pt>
                <c:pt idx="565">
                  <c:v>6.7725844267379305</c:v>
                </c:pt>
                <c:pt idx="566">
                  <c:v>6.7717199087523374</c:v>
                </c:pt>
                <c:pt idx="567">
                  <c:v>6.7708411090938139</c:v>
                </c:pt>
                <c:pt idx="568">
                  <c:v>6.7699480288746319</c:v>
                </c:pt>
                <c:pt idx="569">
                  <c:v>6.7690406692303071</c:v>
                </c:pt>
                <c:pt idx="570">
                  <c:v>6.768119031319654</c:v>
                </c:pt>
                <c:pt idx="571">
                  <c:v>6.7671831163248717</c:v>
                </c:pt>
                <c:pt idx="572">
                  <c:v>6.766232925451547</c:v>
                </c:pt>
                <c:pt idx="573">
                  <c:v>6.7652684599284987</c:v>
                </c:pt>
                <c:pt idx="574">
                  <c:v>6.7642897210080637</c:v>
                </c:pt>
                <c:pt idx="575">
                  <c:v>6.763296709965795</c:v>
                </c:pt>
                <c:pt idx="576">
                  <c:v>6.762289428100658</c:v>
                </c:pt>
                <c:pt idx="577">
                  <c:v>6.7612678767352241</c:v>
                </c:pt>
                <c:pt idx="578">
                  <c:v>6.760232057215247</c:v>
                </c:pt>
                <c:pt idx="579">
                  <c:v>6.7591819709099434</c:v>
                </c:pt>
                <c:pt idx="580">
                  <c:v>6.7581176192120029</c:v>
                </c:pt>
                <c:pt idx="581">
                  <c:v>6.7570390035376358</c:v>
                </c:pt>
                <c:pt idx="582">
                  <c:v>6.7559461253263571</c:v>
                </c:pt>
                <c:pt idx="583">
                  <c:v>6.754838986041297</c:v>
                </c:pt>
                <c:pt idx="584">
                  <c:v>6.7537175871689366</c:v>
                </c:pt>
                <c:pt idx="585">
                  <c:v>6.7525819302194448</c:v>
                </c:pt>
                <c:pt idx="586">
                  <c:v>6.7514320167263708</c:v>
                </c:pt>
                <c:pt idx="587">
                  <c:v>6.7502678482467937</c:v>
                </c:pt>
                <c:pt idx="588">
                  <c:v>6.7490894263614187</c:v>
                </c:pt>
                <c:pt idx="589">
                  <c:v>6.7478967526744311</c:v>
                </c:pt>
                <c:pt idx="590">
                  <c:v>6.7466898288135662</c:v>
                </c:pt>
                <c:pt idx="591">
                  <c:v>6.7454686564302637</c:v>
                </c:pt>
                <c:pt idx="592">
                  <c:v>6.7442332371994196</c:v>
                </c:pt>
                <c:pt idx="593">
                  <c:v>6.742983572819683</c:v>
                </c:pt>
                <c:pt idx="594">
                  <c:v>6.741719665013246</c:v>
                </c:pt>
                <c:pt idx="595">
                  <c:v>6.7404415155259541</c:v>
                </c:pt>
                <c:pt idx="596">
                  <c:v>6.7391491261273346</c:v>
                </c:pt>
                <c:pt idx="597">
                  <c:v>6.7378424986106431</c:v>
                </c:pt>
                <c:pt idx="598">
                  <c:v>6.7365216347925889</c:v>
                </c:pt>
                <c:pt idx="599">
                  <c:v>6.7351865365139885</c:v>
                </c:pt>
                <c:pt idx="600">
                  <c:v>6.7338372056389986</c:v>
                </c:pt>
                <c:pt idx="601">
                  <c:v>6.7324736440558146</c:v>
                </c:pt>
                <c:pt idx="602">
                  <c:v>6.7310958536761731</c:v>
                </c:pt>
                <c:pt idx="603">
                  <c:v>6.7297038364356441</c:v>
                </c:pt>
                <c:pt idx="604">
                  <c:v>6.7282975942936547</c:v>
                </c:pt>
                <c:pt idx="605">
                  <c:v>6.7268771292333902</c:v>
                </c:pt>
                <c:pt idx="606">
                  <c:v>6.7254424432619233</c:v>
                </c:pt>
                <c:pt idx="607">
                  <c:v>6.7239935384099763</c:v>
                </c:pt>
                <c:pt idx="608">
                  <c:v>6.7225304167324502</c:v>
                </c:pt>
                <c:pt idx="609">
                  <c:v>6.7210530803077928</c:v>
                </c:pt>
                <c:pt idx="610">
                  <c:v>6.7195615312385444</c:v>
                </c:pt>
                <c:pt idx="611">
                  <c:v>6.7180557716510494</c:v>
                </c:pt>
                <c:pt idx="612">
                  <c:v>6.7165358036957272</c:v>
                </c:pt>
                <c:pt idx="613">
                  <c:v>6.71500162954686</c:v>
                </c:pt>
                <c:pt idx="614">
                  <c:v>6.713453251402667</c:v>
                </c:pt>
                <c:pt idx="615">
                  <c:v>6.7118906714854445</c:v>
                </c:pt>
                <c:pt idx="616">
                  <c:v>6.7103138920413308</c:v>
                </c:pt>
                <c:pt idx="617">
                  <c:v>6.7087229153407577</c:v>
                </c:pt>
                <c:pt idx="618">
                  <c:v>6.7071177436779434</c:v>
                </c:pt>
                <c:pt idx="619">
                  <c:v>6.7054983793713028</c:v>
                </c:pt>
                <c:pt idx="620">
                  <c:v>6.7038648247633743</c:v>
                </c:pt>
                <c:pt idx="621">
                  <c:v>6.7022170822206286</c:v>
                </c:pt>
                <c:pt idx="622">
                  <c:v>6.7005551541338031</c:v>
                </c:pt>
                <c:pt idx="623">
                  <c:v>6.6988790429178708</c:v>
                </c:pt>
                <c:pt idx="624">
                  <c:v>6.6971887510117254</c:v>
                </c:pt>
                <c:pt idx="625">
                  <c:v>6.6954842808786923</c:v>
                </c:pt>
                <c:pt idx="626">
                  <c:v>6.6937656350059918</c:v>
                </c:pt>
                <c:pt idx="627">
                  <c:v>6.6920328159054998</c:v>
                </c:pt>
                <c:pt idx="628">
                  <c:v>6.6902858261129294</c:v>
                </c:pt>
                <c:pt idx="629">
                  <c:v>6.6885246681885757</c:v>
                </c:pt>
                <c:pt idx="630">
                  <c:v>6.6867493447168123</c:v>
                </c:pt>
                <c:pt idx="631">
                  <c:v>6.6849598583065051</c:v>
                </c:pt>
                <c:pt idx="632">
                  <c:v>6.6831562115907621</c:v>
                </c:pt>
                <c:pt idx="633">
                  <c:v>6.6813384072270239</c:v>
                </c:pt>
                <c:pt idx="634">
                  <c:v>6.6795064478972472</c:v>
                </c:pt>
                <c:pt idx="635">
                  <c:v>6.677660336307607</c:v>
                </c:pt>
                <c:pt idx="636">
                  <c:v>6.6758000751888158</c:v>
                </c:pt>
                <c:pt idx="637">
                  <c:v>6.6739256672960607</c:v>
                </c:pt>
                <c:pt idx="638">
                  <c:v>6.6720371154090223</c:v>
                </c:pt>
                <c:pt idx="639">
                  <c:v>6.6701344223317269</c:v>
                </c:pt>
                <c:pt idx="640">
                  <c:v>6.6682175908929668</c:v>
                </c:pt>
                <c:pt idx="641">
                  <c:v>6.6662866239457532</c:v>
                </c:pt>
                <c:pt idx="642">
                  <c:v>6.6643415243679929</c:v>
                </c:pt>
                <c:pt idx="643">
                  <c:v>6.6623822950619953</c:v>
                </c:pt>
                <c:pt idx="644">
                  <c:v>6.6604089389547987</c:v>
                </c:pt>
                <c:pt idx="645">
                  <c:v>6.6584214589979842</c:v>
                </c:pt>
                <c:pt idx="646">
                  <c:v>6.6564198581679364</c:v>
                </c:pt>
                <c:pt idx="647">
                  <c:v>6.6544041394655888</c:v>
                </c:pt>
                <c:pt idx="648">
                  <c:v>6.6523743059166591</c:v>
                </c:pt>
                <c:pt idx="649">
                  <c:v>6.6503303605715853</c:v>
                </c:pt>
                <c:pt idx="650">
                  <c:v>6.6482723065056719</c:v>
                </c:pt>
                <c:pt idx="651">
                  <c:v>6.6462001468188623</c:v>
                </c:pt>
                <c:pt idx="652">
                  <c:v>6.6441138846361474</c:v>
                </c:pt>
                <c:pt idx="653">
                  <c:v>6.642013523107078</c:v>
                </c:pt>
                <c:pt idx="654">
                  <c:v>6.6398990654063077</c:v>
                </c:pt>
                <c:pt idx="655">
                  <c:v>6.6377705147333339</c:v>
                </c:pt>
                <c:pt idx="656">
                  <c:v>6.6356278743124237</c:v>
                </c:pt>
                <c:pt idx="657">
                  <c:v>6.6334711473932195</c:v>
                </c:pt>
                <c:pt idx="658">
                  <c:v>6.6313003372498187</c:v>
                </c:pt>
                <c:pt idx="659">
                  <c:v>6.6291154471817162</c:v>
                </c:pt>
                <c:pt idx="660">
                  <c:v>6.626916480513259</c:v>
                </c:pt>
                <c:pt idx="661">
                  <c:v>6.6247034405939864</c:v>
                </c:pt>
                <c:pt idx="662">
                  <c:v>6.6224763307984187</c:v>
                </c:pt>
                <c:pt idx="663">
                  <c:v>6.620235154526263</c:v>
                </c:pt>
                <c:pt idx="664">
                  <c:v>6.6179799152023406</c:v>
                </c:pt>
                <c:pt idx="665">
                  <c:v>6.6157106162767274</c:v>
                </c:pt>
                <c:pt idx="666">
                  <c:v>6.6134272612245963</c:v>
                </c:pt>
                <c:pt idx="667">
                  <c:v>6.6111298535464078</c:v>
                </c:pt>
                <c:pt idx="668">
                  <c:v>6.6088183967680276</c:v>
                </c:pt>
                <c:pt idx="669">
                  <c:v>6.6064928944404135</c:v>
                </c:pt>
                <c:pt idx="670">
                  <c:v>6.6041533501398604</c:v>
                </c:pt>
                <c:pt idx="671">
                  <c:v>6.6017997674682336</c:v>
                </c:pt>
                <c:pt idx="672">
                  <c:v>6.5994321500526194</c:v>
                </c:pt>
                <c:pt idx="673">
                  <c:v>6.5970505015454819</c:v>
                </c:pt>
                <c:pt idx="674">
                  <c:v>6.5946548256248763</c:v>
                </c:pt>
                <c:pt idx="675">
                  <c:v>6.5922451259942267</c:v>
                </c:pt>
                <c:pt idx="676">
                  <c:v>6.5898214063825407</c:v>
                </c:pt>
                <c:pt idx="677">
                  <c:v>6.5873836705443667</c:v>
                </c:pt>
                <c:pt idx="678">
                  <c:v>6.584931922259722</c:v>
                </c:pt>
                <c:pt idx="679">
                  <c:v>6.5824661653343606</c:v>
                </c:pt>
                <c:pt idx="680">
                  <c:v>6.5799864035996194</c:v>
                </c:pt>
                <c:pt idx="681">
                  <c:v>6.5774926409124976</c:v>
                </c:pt>
                <c:pt idx="682">
                  <c:v>6.5749848811557694</c:v>
                </c:pt>
                <c:pt idx="683">
                  <c:v>6.5724631282377795</c:v>
                </c:pt>
                <c:pt idx="684">
                  <c:v>6.5699273860928065</c:v>
                </c:pt>
                <c:pt idx="685">
                  <c:v>6.5673776586808534</c:v>
                </c:pt>
                <c:pt idx="686">
                  <c:v>6.5648139499877765</c:v>
                </c:pt>
                <c:pt idx="687">
                  <c:v>6.5622362640252687</c:v>
                </c:pt>
                <c:pt idx="688">
                  <c:v>6.5596446048310275</c:v>
                </c:pt>
                <c:pt idx="689">
                  <c:v>6.5570389764685109</c:v>
                </c:pt>
                <c:pt idx="690">
                  <c:v>6.554419383027283</c:v>
                </c:pt>
                <c:pt idx="691">
                  <c:v>6.5517858286228918</c:v>
                </c:pt>
                <c:pt idx="692">
                  <c:v>6.5491383173968689</c:v>
                </c:pt>
                <c:pt idx="693">
                  <c:v>6.5464768535169258</c:v>
                </c:pt>
                <c:pt idx="694">
                  <c:v>6.5438014411767202</c:v>
                </c:pt>
                <c:pt idx="695">
                  <c:v>6.5411120845961932</c:v>
                </c:pt>
                <c:pt idx="696">
                  <c:v>6.5384087880214574</c:v>
                </c:pt>
                <c:pt idx="697">
                  <c:v>6.5356915557246555</c:v>
                </c:pt>
                <c:pt idx="698">
                  <c:v>6.532960392004477</c:v>
                </c:pt>
                <c:pt idx="699">
                  <c:v>6.5302153011857058</c:v>
                </c:pt>
                <c:pt idx="700">
                  <c:v>6.5274562876194766</c:v>
                </c:pt>
                <c:pt idx="701">
                  <c:v>6.5246833556832193</c:v>
                </c:pt>
                <c:pt idx="702">
                  <c:v>6.5218965097809045</c:v>
                </c:pt>
                <c:pt idx="703">
                  <c:v>6.5190957543428683</c:v>
                </c:pt>
                <c:pt idx="704">
                  <c:v>6.5162810938259419</c:v>
                </c:pt>
                <c:pt idx="705">
                  <c:v>6.5134525327133561</c:v>
                </c:pt>
                <c:pt idx="706">
                  <c:v>6.5106100755150367</c:v>
                </c:pt>
                <c:pt idx="707">
                  <c:v>6.5077537267674002</c:v>
                </c:pt>
                <c:pt idx="708">
                  <c:v>6.5048834910335147</c:v>
                </c:pt>
                <c:pt idx="709">
                  <c:v>6.5019993729030618</c:v>
                </c:pt>
                <c:pt idx="710">
                  <c:v>6.4991013769925763</c:v>
                </c:pt>
                <c:pt idx="711">
                  <c:v>6.4961895079451546</c:v>
                </c:pt>
                <c:pt idx="712">
                  <c:v>6.4932637704306764</c:v>
                </c:pt>
                <c:pt idx="713">
                  <c:v>6.4903241691459677</c:v>
                </c:pt>
                <c:pt idx="714">
                  <c:v>6.4873707088145895</c:v>
                </c:pt>
                <c:pt idx="715">
                  <c:v>6.48440339418711</c:v>
                </c:pt>
                <c:pt idx="716">
                  <c:v>6.4814222300408773</c:v>
                </c:pt>
                <c:pt idx="717">
                  <c:v>6.47842722118037</c:v>
                </c:pt>
                <c:pt idx="718">
                  <c:v>6.4754183724369705</c:v>
                </c:pt>
                <c:pt idx="719">
                  <c:v>6.4723956886693044</c:v>
                </c:pt>
                <c:pt idx="720">
                  <c:v>6.4693591747627952</c:v>
                </c:pt>
                <c:pt idx="721">
                  <c:v>6.4663088356302705</c:v>
                </c:pt>
                <c:pt idx="722">
                  <c:v>6.4632446762115787</c:v>
                </c:pt>
                <c:pt idx="723">
                  <c:v>6.4601667014739199</c:v>
                </c:pt>
                <c:pt idx="724">
                  <c:v>6.4570749164115258</c:v>
                </c:pt>
                <c:pt idx="725">
                  <c:v>6.4539693260463</c:v>
                </c:pt>
                <c:pt idx="726">
                  <c:v>6.4508499354271445</c:v>
                </c:pt>
                <c:pt idx="727">
                  <c:v>6.4477167496306311</c:v>
                </c:pt>
                <c:pt idx="728">
                  <c:v>6.4445697737605503</c:v>
                </c:pt>
                <c:pt idx="729">
                  <c:v>6.4414090129482737</c:v>
                </c:pt>
                <c:pt idx="730">
                  <c:v>6.4382344723526312</c:v>
                </c:pt>
                <c:pt idx="731">
                  <c:v>6.4350461571601816</c:v>
                </c:pt>
                <c:pt idx="732">
                  <c:v>6.4318440725848722</c:v>
                </c:pt>
                <c:pt idx="733">
                  <c:v>6.4286282238684613</c:v>
                </c:pt>
                <c:pt idx="734">
                  <c:v>6.4253986162802725</c:v>
                </c:pt>
                <c:pt idx="735">
                  <c:v>6.4221552551175618</c:v>
                </c:pt>
                <c:pt idx="736">
                  <c:v>6.4188981457051675</c:v>
                </c:pt>
                <c:pt idx="737">
                  <c:v>6.4156272933958576</c:v>
                </c:pt>
                <c:pt idx="738">
                  <c:v>6.4123427035703058</c:v>
                </c:pt>
                <c:pt idx="739">
                  <c:v>6.4090443816370897</c:v>
                </c:pt>
                <c:pt idx="740">
                  <c:v>6.40573233303272</c:v>
                </c:pt>
                <c:pt idx="741">
                  <c:v>6.4024065632216809</c:v>
                </c:pt>
                <c:pt idx="742">
                  <c:v>6.3990670776966674</c:v>
                </c:pt>
                <c:pt idx="743">
                  <c:v>6.3957138819783577</c:v>
                </c:pt>
                <c:pt idx="744">
                  <c:v>6.3923469816157068</c:v>
                </c:pt>
                <c:pt idx="745">
                  <c:v>6.388966382185667</c:v>
                </c:pt>
                <c:pt idx="746">
                  <c:v>6.3855720892936239</c:v>
                </c:pt>
                <c:pt idx="747">
                  <c:v>6.3821641085732033</c:v>
                </c:pt>
                <c:pt idx="748">
                  <c:v>6.3787424456863597</c:v>
                </c:pt>
                <c:pt idx="749">
                  <c:v>6.375307106323473</c:v>
                </c:pt>
                <c:pt idx="750">
                  <c:v>6.3718580962033364</c:v>
                </c:pt>
                <c:pt idx="751">
                  <c:v>6.3683954210732834</c:v>
                </c:pt>
                <c:pt idx="752">
                  <c:v>6.3649190867091034</c:v>
                </c:pt>
                <c:pt idx="753">
                  <c:v>6.3614290989151829</c:v>
                </c:pt>
                <c:pt idx="754">
                  <c:v>6.357925463524694</c:v>
                </c:pt>
                <c:pt idx="755">
                  <c:v>6.3544081863993398</c:v>
                </c:pt>
                <c:pt idx="756">
                  <c:v>6.3508772734295968</c:v>
                </c:pt>
                <c:pt idx="757">
                  <c:v>6.3473327305347658</c:v>
                </c:pt>
                <c:pt idx="758">
                  <c:v>6.3437745636629668</c:v>
                </c:pt>
                <c:pt idx="759">
                  <c:v>6.3402027787912605</c:v>
                </c:pt>
                <c:pt idx="760">
                  <c:v>6.3366173819255609</c:v>
                </c:pt>
                <c:pt idx="761">
                  <c:v>6.3330183791007606</c:v>
                </c:pt>
                <c:pt idx="762">
                  <c:v>6.3294057763809572</c:v>
                </c:pt>
                <c:pt idx="763">
                  <c:v>6.3257795798591809</c:v>
                </c:pt>
                <c:pt idx="764">
                  <c:v>6.3221397956576615</c:v>
                </c:pt>
                <c:pt idx="765">
                  <c:v>6.3184864299279226</c:v>
                </c:pt>
                <c:pt idx="766">
                  <c:v>6.3148194888505644</c:v>
                </c:pt>
                <c:pt idx="767">
                  <c:v>6.3111389786356709</c:v>
                </c:pt>
                <c:pt idx="768">
                  <c:v>6.3074449055225958</c:v>
                </c:pt>
                <c:pt idx="769">
                  <c:v>6.30373727578006</c:v>
                </c:pt>
                <c:pt idx="770">
                  <c:v>6.3000160957063596</c:v>
                </c:pt>
                <c:pt idx="771">
                  <c:v>6.2962813716293047</c:v>
                </c:pt>
                <c:pt idx="772">
                  <c:v>6.2925331099061754</c:v>
                </c:pt>
                <c:pt idx="773">
                  <c:v>6.2887713169239463</c:v>
                </c:pt>
                <c:pt idx="774">
                  <c:v>6.284995999099376</c:v>
                </c:pt>
                <c:pt idx="775">
                  <c:v>6.2812071628787756</c:v>
                </c:pt>
                <c:pt idx="776">
                  <c:v>6.2774048147384187</c:v>
                </c:pt>
                <c:pt idx="777">
                  <c:v>6.2735889611844042</c:v>
                </c:pt>
                <c:pt idx="778">
                  <c:v>6.2697596087526266</c:v>
                </c:pt>
                <c:pt idx="779">
                  <c:v>6.2659167640091074</c:v>
                </c:pt>
                <c:pt idx="780">
                  <c:v>6.2620604335497152</c:v>
                </c:pt>
                <c:pt idx="781">
                  <c:v>6.2581906240005649</c:v>
                </c:pt>
                <c:pt idx="782">
                  <c:v>6.2543073420178237</c:v>
                </c:pt>
                <c:pt idx="783">
                  <c:v>6.2504105942878532</c:v>
                </c:pt>
                <c:pt idx="784">
                  <c:v>6.246500387527365</c:v>
                </c:pt>
                <c:pt idx="785">
                  <c:v>6.2425767284831517</c:v>
                </c:pt>
                <c:pt idx="786">
                  <c:v>6.2386396239326594</c:v>
                </c:pt>
                <c:pt idx="787">
                  <c:v>6.2346890806835802</c:v>
                </c:pt>
                <c:pt idx="788">
                  <c:v>6.2307251055741659</c:v>
                </c:pt>
                <c:pt idx="789">
                  <c:v>6.2267477054731897</c:v>
                </c:pt>
                <c:pt idx="790">
                  <c:v>6.2227568872800232</c:v>
                </c:pt>
                <c:pt idx="791">
                  <c:v>6.2187526579247123</c:v>
                </c:pt>
                <c:pt idx="792">
                  <c:v>6.2147350243680615</c:v>
                </c:pt>
                <c:pt idx="793">
                  <c:v>6.2107039936016353</c:v>
                </c:pt>
                <c:pt idx="794">
                  <c:v>6.2066595726478564</c:v>
                </c:pt>
                <c:pt idx="795">
                  <c:v>6.2026017685600383</c:v>
                </c:pt>
                <c:pt idx="796">
                  <c:v>6.1985305884224928</c:v>
                </c:pt>
                <c:pt idx="797">
                  <c:v>6.1944460393505176</c:v>
                </c:pt>
                <c:pt idx="798">
                  <c:v>6.1903481284906468</c:v>
                </c:pt>
                <c:pt idx="799">
                  <c:v>6.1862368630203912</c:v>
                </c:pt>
                <c:pt idx="800">
                  <c:v>6.1821122501485899</c:v>
                </c:pt>
                <c:pt idx="801">
                  <c:v>6.1779742971152274</c:v>
                </c:pt>
                <c:pt idx="802">
                  <c:v>6.1738230111918693</c:v>
                </c:pt>
                <c:pt idx="803">
                  <c:v>6.1696583996814098</c:v>
                </c:pt>
                <c:pt idx="804">
                  <c:v>6.1654804699180907</c:v>
                </c:pt>
                <c:pt idx="805">
                  <c:v>6.1612892292677275</c:v>
                </c:pt>
                <c:pt idx="806">
                  <c:v>6.1570846851278587</c:v>
                </c:pt>
                <c:pt idx="807">
                  <c:v>6.152866844927698</c:v>
                </c:pt>
                <c:pt idx="808">
                  <c:v>6.148635716128072</c:v>
                </c:pt>
                <c:pt idx="809">
                  <c:v>6.1443913062216469</c:v>
                </c:pt>
                <c:pt idx="810">
                  <c:v>6.1401336227329306</c:v>
                </c:pt>
                <c:pt idx="811">
                  <c:v>6.135862673218428</c:v>
                </c:pt>
                <c:pt idx="812">
                  <c:v>6.1315784652666174</c:v>
                </c:pt>
                <c:pt idx="813">
                  <c:v>6.1272810064981353</c:v>
                </c:pt>
                <c:pt idx="814">
                  <c:v>6.1229703045655821</c:v>
                </c:pt>
                <c:pt idx="815">
                  <c:v>6.1186463671538496</c:v>
                </c:pt>
                <c:pt idx="816">
                  <c:v>6.1143092019799949</c:v>
                </c:pt>
                <c:pt idx="817">
                  <c:v>6.1099588167936769</c:v>
                </c:pt>
                <c:pt idx="818">
                  <c:v>6.1055952193766059</c:v>
                </c:pt>
                <c:pt idx="819">
                  <c:v>6.1012184175433175</c:v>
                </c:pt>
                <c:pt idx="820">
                  <c:v>6.0968284191406168</c:v>
                </c:pt>
                <c:pt idx="821">
                  <c:v>6.0924252320481065</c:v>
                </c:pt>
                <c:pt idx="822">
                  <c:v>6.0880088641778363</c:v>
                </c:pt>
                <c:pt idx="823">
                  <c:v>6.0835793234749449</c:v>
                </c:pt>
                <c:pt idx="824">
                  <c:v>6.0791366179172153</c:v>
                </c:pt>
                <c:pt idx="825">
                  <c:v>6.0746807555151499</c:v>
                </c:pt>
                <c:pt idx="826">
                  <c:v>6.0702117443126822</c:v>
                </c:pt>
                <c:pt idx="827">
                  <c:v>6.0657295923861936</c:v>
                </c:pt>
                <c:pt idx="828">
                  <c:v>6.0612343078457585</c:v>
                </c:pt>
                <c:pt idx="829">
                  <c:v>6.0567258988341983</c:v>
                </c:pt>
                <c:pt idx="830">
                  <c:v>6.0522043735277995</c:v>
                </c:pt>
                <c:pt idx="831">
                  <c:v>6.047669740136091</c:v>
                </c:pt>
                <c:pt idx="832">
                  <c:v>6.0431220069020748</c:v>
                </c:pt>
                <c:pt idx="833">
                  <c:v>6.0385611821022733</c:v>
                </c:pt>
                <c:pt idx="834">
                  <c:v>6.0339872740466332</c:v>
                </c:pt>
                <c:pt idx="835">
                  <c:v>5.7649978186520014</c:v>
                </c:pt>
                <c:pt idx="836">
                  <c:v>5.5078022470718633</c:v>
                </c:pt>
                <c:pt idx="837">
                  <c:v>5.2618834546664628</c:v>
                </c:pt>
                <c:pt idx="838">
                  <c:v>5.0267470093280693</c:v>
                </c:pt>
                <c:pt idx="839">
                  <c:v>4.8019201574003363</c:v>
                </c:pt>
                <c:pt idx="840">
                  <c:v>4.5869508731832918</c:v>
                </c:pt>
                <c:pt idx="841">
                  <c:v>4.3814069501129183</c:v>
                </c:pt>
                <c:pt idx="842">
                  <c:v>4.1848751317881039</c:v>
                </c:pt>
                <c:pt idx="843">
                  <c:v>3.9969602810978495</c:v>
                </c:pt>
                <c:pt idx="844">
                  <c:v>3.8172845857782316</c:v>
                </c:pt>
                <c:pt idx="845">
                  <c:v>3.6454867988018189</c:v>
                </c:pt>
                <c:pt idx="846">
                  <c:v>3.4812215120723562</c:v>
                </c:pt>
                <c:pt idx="847">
                  <c:v>3.3241584619643967</c:v>
                </c:pt>
                <c:pt idx="848">
                  <c:v>3.1739818653116689</c:v>
                </c:pt>
                <c:pt idx="849">
                  <c:v>3.0303897845091257</c:v>
                </c:pt>
                <c:pt idx="850">
                  <c:v>2.8930935204521941</c:v>
                </c:pt>
                <c:pt idx="851">
                  <c:v>2.7618170320926998</c:v>
                </c:pt>
                <c:pt idx="852">
                  <c:v>2.6362963814444451</c:v>
                </c:pt>
                <c:pt idx="853">
                  <c:v>2.5162792029226106</c:v>
                </c:pt>
                <c:pt idx="854">
                  <c:v>2.4015241959500413</c:v>
                </c:pt>
                <c:pt idx="855">
                  <c:v>2.2918006398102939</c:v>
                </c:pt>
                <c:pt idx="856">
                  <c:v>2.1868879297720296</c:v>
                </c:pt>
                <c:pt idx="857">
                  <c:v>2.0865751335520955</c:v>
                </c:pt>
                <c:pt idx="858">
                  <c:v>1.9906605672255573</c:v>
                </c:pt>
                <c:pt idx="859">
                  <c:v>1.8989513897300154</c:v>
                </c:pt>
                <c:pt idx="860">
                  <c:v>1.8112632151489509</c:v>
                </c:pt>
                <c:pt idx="861">
                  <c:v>1.7274197419945527</c:v>
                </c:pt>
                <c:pt idx="862">
                  <c:v>1.6472523987447107</c:v>
                </c:pt>
                <c:pt idx="863">
                  <c:v>1.5706000049214857</c:v>
                </c:pt>
                <c:pt idx="864">
                  <c:v>1.4973084470296452</c:v>
                </c:pt>
                <c:pt idx="865">
                  <c:v>1.427230368703728</c:v>
                </c:pt>
                <c:pt idx="866">
                  <c:v>1.3602248744406558</c:v>
                </c:pt>
                <c:pt idx="867">
                  <c:v>1.2961572463222317</c:v>
                </c:pt>
                <c:pt idx="868">
                  <c:v>1.2348986731579905</c:v>
                </c:pt>
                <c:pt idx="869">
                  <c:v>1.1763259915038105</c:v>
                </c:pt>
                <c:pt idx="870">
                  <c:v>1.1203214380356183</c:v>
                </c:pt>
                <c:pt idx="871">
                  <c:v>1.0667724127802989</c:v>
                </c:pt>
                <c:pt idx="872">
                  <c:v>1.0155712527277769</c:v>
                </c:pt>
                <c:pt idx="873">
                  <c:v>0.96661501536912353</c:v>
                </c:pt>
                <c:pt idx="874">
                  <c:v>0.91980527172545812</c:v>
                </c:pt>
                <c:pt idx="875">
                  <c:v>0.87504790845153502</c:v>
                </c:pt>
                <c:pt idx="876">
                  <c:v>0.83225293861612548</c:v>
                </c:pt>
                <c:pt idx="877">
                  <c:v>0.79133432077876376</c:v>
                </c:pt>
                <c:pt idx="878">
                  <c:v>0.75220978599910215</c:v>
                </c:pt>
                <c:pt idx="879">
                  <c:v>0.71480067243106615</c:v>
                </c:pt>
                <c:pt idx="880">
                  <c:v>0.67903176716925229</c:v>
                </c:pt>
                <c:pt idx="881">
                  <c:v>0.64483115502960042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4.6752741472232242E-3</c:v>
                </c:pt>
                <c:pt idx="2">
                  <c:v>6.4915835205500419E-3</c:v>
                </c:pt>
                <c:pt idx="3">
                  <c:v>8.0958468792472621E-3</c:v>
                </c:pt>
                <c:pt idx="4">
                  <c:v>9.6023542741838774E-3</c:v>
                </c:pt>
                <c:pt idx="5">
                  <c:v>1.1052718390644171E-2</c:v>
                </c:pt>
                <c:pt idx="6" formatCode="0.00000">
                  <c:v>1.2467405602700304E-2</c:v>
                </c:pt>
                <c:pt idx="7" formatCode="0.00000">
                  <c:v>1.3858066715391909E-2</c:v>
                </c:pt>
                <c:pt idx="8">
                  <c:v>1.523192804055448E-2</c:v>
                </c:pt>
                <c:pt idx="9">
                  <c:v>1.6593725716216302E-2</c:v>
                </c:pt>
                <c:pt idx="10">
                  <c:v>1.7946682259706536E-2</c:v>
                </c:pt>
                <c:pt idx="11">
                  <c:v>1.92930489270388E-2</c:v>
                </c:pt>
                <c:pt idx="12">
                  <c:v>2.0634428783539844E-2</c:v>
                </c:pt>
                <c:pt idx="13">
                  <c:v>2.197197959473399E-2</c:v>
                </c:pt>
                <c:pt idx="14">
                  <c:v>2.3306546507080018E-2</c:v>
                </c:pt>
                <c:pt idx="15">
                  <c:v>2.4638751568189111E-2</c:v>
                </c:pt>
                <c:pt idx="16">
                  <c:v>2.5969055606475732E-2</c:v>
                </c:pt>
                <c:pt idx="17">
                  <c:v>2.7297801816718582E-2</c:v>
                </c:pt>
                <c:pt idx="18">
                  <c:v>2.8625246913091366E-2</c:v>
                </c:pt>
                <c:pt idx="19">
                  <c:v>2.9951583652498649E-2</c:v>
                </c:pt>
                <c:pt idx="20">
                  <c:v>3.1276957265981932E-2</c:v>
                </c:pt>
                <c:pt idx="21">
                  <c:v>3.2601477531604528E-2</c:v>
                </c:pt>
                <c:pt idx="22">
                  <c:v>3.392522769556295E-2</c:v>
                </c:pt>
                <c:pt idx="23">
                  <c:v>3.5248271094710806E-2</c:v>
                </c:pt>
                <c:pt idx="24">
                  <c:v>3.6570656091283169E-2</c:v>
                </c:pt>
                <c:pt idx="25">
                  <c:v>3.7892419761495537E-2</c:v>
                </c:pt>
                <c:pt idx="26">
                  <c:v>3.9213590659996585E-2</c:v>
                </c:pt>
                <c:pt idx="27">
                  <c:v>4.0534190896435514E-2</c:v>
                </c:pt>
                <c:pt idx="28">
                  <c:v>4.1854237698427922E-2</c:v>
                </c:pt>
                <c:pt idx="29">
                  <c:v>4.3173744590046782E-2</c:v>
                </c:pt>
                <c:pt idx="30">
                  <c:v>4.4492722281851922E-2</c:v>
                </c:pt>
                <c:pt idx="31">
                  <c:v>4.5811179344066283E-2</c:v>
                </c:pt>
                <c:pt idx="32">
                  <c:v>4.7129122716442283E-2</c:v>
                </c:pt>
                <c:pt idx="33">
                  <c:v>4.844655809494483E-2</c:v>
                </c:pt>
                <c:pt idx="34">
                  <c:v>4.9763490225379445E-2</c:v>
                </c:pt>
                <c:pt idx="35">
                  <c:v>5.1079923126629137E-2</c:v>
                </c:pt>
                <c:pt idx="36">
                  <c:v>5.2395860260573593E-2</c:v>
                </c:pt>
                <c:pt idx="37">
                  <c:v>5.3711304661573228E-2</c:v>
                </c:pt>
                <c:pt idx="38">
                  <c:v>5.5026259035250831E-2</c:v>
                </c:pt>
                <c:pt idx="39">
                  <c:v>5.6340725833934374E-2</c:v>
                </c:pt>
                <c:pt idx="40">
                  <c:v>5.7654707314338124E-2</c:v>
                </c:pt>
                <c:pt idx="41">
                  <c:v>5.8968205581711404E-2</c:v>
                </c:pt>
                <c:pt idx="42">
                  <c:v>6.02812226236666E-2</c:v>
                </c:pt>
                <c:pt idx="43">
                  <c:v>6.1593760336126853E-2</c:v>
                </c:pt>
                <c:pt idx="44">
                  <c:v>6.2905820543251112E-2</c:v>
                </c:pt>
                <c:pt idx="45">
                  <c:v>6.4217405012750792E-2</c:v>
                </c:pt>
                <c:pt idx="46">
                  <c:v>6.552851546767724E-2</c:v>
                </c:pt>
                <c:pt idx="47">
                  <c:v>6.683915359550327E-2</c:v>
                </c:pt>
                <c:pt idx="48">
                  <c:v>6.8149321055128234E-2</c:v>
                </c:pt>
                <c:pt idx="49">
                  <c:v>6.9459019482287762E-2</c:v>
                </c:pt>
                <c:pt idx="50">
                  <c:v>7.0768250493736737E-2</c:v>
                </c:pt>
                <c:pt idx="51">
                  <c:v>7.2077015690488078E-2</c:v>
                </c:pt>
                <c:pt idx="52">
                  <c:v>7.3385316660323913E-2</c:v>
                </c:pt>
                <c:pt idx="53">
                  <c:v>7.4693154979745852E-2</c:v>
                </c:pt>
                <c:pt idx="54">
                  <c:v>7.6000532215491884E-2</c:v>
                </c:pt>
                <c:pt idx="55">
                  <c:v>7.7307449925718447E-2</c:v>
                </c:pt>
                <c:pt idx="56">
                  <c:v>7.8613909660923825E-2</c:v>
                </c:pt>
                <c:pt idx="57">
                  <c:v>7.9919912964671075E-2</c:v>
                </c:pt>
                <c:pt idx="58">
                  <c:v>8.1225461374155206E-2</c:v>
                </c:pt>
                <c:pt idx="59">
                  <c:v>8.2530556420650283E-2</c:v>
                </c:pt>
                <c:pt idx="60">
                  <c:v>8.3835199629862758E-2</c:v>
                </c:pt>
                <c:pt idx="61">
                  <c:v>8.5139392522211879E-2</c:v>
                </c:pt>
                <c:pt idx="62">
                  <c:v>8.6443136613053848E-2</c:v>
                </c:pt>
                <c:pt idx="63">
                  <c:v>8.7746433412861549E-2</c:v>
                </c:pt>
                <c:pt idx="64">
                  <c:v>8.9049284427370048E-2</c:v>
                </c:pt>
                <c:pt idx="65">
                  <c:v>9.0351691157695285E-2</c:v>
                </c:pt>
                <c:pt idx="66">
                  <c:v>9.1653655100431677E-2</c:v>
                </c:pt>
                <c:pt idx="67">
                  <c:v>9.2955177747733431E-2</c:v>
                </c:pt>
                <c:pt idx="68">
                  <c:v>9.4256260587382845E-2</c:v>
                </c:pt>
                <c:pt idx="69">
                  <c:v>9.5556905102848699E-2</c:v>
                </c:pt>
                <c:pt idx="70">
                  <c:v>9.6857112773336598E-2</c:v>
                </c:pt>
                <c:pt idx="71">
                  <c:v>9.8156885073833008E-2</c:v>
                </c:pt>
                <c:pt idx="72">
                  <c:v>9.9456223475144601E-2</c:v>
                </c:pt>
                <c:pt idx="73">
                  <c:v>0.10075512944393343</c:v>
                </c:pt>
                <c:pt idx="74">
                  <c:v>0.10205360444274929</c:v>
                </c:pt>
                <c:pt idx="75">
                  <c:v>0.10335164993005935</c:v>
                </c:pt>
                <c:pt idx="76">
                  <c:v>0.10464926736027612</c:v>
                </c:pt>
                <c:pt idx="77">
                  <c:v>0.10594645818378355</c:v>
                </c:pt>
                <c:pt idx="78">
                  <c:v>0.10724322384696218</c:v>
                </c:pt>
                <c:pt idx="79">
                  <c:v>0.10853956579221305</c:v>
                </c:pt>
                <c:pt idx="80">
                  <c:v>0.10983548545798082</c:v>
                </c:pt>
                <c:pt idx="81">
                  <c:v>0.11113098427877634</c:v>
                </c:pt>
                <c:pt idx="82">
                  <c:v>0.11242606368519846</c:v>
                </c:pt>
                <c:pt idx="83">
                  <c:v>0.11372072510395562</c:v>
                </c:pt>
                <c:pt idx="84">
                  <c:v>0.11501496995788676</c:v>
                </c:pt>
                <c:pt idx="85">
                  <c:v>0.11630879966598218</c:v>
                </c:pt>
                <c:pt idx="86">
                  <c:v>0.11760221564340388</c:v>
                </c:pt>
                <c:pt idx="87">
                  <c:v>0.11889521930150584</c:v>
                </c:pt>
                <c:pt idx="88">
                  <c:v>0.12018781204785399</c:v>
                </c:pt>
                <c:pt idx="89">
                  <c:v>0.12147999528624583</c:v>
                </c:pt>
                <c:pt idx="90">
                  <c:v>0.12277177041673029</c:v>
                </c:pt>
                <c:pt idx="91">
                  <c:v>0.12406313883562695</c:v>
                </c:pt>
                <c:pt idx="92">
                  <c:v>0.12535410193554536</c:v>
                </c:pt>
                <c:pt idx="93">
                  <c:v>0.12664466110540432</c:v>
                </c:pt>
                <c:pt idx="94">
                  <c:v>0.12793481773045068</c:v>
                </c:pt>
                <c:pt idx="95">
                  <c:v>0.12922457319227842</c:v>
                </c:pt>
                <c:pt idx="96">
                  <c:v>0.13051392886884725</c:v>
                </c:pt>
                <c:pt idx="97">
                  <c:v>0.13180288613450133</c:v>
                </c:pt>
                <c:pt idx="98">
                  <c:v>0.13309144635998782</c:v>
                </c:pt>
                <c:pt idx="99">
                  <c:v>0.13437961091247524</c:v>
                </c:pt>
                <c:pt idx="100">
                  <c:v>0.13566738115557184</c:v>
                </c:pt>
                <c:pt idx="101">
                  <c:v>0.13695475844934377</c:v>
                </c:pt>
                <c:pt idx="102">
                  <c:v>0.13824174415033316</c:v>
                </c:pt>
                <c:pt idx="103">
                  <c:v>0.13952833961157618</c:v>
                </c:pt>
                <c:pt idx="104">
                  <c:v>0.14081454618262088</c:v>
                </c:pt>
                <c:pt idx="105">
                  <c:v>0.14210036520954503</c:v>
                </c:pt>
                <c:pt idx="106">
                  <c:v>0.14338579803497375</c:v>
                </c:pt>
                <c:pt idx="107">
                  <c:v>0.14467084599809726</c:v>
                </c:pt>
                <c:pt idx="108">
                  <c:v>0.14595551043468821</c:v>
                </c:pt>
                <c:pt idx="109">
                  <c:v>0.14723979267711926</c:v>
                </c:pt>
                <c:pt idx="110">
                  <c:v>0.14852369405438021</c:v>
                </c:pt>
                <c:pt idx="111">
                  <c:v>0.14980721589209542</c:v>
                </c:pt>
                <c:pt idx="112">
                  <c:v>0.15109035951254079</c:v>
                </c:pt>
                <c:pt idx="113">
                  <c:v>0.15237312623466093</c:v>
                </c:pt>
                <c:pt idx="114">
                  <c:v>0.153655517374086</c:v>
                </c:pt>
                <c:pt idx="115">
                  <c:v>0.15493753424314857</c:v>
                </c:pt>
                <c:pt idx="116">
                  <c:v>0.15621917815090047</c:v>
                </c:pt>
                <c:pt idx="117">
                  <c:v>0.15750045040312946</c:v>
                </c:pt>
                <c:pt idx="118">
                  <c:v>0.15878135230237569</c:v>
                </c:pt>
                <c:pt idx="119">
                  <c:v>0.16006188514794839</c:v>
                </c:pt>
                <c:pt idx="120">
                  <c:v>0.16134205023594217</c:v>
                </c:pt>
                <c:pt idx="121">
                  <c:v>0.16262184885925335</c:v>
                </c:pt>
                <c:pt idx="122">
                  <c:v>0.16390128230759626</c:v>
                </c:pt>
                <c:pt idx="123">
                  <c:v>0.16518035186751939</c:v>
                </c:pt>
                <c:pt idx="124">
                  <c:v>0.1664590588224214</c:v>
                </c:pt>
                <c:pt idx="125">
                  <c:v>0.16773740445256718</c:v>
                </c:pt>
                <c:pt idx="126">
                  <c:v>0.16901539003510371</c:v>
                </c:pt>
                <c:pt idx="127">
                  <c:v>0.17029301684407591</c:v>
                </c:pt>
                <c:pt idx="128">
                  <c:v>0.17157028615044242</c:v>
                </c:pt>
                <c:pt idx="129">
                  <c:v>0.17284719922209116</c:v>
                </c:pt>
                <c:pt idx="130">
                  <c:v>0.17412375732385502</c:v>
                </c:pt>
                <c:pt idx="131">
                  <c:v>0.17539996171752728</c:v>
                </c:pt>
                <c:pt idx="132">
                  <c:v>0.17667581366187704</c:v>
                </c:pt>
                <c:pt idx="133">
                  <c:v>0.1779513144126646</c:v>
                </c:pt>
                <c:pt idx="134">
                  <c:v>0.17922646522265667</c:v>
                </c:pt>
                <c:pt idx="135">
                  <c:v>0.18050126734164168</c:v>
                </c:pt>
                <c:pt idx="136">
                  <c:v>0.18177572201644465</c:v>
                </c:pt>
                <c:pt idx="137">
                  <c:v>0.18304983049094245</c:v>
                </c:pt>
                <c:pt idx="138">
                  <c:v>0.18432359400607859</c:v>
                </c:pt>
                <c:pt idx="139">
                  <c:v>0.18559701379987825</c:v>
                </c:pt>
                <c:pt idx="140">
                  <c:v>0.18687009110746292</c:v>
                </c:pt>
                <c:pt idx="141">
                  <c:v>0.1881428271610652</c:v>
                </c:pt>
                <c:pt idx="142">
                  <c:v>0.18941522319004347</c:v>
                </c:pt>
                <c:pt idx="143">
                  <c:v>0.19068728042089647</c:v>
                </c:pt>
                <c:pt idx="144">
                  <c:v>0.19195900007727773</c:v>
                </c:pt>
                <c:pt idx="145">
                  <c:v>0.19323038338001011</c:v>
                </c:pt>
                <c:pt idx="146">
                  <c:v>0.19450143154710009</c:v>
                </c:pt>
                <c:pt idx="147">
                  <c:v>0.19577214579375204</c:v>
                </c:pt>
                <c:pt idx="148">
                  <c:v>0.19704252733238248</c:v>
                </c:pt>
                <c:pt idx="149">
                  <c:v>0.19831257737263416</c:v>
                </c:pt>
                <c:pt idx="150">
                  <c:v>0.19958229712139028</c:v>
                </c:pt>
                <c:pt idx="151">
                  <c:v>0.20085168778278834</c:v>
                </c:pt>
                <c:pt idx="152">
                  <c:v>0.20212075055823414</c:v>
                </c:pt>
                <c:pt idx="153">
                  <c:v>0.20338948664641562</c:v>
                </c:pt>
                <c:pt idx="154">
                  <c:v>0.20465789724331673</c:v>
                </c:pt>
                <c:pt idx="155">
                  <c:v>0.20592598354223107</c:v>
                </c:pt>
                <c:pt idx="156">
                  <c:v>0.20719374673377561</c:v>
                </c:pt>
                <c:pt idx="157">
                  <c:v>0.20846118800590424</c:v>
                </c:pt>
                <c:pt idx="158">
                  <c:v>0.20972830854392135</c:v>
                </c:pt>
                <c:pt idx="159">
                  <c:v>0.2109951095304953</c:v>
                </c:pt>
                <c:pt idx="160">
                  <c:v>0.2122615921456717</c:v>
                </c:pt>
                <c:pt idx="161">
                  <c:v>0.21352775756688688</c:v>
                </c:pt>
                <c:pt idx="162">
                  <c:v>0.21479360696898117</c:v>
                </c:pt>
                <c:pt idx="163">
                  <c:v>0.21605914152421191</c:v>
                </c:pt>
                <c:pt idx="164">
                  <c:v>0.21732436240226682</c:v>
                </c:pt>
                <c:pt idx="165">
                  <c:v>0.21858927077027696</c:v>
                </c:pt>
                <c:pt idx="166">
                  <c:v>0.21985386779282975</c:v>
                </c:pt>
                <c:pt idx="167">
                  <c:v>0.22111815463198192</c:v>
                </c:pt>
                <c:pt idx="168">
                  <c:v>0.22238213244727245</c:v>
                </c:pt>
                <c:pt idx="169">
                  <c:v>0.22364580239573531</c:v>
                </c:pt>
                <c:pt idx="170">
                  <c:v>0.22490916563191229</c:v>
                </c:pt>
                <c:pt idx="171">
                  <c:v>0.22617222330786574</c:v>
                </c:pt>
                <c:pt idx="172">
                  <c:v>0.22743497657319112</c:v>
                </c:pt>
                <c:pt idx="173">
                  <c:v>0.22869742657502964</c:v>
                </c:pt>
                <c:pt idx="174">
                  <c:v>0.22995957445808077</c:v>
                </c:pt>
                <c:pt idx="175">
                  <c:v>0.23122142136461471</c:v>
                </c:pt>
                <c:pt idx="176">
                  <c:v>0.23248296843448485</c:v>
                </c:pt>
                <c:pt idx="177">
                  <c:v>0.23374421680514001</c:v>
                </c:pt>
                <c:pt idx="178">
                  <c:v>0.23500516761163687</c:v>
                </c:pt>
                <c:pt idx="179">
                  <c:v>0.23626582198665202</c:v>
                </c:pt>
                <c:pt idx="180">
                  <c:v>0.23752618106049436</c:v>
                </c:pt>
                <c:pt idx="181">
                  <c:v>0.23878624596111703</c:v>
                </c:pt>
                <c:pt idx="182">
                  <c:v>0.24004601781412957</c:v>
                </c:pt>
                <c:pt idx="183">
                  <c:v>0.24130549774280993</c:v>
                </c:pt>
                <c:pt idx="184">
                  <c:v>0.24256468686811639</c:v>
                </c:pt>
                <c:pt idx="185">
                  <c:v>0.24382358630869946</c:v>
                </c:pt>
                <c:pt idx="186">
                  <c:v>0.24508219718091373</c:v>
                </c:pt>
                <c:pt idx="187">
                  <c:v>0.24634052059882969</c:v>
                </c:pt>
                <c:pt idx="188">
                  <c:v>0.24759855767424541</c:v>
                </c:pt>
                <c:pt idx="189">
                  <c:v>0.24885630951669827</c:v>
                </c:pt>
                <c:pt idx="190">
                  <c:v>0.2501137772334765</c:v>
                </c:pt>
                <c:pt idx="191">
                  <c:v>0.25137096192963093</c:v>
                </c:pt>
                <c:pt idx="192">
                  <c:v>0.25262786470798632</c:v>
                </c:pt>
                <c:pt idx="193">
                  <c:v>0.25388448666915286</c:v>
                </c:pt>
                <c:pt idx="194">
                  <c:v>0.25514082891153783</c:v>
                </c:pt>
                <c:pt idx="195">
                  <c:v>0.25639689253135656</c:v>
                </c:pt>
                <c:pt idx="196">
                  <c:v>0.25765267862264407</c:v>
                </c:pt>
                <c:pt idx="197">
                  <c:v>0.25890818827726625</c:v>
                </c:pt>
                <c:pt idx="198">
                  <c:v>0.26016342258493091</c:v>
                </c:pt>
                <c:pt idx="199">
                  <c:v>0.26141838263319928</c:v>
                </c:pt>
                <c:pt idx="200">
                  <c:v>0.26267306950749675</c:v>
                </c:pt>
                <c:pt idx="201">
                  <c:v>0.26392748429112428</c:v>
                </c:pt>
                <c:pt idx="202">
                  <c:v>0.26518162806526907</c:v>
                </c:pt>
                <c:pt idx="203">
                  <c:v>0.26643550190901583</c:v>
                </c:pt>
                <c:pt idx="204">
                  <c:v>0.26768910689935754</c:v>
                </c:pt>
                <c:pt idx="205">
                  <c:v>0.26894244411120632</c:v>
                </c:pt>
                <c:pt idx="206">
                  <c:v>0.27019551461740432</c:v>
                </c:pt>
                <c:pt idx="207">
                  <c:v>0.27144831948873449</c:v>
                </c:pt>
                <c:pt idx="208">
                  <c:v>0.27270085979393122</c:v>
                </c:pt>
                <c:pt idx="209">
                  <c:v>0.27395313659969112</c:v>
                </c:pt>
                <c:pt idx="210">
                  <c:v>0.2752051509706836</c:v>
                </c:pt>
                <c:pt idx="211">
                  <c:v>0.27645690396956146</c:v>
                </c:pt>
                <c:pt idx="212">
                  <c:v>0.2777083966569715</c:v>
                </c:pt>
                <c:pt idx="213">
                  <c:v>0.27895963009156494</c:v>
                </c:pt>
                <c:pt idx="214">
                  <c:v>0.28021060533000791</c:v>
                </c:pt>
                <c:pt idx="215">
                  <c:v>0.28146132342699182</c:v>
                </c:pt>
                <c:pt idx="216">
                  <c:v>0.28271178543524378</c:v>
                </c:pt>
                <c:pt idx="217">
                  <c:v>0.28396199240553682</c:v>
                </c:pt>
                <c:pt idx="218">
                  <c:v>0.28521194538670031</c:v>
                </c:pt>
                <c:pt idx="219">
                  <c:v>0.28646164542563013</c:v>
                </c:pt>
                <c:pt idx="220">
                  <c:v>0.28771109356729874</c:v>
                </c:pt>
                <c:pt idx="221">
                  <c:v>0.28896029085476549</c:v>
                </c:pt>
                <c:pt idx="222">
                  <c:v>0.29020923832918666</c:v>
                </c:pt>
                <c:pt idx="223">
                  <c:v>0.29145793702982548</c:v>
                </c:pt>
                <c:pt idx="224">
                  <c:v>0.29270638799406223</c:v>
                </c:pt>
                <c:pt idx="225">
                  <c:v>0.29395459225740411</c:v>
                </c:pt>
                <c:pt idx="226">
                  <c:v>0.29520255085349534</c:v>
                </c:pt>
                <c:pt idx="227">
                  <c:v>0.29645026481412678</c:v>
                </c:pt>
                <c:pt idx="228">
                  <c:v>0.29769773516924608</c:v>
                </c:pt>
                <c:pt idx="229">
                  <c:v>0.29894496294696732</c:v>
                </c:pt>
                <c:pt idx="230">
                  <c:v>0.30019194917358077</c:v>
                </c:pt>
                <c:pt idx="231">
                  <c:v>0.30143869487356273</c:v>
                </c:pt>
                <c:pt idx="232">
                  <c:v>0.30268520106958507</c:v>
                </c:pt>
                <c:pt idx="233">
                  <c:v>0.30393146878252508</c:v>
                </c:pt>
                <c:pt idx="234">
                  <c:v>0.30517749903147484</c:v>
                </c:pt>
                <c:pt idx="235">
                  <c:v>0.30642329283375097</c:v>
                </c:pt>
                <c:pt idx="236">
                  <c:v>0.30766885120490417</c:v>
                </c:pt>
                <c:pt idx="237">
                  <c:v>0.30891417515872849</c:v>
                </c:pt>
                <c:pt idx="238">
                  <c:v>0.31015926570727109</c:v>
                </c:pt>
                <c:pt idx="239">
                  <c:v>0.31140412386084149</c:v>
                </c:pt>
                <c:pt idx="240">
                  <c:v>0.31264875062802094</c:v>
                </c:pt>
                <c:pt idx="241">
                  <c:v>0.31389314701567178</c:v>
                </c:pt>
                <c:pt idx="242">
                  <c:v>0.31513731402894679</c:v>
                </c:pt>
                <c:pt idx="243">
                  <c:v>0.31638125267129841</c:v>
                </c:pt>
                <c:pt idx="244">
                  <c:v>0.31762496394448803</c:v>
                </c:pt>
                <c:pt idx="245">
                  <c:v>0.31886844884859511</c:v>
                </c:pt>
                <c:pt idx="246">
                  <c:v>0.32011170838202635</c:v>
                </c:pt>
                <c:pt idx="247">
                  <c:v>0.32135474354152488</c:v>
                </c:pt>
                <c:pt idx="248">
                  <c:v>0.32259755532217921</c:v>
                </c:pt>
                <c:pt idx="249">
                  <c:v>0.3238401447174325</c:v>
                </c:pt>
                <c:pt idx="250">
                  <c:v>0.32508251271909133</c:v>
                </c:pt>
                <c:pt idx="251">
                  <c:v>0.32632466031733487</c:v>
                </c:pt>
                <c:pt idx="252">
                  <c:v>0.32756658850072373</c:v>
                </c:pt>
                <c:pt idx="253">
                  <c:v>0.32880829825620883</c:v>
                </c:pt>
                <c:pt idx="254">
                  <c:v>0.33004979056914041</c:v>
                </c:pt>
                <c:pt idx="255">
                  <c:v>0.33129106642327683</c:v>
                </c:pt>
                <c:pt idx="256">
                  <c:v>0.33253212680079325</c:v>
                </c:pt>
                <c:pt idx="257">
                  <c:v>0.33377297268229056</c:v>
                </c:pt>
                <c:pt idx="258">
                  <c:v>0.33501360504680405</c:v>
                </c:pt>
                <c:pt idx="259">
                  <c:v>0.33625402487181216</c:v>
                </c:pt>
                <c:pt idx="260">
                  <c:v>0.33749423313324506</c:v>
                </c:pt>
                <c:pt idx="261">
                  <c:v>0.33873423080549342</c:v>
                </c:pt>
                <c:pt idx="262">
                  <c:v>0.33997401886141698</c:v>
                </c:pt>
                <c:pt idx="263">
                  <c:v>0.34121359827235309</c:v>
                </c:pt>
                <c:pt idx="264">
                  <c:v>0.34245297000812525</c:v>
                </c:pt>
                <c:pt idx="265">
                  <c:v>0.34369213503705165</c:v>
                </c:pt>
                <c:pt idx="266">
                  <c:v>0.3449310943259537</c:v>
                </c:pt>
                <c:pt idx="267">
                  <c:v>0.34616984884016438</c:v>
                </c:pt>
                <c:pt idx="268">
                  <c:v>0.34740839954353681</c:v>
                </c:pt>
                <c:pt idx="269">
                  <c:v>0.34864674739845236</c:v>
                </c:pt>
                <c:pt idx="270">
                  <c:v>0.3498848933658294</c:v>
                </c:pt>
                <c:pt idx="271">
                  <c:v>0.35112283840513125</c:v>
                </c:pt>
                <c:pt idx="272">
                  <c:v>0.35236058347437477</c:v>
                </c:pt>
                <c:pt idx="273">
                  <c:v>0.35359812953013842</c:v>
                </c:pt>
                <c:pt idx="274">
                  <c:v>0.35483547752757066</c:v>
                </c:pt>
                <c:pt idx="275">
                  <c:v>0.356072628420398</c:v>
                </c:pt>
                <c:pt idx="276">
                  <c:v>0.35730958316093331</c:v>
                </c:pt>
                <c:pt idx="277">
                  <c:v>0.3585463427000839</c:v>
                </c:pt>
                <c:pt idx="278">
                  <c:v>0.35978290798735968</c:v>
                </c:pt>
                <c:pt idx="279">
                  <c:v>0.36101927997088124</c:v>
                </c:pt>
                <c:pt idx="280">
                  <c:v>0.36225545959738781</c:v>
                </c:pt>
                <c:pt idx="281">
                  <c:v>0.36349144781224552</c:v>
                </c:pt>
                <c:pt idx="282">
                  <c:v>0.36472724555945513</c:v>
                </c:pt>
                <c:pt idx="283">
                  <c:v>0.36596285378166027</c:v>
                </c:pt>
                <c:pt idx="284">
                  <c:v>0.36719827342015526</c:v>
                </c:pt>
                <c:pt idx="285">
                  <c:v>0.368433505414893</c:v>
                </c:pt>
                <c:pt idx="286">
                  <c:v>0.36966855070449295</c:v>
                </c:pt>
                <c:pt idx="287">
                  <c:v>0.3709034102262489</c:v>
                </c:pt>
                <c:pt idx="288">
                  <c:v>0.37213808491613692</c:v>
                </c:pt>
                <c:pt idx="289">
                  <c:v>0.37337257570882315</c:v>
                </c:pt>
                <c:pt idx="290">
                  <c:v>0.37460688353767146</c:v>
                </c:pt>
                <c:pt idx="291">
                  <c:v>0.37584100933475145</c:v>
                </c:pt>
                <c:pt idx="292">
                  <c:v>0.37707495403084595</c:v>
                </c:pt>
                <c:pt idx="293">
                  <c:v>0.37830871855545883</c:v>
                </c:pt>
                <c:pt idx="294">
                  <c:v>0.37954230383682269</c:v>
                </c:pt>
                <c:pt idx="295">
                  <c:v>0.38077571080190653</c:v>
                </c:pt>
                <c:pt idx="296">
                  <c:v>0.38200894037642336</c:v>
                </c:pt>
                <c:pt idx="297">
                  <c:v>0.38324199348483778</c:v>
                </c:pt>
                <c:pt idx="298">
                  <c:v>0.38447487105037359</c:v>
                </c:pt>
                <c:pt idx="299">
                  <c:v>0.38570757399502131</c:v>
                </c:pt>
                <c:pt idx="300">
                  <c:v>0.38694010323954586</c:v>
                </c:pt>
                <c:pt idx="301">
                  <c:v>0.38817245970349379</c:v>
                </c:pt>
                <c:pt idx="302">
                  <c:v>0.389404644305201</c:v>
                </c:pt>
                <c:pt idx="303">
                  <c:v>0.39063665796180014</c:v>
                </c:pt>
                <c:pt idx="304">
                  <c:v>0.39186850158922804</c:v>
                </c:pt>
                <c:pt idx="305">
                  <c:v>0.39310017610223302</c:v>
                </c:pt>
                <c:pt idx="306">
                  <c:v>0.39433168241438243</c:v>
                </c:pt>
                <c:pt idx="307">
                  <c:v>0.39556302143806987</c:v>
                </c:pt>
                <c:pt idx="308">
                  <c:v>0.39679419408452271</c:v>
                </c:pt>
                <c:pt idx="309">
                  <c:v>0.39802520126380919</c:v>
                </c:pt>
                <c:pt idx="310">
                  <c:v>0.39925604388484587</c:v>
                </c:pt>
                <c:pt idx="311">
                  <c:v>0.40048672285540488</c:v>
                </c:pt>
                <c:pt idx="312">
                  <c:v>0.40171723908212109</c:v>
                </c:pt>
                <c:pt idx="313">
                  <c:v>0.40294759347049941</c:v>
                </c:pt>
                <c:pt idx="314">
                  <c:v>0.40417778692492196</c:v>
                </c:pt>
                <c:pt idx="315">
                  <c:v>0.40540782034865525</c:v>
                </c:pt>
                <c:pt idx="316">
                  <c:v>0.40663769464385741</c:v>
                </c:pt>
                <c:pt idx="317">
                  <c:v>0.40786741071158511</c:v>
                </c:pt>
                <c:pt idx="318">
                  <c:v>0.40909696945180102</c:v>
                </c:pt>
                <c:pt idx="319">
                  <c:v>0.41032637176338055</c:v>
                </c:pt>
                <c:pt idx="320">
                  <c:v>0.41155561854411915</c:v>
                </c:pt>
                <c:pt idx="321">
                  <c:v>0.4127847106907393</c:v>
                </c:pt>
                <c:pt idx="322">
                  <c:v>0.41401364909889754</c:v>
                </c:pt>
                <c:pt idx="323">
                  <c:v>0.41524243466319144</c:v>
                </c:pt>
                <c:pt idx="324">
                  <c:v>0.41647106827716662</c:v>
                </c:pt>
                <c:pt idx="325">
                  <c:v>0.41769955083332377</c:v>
                </c:pt>
                <c:pt idx="326">
                  <c:v>0.41892788322312546</c:v>
                </c:pt>
                <c:pt idx="327">
                  <c:v>0.42015606633700325</c:v>
                </c:pt>
                <c:pt idx="328">
                  <c:v>0.42138410106436441</c:v>
                </c:pt>
                <c:pt idx="329">
                  <c:v>0.42261198829359897</c:v>
                </c:pt>
                <c:pt idx="330">
                  <c:v>0.42383972891208643</c:v>
                </c:pt>
                <c:pt idx="331">
                  <c:v>0.42506732380620271</c:v>
                </c:pt>
                <c:pt idx="332">
                  <c:v>0.42629477386132703</c:v>
                </c:pt>
                <c:pt idx="333">
                  <c:v>0.4275220799618486</c:v>
                </c:pt>
                <c:pt idx="334">
                  <c:v>0.42874924299117345</c:v>
                </c:pt>
                <c:pt idx="335">
                  <c:v>0.42997626383173121</c:v>
                </c:pt>
                <c:pt idx="336">
                  <c:v>0.43120314336498183</c:v>
                </c:pt>
                <c:pt idx="337">
                  <c:v>0.43242988247142239</c:v>
                </c:pt>
                <c:pt idx="338">
                  <c:v>0.4336564820305937</c:v>
                </c:pt>
                <c:pt idx="339">
                  <c:v>0.43488294292108715</c:v>
                </c:pt>
                <c:pt idx="340">
                  <c:v>0.43610926602055117</c:v>
                </c:pt>
                <c:pt idx="341">
                  <c:v>0.43733545220569814</c:v>
                </c:pt>
                <c:pt idx="342">
                  <c:v>0.43856150235231089</c:v>
                </c:pt>
                <c:pt idx="343">
                  <c:v>0.43978741733524929</c:v>
                </c:pt>
                <c:pt idx="344">
                  <c:v>0.4410131980284569</c:v>
                </c:pt>
                <c:pt idx="345">
                  <c:v>0.4422388453049676</c:v>
                </c:pt>
                <c:pt idx="346">
                  <c:v>0.44346436003691214</c:v>
                </c:pt>
                <c:pt idx="347">
                  <c:v>0.44468974309552467</c:v>
                </c:pt>
                <c:pt idx="348">
                  <c:v>0.44591499535114926</c:v>
                </c:pt>
                <c:pt idx="349">
                  <c:v>0.44714011767324641</c:v>
                </c:pt>
                <c:pt idx="350">
                  <c:v>0.44836511093039971</c:v>
                </c:pt>
                <c:pt idx="351">
                  <c:v>0.44958997599032213</c:v>
                </c:pt>
                <c:pt idx="352">
                  <c:v>0.45081471371986254</c:v>
                </c:pt>
                <c:pt idx="353">
                  <c:v>0.4520393249850122</c:v>
                </c:pt>
                <c:pt idx="354">
                  <c:v>0.4532638106509112</c:v>
                </c:pt>
                <c:pt idx="355">
                  <c:v>0.45448817158185484</c:v>
                </c:pt>
                <c:pt idx="356">
                  <c:v>0.45571240864130008</c:v>
                </c:pt>
                <c:pt idx="357">
                  <c:v>0.4569365226918719</c:v>
                </c:pt>
                <c:pt idx="358">
                  <c:v>0.45816051459536966</c:v>
                </c:pt>
                <c:pt idx="359">
                  <c:v>0.45938438521277347</c:v>
                </c:pt>
                <c:pt idx="360">
                  <c:v>0.46060813540425055</c:v>
                </c:pt>
                <c:pt idx="361">
                  <c:v>0.46183176602916159</c:v>
                </c:pt>
                <c:pt idx="362">
                  <c:v>0.46305527794606693</c:v>
                </c:pt>
                <c:pt idx="363">
                  <c:v>0.46427867201273298</c:v>
                </c:pt>
                <c:pt idx="364">
                  <c:v>0.46550194908613851</c:v>
                </c:pt>
                <c:pt idx="365">
                  <c:v>0.46672511002248074</c:v>
                </c:pt>
                <c:pt idx="366">
                  <c:v>0.46794815567718179</c:v>
                </c:pt>
                <c:pt idx="367">
                  <c:v>0.4691710869048949</c:v>
                </c:pt>
                <c:pt idx="368">
                  <c:v>0.47039390455951047</c:v>
                </c:pt>
                <c:pt idx="369">
                  <c:v>0.47161660949416251</c:v>
                </c:pt>
                <c:pt idx="370">
                  <c:v>0.47283920256123468</c:v>
                </c:pt>
                <c:pt idx="371">
                  <c:v>0.47406168461236647</c:v>
                </c:pt>
                <c:pt idx="372">
                  <c:v>0.47528405649845945</c:v>
                </c:pt>
                <c:pt idx="373">
                  <c:v>0.47650631906968333</c:v>
                </c:pt>
                <c:pt idx="374">
                  <c:v>0.47772847317548217</c:v>
                </c:pt>
                <c:pt idx="375">
                  <c:v>0.47895051966458052</c:v>
                </c:pt>
                <c:pt idx="376">
                  <c:v>0.48017245938498943</c:v>
                </c:pt>
                <c:pt idx="377">
                  <c:v>0.48139429318401267</c:v>
                </c:pt>
                <c:pt idx="378">
                  <c:v>0.4826160219082527</c:v>
                </c:pt>
                <c:pt idx="379">
                  <c:v>0.48383764640361682</c:v>
                </c:pt>
                <c:pt idx="380">
                  <c:v>0.48505916751532319</c:v>
                </c:pt>
                <c:pt idx="381">
                  <c:v>0.48628058608790686</c:v>
                </c:pt>
                <c:pt idx="382">
                  <c:v>0.48750190296522594</c:v>
                </c:pt>
                <c:pt idx="383">
                  <c:v>0.48872311899046744</c:v>
                </c:pt>
                <c:pt idx="384">
                  <c:v>0.48994423500615336</c:v>
                </c:pt>
                <c:pt idx="385">
                  <c:v>0.49116525185414667</c:v>
                </c:pt>
                <c:pt idx="386">
                  <c:v>0.49238617037565729</c:v>
                </c:pt>
                <c:pt idx="387">
                  <c:v>0.4936069914112482</c:v>
                </c:pt>
                <c:pt idx="388">
                  <c:v>0.49482771580084112</c:v>
                </c:pt>
                <c:pt idx="389">
                  <c:v>0.49604834438372269</c:v>
                </c:pt>
                <c:pt idx="390">
                  <c:v>0.49726887799855035</c:v>
                </c:pt>
                <c:pt idx="391">
                  <c:v>0.49848931748335823</c:v>
                </c:pt>
                <c:pt idx="392">
                  <c:v>0.49970966367556302</c:v>
                </c:pt>
                <c:pt idx="393">
                  <c:v>0.50092991741197002</c:v>
                </c:pt>
                <c:pt idx="394">
                  <c:v>0.50215007952877888</c:v>
                </c:pt>
                <c:pt idx="395">
                  <c:v>0.50337015086158965</c:v>
                </c:pt>
                <c:pt idx="396">
                  <c:v>0.50459013224540838</c:v>
                </c:pt>
                <c:pt idx="397">
                  <c:v>0.50581002451465329</c:v>
                </c:pt>
                <c:pt idx="398">
                  <c:v>0.50702982850316025</c:v>
                </c:pt>
                <c:pt idx="399">
                  <c:v>0.50824954504418918</c:v>
                </c:pt>
                <c:pt idx="400">
                  <c:v>0.50946917497042921</c:v>
                </c:pt>
                <c:pt idx="401">
                  <c:v>0.51068871911400493</c:v>
                </c:pt>
                <c:pt idx="402">
                  <c:v>0.51190817830648216</c:v>
                </c:pt>
                <c:pt idx="403">
                  <c:v>0.5131275533788735</c:v>
                </c:pt>
                <c:pt idx="404">
                  <c:v>0.51434684516164442</c:v>
                </c:pt>
                <c:pt idx="405">
                  <c:v>0.51556605448471882</c:v>
                </c:pt>
                <c:pt idx="406">
                  <c:v>0.51678518217748481</c:v>
                </c:pt>
                <c:pt idx="407">
                  <c:v>0.51800422906880073</c:v>
                </c:pt>
                <c:pt idx="408">
                  <c:v>0.51922319598700051</c:v>
                </c:pt>
                <c:pt idx="409">
                  <c:v>0.52044208375989964</c:v>
                </c:pt>
                <c:pt idx="410">
                  <c:v>0.5216608932148008</c:v>
                </c:pt>
                <c:pt idx="411">
                  <c:v>0.52287962517849973</c:v>
                </c:pt>
                <c:pt idx="412">
                  <c:v>0.52409828047729068</c:v>
                </c:pt>
                <c:pt idx="413">
                  <c:v>0.52531685993697241</c:v>
                </c:pt>
                <c:pt idx="414">
                  <c:v>0.52653536438285353</c:v>
                </c:pt>
                <c:pt idx="415">
                  <c:v>0.52775379463975858</c:v>
                </c:pt>
                <c:pt idx="416">
                  <c:v>0.52897215153203336</c:v>
                </c:pt>
                <c:pt idx="417">
                  <c:v>0.53019043588355086</c:v>
                </c:pt>
                <c:pt idx="418">
                  <c:v>0.53140864851771674</c:v>
                </c:pt>
                <c:pt idx="419">
                  <c:v>0.53262679025747495</c:v>
                </c:pt>
                <c:pt idx="420">
                  <c:v>0.53384486192531344</c:v>
                </c:pt>
                <c:pt idx="421">
                  <c:v>0.53506286434326988</c:v>
                </c:pt>
                <c:pt idx="422">
                  <c:v>0.53628079833293718</c:v>
                </c:pt>
                <c:pt idx="423">
                  <c:v>0.53749866471546914</c:v>
                </c:pt>
                <c:pt idx="424">
                  <c:v>0.53871646431158593</c:v>
                </c:pt>
                <c:pt idx="425">
                  <c:v>0.53993419794157993</c:v>
                </c:pt>
                <c:pt idx="426">
                  <c:v>0.54115186642532109</c:v>
                </c:pt>
                <c:pt idx="427">
                  <c:v>0.54236947058226259</c:v>
                </c:pt>
                <c:pt idx="428">
                  <c:v>0.54358701123144659</c:v>
                </c:pt>
                <c:pt idx="429">
                  <c:v>0.54480448919150948</c:v>
                </c:pt>
                <c:pt idx="430">
                  <c:v>0.54602190528068761</c:v>
                </c:pt>
                <c:pt idx="431">
                  <c:v>0.54723926031682291</c:v>
                </c:pt>
                <c:pt idx="432">
                  <c:v>0.54845655511736835</c:v>
                </c:pt>
                <c:pt idx="433">
                  <c:v>0.54967379049939358</c:v>
                </c:pt>
                <c:pt idx="434">
                  <c:v>0.55089096727959019</c:v>
                </c:pt>
                <c:pt idx="435">
                  <c:v>0.55210808627427754</c:v>
                </c:pt>
                <c:pt idx="436">
                  <c:v>0.55332514829940804</c:v>
                </c:pt>
                <c:pt idx="437">
                  <c:v>0.55454215417057295</c:v>
                </c:pt>
                <c:pt idx="438">
                  <c:v>0.55575910470300771</c:v>
                </c:pt>
                <c:pt idx="439">
                  <c:v>0.55697600071159736</c:v>
                </c:pt>
                <c:pt idx="440">
                  <c:v>0.55819284301088212</c:v>
                </c:pt>
                <c:pt idx="441">
                  <c:v>0.55940963241506303</c:v>
                </c:pt>
                <c:pt idx="442">
                  <c:v>0.56062636973800706</c:v>
                </c:pt>
                <c:pt idx="443">
                  <c:v>0.561843055793253</c:v>
                </c:pt>
                <c:pt idx="444">
                  <c:v>0.56305969139401668</c:v>
                </c:pt>
                <c:pt idx="445">
                  <c:v>0.56427627735319652</c:v>
                </c:pt>
                <c:pt idx="446">
                  <c:v>0.56549281448337896</c:v>
                </c:pt>
                <c:pt idx="447">
                  <c:v>0.56670930359684379</c:v>
                </c:pt>
                <c:pt idx="448">
                  <c:v>0.56792574550556996</c:v>
                </c:pt>
                <c:pt idx="449">
                  <c:v>0.56914214102124061</c:v>
                </c:pt>
                <c:pt idx="450">
                  <c:v>0.57035849095524871</c:v>
                </c:pt>
                <c:pt idx="451">
                  <c:v>0.57157479611870254</c:v>
                </c:pt>
                <c:pt idx="452">
                  <c:v>0.57279105732243107</c:v>
                </c:pt>
                <c:pt idx="453">
                  <c:v>0.57400727537698926</c:v>
                </c:pt>
                <c:pt idx="454">
                  <c:v>0.57522345109266371</c:v>
                </c:pt>
                <c:pt idx="455">
                  <c:v>0.5764395852794777</c:v>
                </c:pt>
                <c:pt idx="456">
                  <c:v>0.57765567874719714</c:v>
                </c:pt>
                <c:pt idx="457">
                  <c:v>0.5788717323053354</c:v>
                </c:pt>
                <c:pt idx="458">
                  <c:v>0.58008774676315922</c:v>
                </c:pt>
                <c:pt idx="459">
                  <c:v>0.58130372292969368</c:v>
                </c:pt>
                <c:pt idx="460">
                  <c:v>0.58251966161372781</c:v>
                </c:pt>
                <c:pt idx="461">
                  <c:v>0.58373556362382006</c:v>
                </c:pt>
                <c:pt idx="462">
                  <c:v>0.58495142976830339</c:v>
                </c:pt>
                <c:pt idx="463">
                  <c:v>0.58616726085529103</c:v>
                </c:pt>
                <c:pt idx="464">
                  <c:v>0.58738305769268151</c:v>
                </c:pt>
                <c:pt idx="465">
                  <c:v>0.58859882108816419</c:v>
                </c:pt>
                <c:pt idx="466">
                  <c:v>0.5898145518492246</c:v>
                </c:pt>
                <c:pt idx="467">
                  <c:v>0.59103025078314986</c:v>
                </c:pt>
                <c:pt idx="468">
                  <c:v>0.59224591869703391</c:v>
                </c:pt>
                <c:pt idx="469">
                  <c:v>0.59346155639778309</c:v>
                </c:pt>
                <c:pt idx="470">
                  <c:v>0.59467716469212117</c:v>
                </c:pt>
                <c:pt idx="471">
                  <c:v>0.59589274438659512</c:v>
                </c:pt>
                <c:pt idx="472">
                  <c:v>0.59710829628758</c:v>
                </c:pt>
                <c:pt idx="473">
                  <c:v>0.59832382120128469</c:v>
                </c:pt>
                <c:pt idx="474">
                  <c:v>0.59953931993375698</c:v>
                </c:pt>
                <c:pt idx="475">
                  <c:v>0.60075479329088899</c:v>
                </c:pt>
                <c:pt idx="476">
                  <c:v>0.60197024207842265</c:v>
                </c:pt>
                <c:pt idx="477">
                  <c:v>0.60318566710195465</c:v>
                </c:pt>
                <c:pt idx="478">
                  <c:v>0.60440106916694225</c:v>
                </c:pt>
                <c:pt idx="479">
                  <c:v>0.60561644907870837</c:v>
                </c:pt>
                <c:pt idx="480">
                  <c:v>0.60683180764244671</c:v>
                </c:pt>
                <c:pt idx="481">
                  <c:v>0.6080471456632276</c:v>
                </c:pt>
                <c:pt idx="482">
                  <c:v>0.60926246394600281</c:v>
                </c:pt>
                <c:pt idx="483">
                  <c:v>0.6104777632956111</c:v>
                </c:pt>
                <c:pt idx="484">
                  <c:v>0.61169304451678352</c:v>
                </c:pt>
                <c:pt idx="485">
                  <c:v>0.61290830841414889</c:v>
                </c:pt>
                <c:pt idx="486">
                  <c:v>0.61412355579223876</c:v>
                </c:pt>
                <c:pt idx="487">
                  <c:v>0.61533878745549286</c:v>
                </c:pt>
                <c:pt idx="488">
                  <c:v>0.61655400420826467</c:v>
                </c:pt>
                <c:pt idx="489">
                  <c:v>0.61776920685482639</c:v>
                </c:pt>
                <c:pt idx="490">
                  <c:v>0.61898439619937451</c:v>
                </c:pt>
                <c:pt idx="491">
                  <c:v>0.62019957304603479</c:v>
                </c:pt>
                <c:pt idx="492">
                  <c:v>0.62141473819886806</c:v>
                </c:pt>
                <c:pt idx="493">
                  <c:v>0.62262989246187495</c:v>
                </c:pt>
                <c:pt idx="494">
                  <c:v>0.62384503663900159</c:v>
                </c:pt>
                <c:pt idx="495">
                  <c:v>0.62506017153414495</c:v>
                </c:pt>
                <c:pt idx="496">
                  <c:v>0.62627529795115777</c:v>
                </c:pt>
                <c:pt idx="497">
                  <c:v>0.6274904166938543</c:v>
                </c:pt>
                <c:pt idx="498">
                  <c:v>0.62870552856601525</c:v>
                </c:pt>
                <c:pt idx="499">
                  <c:v>0.62992063437139334</c:v>
                </c:pt>
                <c:pt idx="500">
                  <c:v>0.63113573491371844</c:v>
                </c:pt>
                <c:pt idx="501">
                  <c:v>0.63235083099670297</c:v>
                </c:pt>
                <c:pt idx="502">
                  <c:v>0.63356592342404716</c:v>
                </c:pt>
                <c:pt idx="503">
                  <c:v>0.63478101299944434</c:v>
                </c:pt>
                <c:pt idx="504">
                  <c:v>0.63599610052658628</c:v>
                </c:pt>
                <c:pt idx="505">
                  <c:v>0.63721118680916855</c:v>
                </c:pt>
                <c:pt idx="506">
                  <c:v>0.63842627265089569</c:v>
                </c:pt>
                <c:pt idx="507">
                  <c:v>0.63964135885548645</c:v>
                </c:pt>
                <c:pt idx="508">
                  <c:v>0.64085644622667937</c:v>
                </c:pt>
                <c:pt idx="509">
                  <c:v>0.64207153556823793</c:v>
                </c:pt>
                <c:pt idx="510">
                  <c:v>0.64328662768395573</c:v>
                </c:pt>
                <c:pt idx="511">
                  <c:v>0.64450172337766187</c:v>
                </c:pt>
                <c:pt idx="512">
                  <c:v>0.64571682345322656</c:v>
                </c:pt>
                <c:pt idx="513">
                  <c:v>0.64693192871456595</c:v>
                </c:pt>
                <c:pt idx="514">
                  <c:v>0.64814703996564771</c:v>
                </c:pt>
                <c:pt idx="515">
                  <c:v>0.64936215801049624</c:v>
                </c:pt>
                <c:pt idx="516">
                  <c:v>0.650577283653198</c:v>
                </c:pt>
                <c:pt idx="517">
                  <c:v>0.65179241769790697</c:v>
                </c:pt>
                <c:pt idx="518">
                  <c:v>0.65300756094884982</c:v>
                </c:pt>
                <c:pt idx="519">
                  <c:v>0.65422271421033107</c:v>
                </c:pt>
                <c:pt idx="520">
                  <c:v>0.65543787828673872</c:v>
                </c:pt>
                <c:pt idx="521">
                  <c:v>0.65665305398254947</c:v>
                </c:pt>
                <c:pt idx="522">
                  <c:v>0.65786824210233386</c:v>
                </c:pt>
                <c:pt idx="523">
                  <c:v>0.65908344345076175</c:v>
                </c:pt>
                <c:pt idx="524">
                  <c:v>0.66029865883260763</c:v>
                </c:pt>
                <c:pt idx="525">
                  <c:v>0.66151388905275588</c:v>
                </c:pt>
                <c:pt idx="526">
                  <c:v>0.66272913491620622</c:v>
                </c:pt>
                <c:pt idx="527">
                  <c:v>0.66394439722807896</c:v>
                </c:pt>
                <c:pt idx="528">
                  <c:v>0.66515967679362031</c:v>
                </c:pt>
                <c:pt idx="529">
                  <c:v>0.6663749744182077</c:v>
                </c:pt>
                <c:pt idx="530">
                  <c:v>0.66759029090735533</c:v>
                </c:pt>
                <c:pt idx="531">
                  <c:v>0.66880562706671909</c:v>
                </c:pt>
                <c:pt idx="532">
                  <c:v>0.67002098370210228</c:v>
                </c:pt>
                <c:pt idx="533">
                  <c:v>0.67123636161946088</c:v>
                </c:pt>
                <c:pt idx="534">
                  <c:v>0.67245176162490861</c:v>
                </c:pt>
                <c:pt idx="535">
                  <c:v>0.67366718452472285</c:v>
                </c:pt>
                <c:pt idx="536">
                  <c:v>0.67488263112534941</c:v>
                </c:pt>
                <c:pt idx="537">
                  <c:v>0.67609810223340816</c:v>
                </c:pt>
                <c:pt idx="538">
                  <c:v>0.6773135986556984</c:v>
                </c:pt>
                <c:pt idx="539">
                  <c:v>0.67852912119920428</c:v>
                </c:pt>
                <c:pt idx="540">
                  <c:v>0.67974467067109989</c:v>
                </c:pt>
                <c:pt idx="541">
                  <c:v>0.68096024787875498</c:v>
                </c:pt>
                <c:pt idx="542">
                  <c:v>0.68217585362974009</c:v>
                </c:pt>
                <c:pt idx="543">
                  <c:v>0.68339148873183198</c:v>
                </c:pt>
                <c:pt idx="544">
                  <c:v>0.68460715399301919</c:v>
                </c:pt>
                <c:pt idx="545">
                  <c:v>0.68582285022150702</c:v>
                </c:pt>
                <c:pt idx="546">
                  <c:v>0.68703857822572345</c:v>
                </c:pt>
                <c:pt idx="547">
                  <c:v>0.68825433881432407</c:v>
                </c:pt>
                <c:pt idx="548">
                  <c:v>0.68947013279619784</c:v>
                </c:pt>
                <c:pt idx="549">
                  <c:v>0.69068596098047219</c:v>
                </c:pt>
                <c:pt idx="550">
                  <c:v>0.69190182417651869</c:v>
                </c:pt>
                <c:pt idx="551">
                  <c:v>0.69311772319395815</c:v>
                </c:pt>
                <c:pt idx="552">
                  <c:v>0.6943336588426664</c:v>
                </c:pt>
                <c:pt idx="553">
                  <c:v>0.69554963193277952</c:v>
                </c:pt>
                <c:pt idx="554">
                  <c:v>0.69676564327469914</c:v>
                </c:pt>
                <c:pt idx="555">
                  <c:v>0.69798169367909824</c:v>
                </c:pt>
                <c:pt idx="556">
                  <c:v>0.69919778395692622</c:v>
                </c:pt>
                <c:pt idx="557">
                  <c:v>0.70041391491941452</c:v>
                </c:pt>
                <c:pt idx="558">
                  <c:v>0.70163008737808197</c:v>
                </c:pt>
                <c:pt idx="559">
                  <c:v>0.70284630214474042</c:v>
                </c:pt>
                <c:pt idx="560">
                  <c:v>0.70406256003150003</c:v>
                </c:pt>
                <c:pt idx="561">
                  <c:v>0.70527886185077482</c:v>
                </c:pt>
                <c:pt idx="562">
                  <c:v>0.70649520841528801</c:v>
                </c:pt>
                <c:pt idx="563">
                  <c:v>0.7077116005380778</c:v>
                </c:pt>
                <c:pt idx="564">
                  <c:v>0.70892803903250246</c:v>
                </c:pt>
                <c:pt idx="565">
                  <c:v>0.71014452471224621</c:v>
                </c:pt>
                <c:pt idx="566">
                  <c:v>0.71136105839132424</c:v>
                </c:pt>
                <c:pt idx="567">
                  <c:v>0.7125776408840887</c:v>
                </c:pt>
                <c:pt idx="568">
                  <c:v>0.7137942730052339</c:v>
                </c:pt>
                <c:pt idx="569">
                  <c:v>0.71501095556980199</c:v>
                </c:pt>
                <c:pt idx="570">
                  <c:v>0.71622768939318837</c:v>
                </c:pt>
                <c:pt idx="571">
                  <c:v>0.71744447529114719</c:v>
                </c:pt>
                <c:pt idx="572">
                  <c:v>0.71866131407979694</c:v>
                </c:pt>
                <c:pt idx="573">
                  <c:v>0.71987820657562607</c:v>
                </c:pt>
                <c:pt idx="574">
                  <c:v>0.72109515359549847</c:v>
                </c:pt>
                <c:pt idx="575">
                  <c:v>0.72231215595665887</c:v>
                </c:pt>
                <c:pt idx="576">
                  <c:v>0.72352921447673879</c:v>
                </c:pt>
                <c:pt idx="577">
                  <c:v>0.72474632997376165</c:v>
                </c:pt>
                <c:pt idx="578">
                  <c:v>0.72596350326614856</c:v>
                </c:pt>
                <c:pt idx="579">
                  <c:v>0.72718073517272408</c:v>
                </c:pt>
                <c:pt idx="580">
                  <c:v>0.72839802651272145</c:v>
                </c:pt>
                <c:pt idx="581">
                  <c:v>0.72961537810578847</c:v>
                </c:pt>
                <c:pt idx="582">
                  <c:v>0.73083279077199303</c:v>
                </c:pt>
                <c:pt idx="583">
                  <c:v>0.7320502653318286</c:v>
                </c:pt>
                <c:pt idx="584">
                  <c:v>0.73326780260622004</c:v>
                </c:pt>
                <c:pt idx="585">
                  <c:v>0.73448540341652913</c:v>
                </c:pt>
                <c:pt idx="586">
                  <c:v>0.73570306858456025</c:v>
                </c:pt>
                <c:pt idx="587">
                  <c:v>0.7369207989325659</c:v>
                </c:pt>
                <c:pt idx="588">
                  <c:v>0.73813859528325254</c:v>
                </c:pt>
                <c:pt idx="589">
                  <c:v>0.73935645845978626</c:v>
                </c:pt>
                <c:pt idx="590">
                  <c:v>0.74057438928579811</c:v>
                </c:pt>
                <c:pt idx="591">
                  <c:v>0.74179238858539032</c:v>
                </c:pt>
                <c:pt idx="592">
                  <c:v>0.74301045718314152</c:v>
                </c:pt>
                <c:pt idx="593">
                  <c:v>0.74422859590411272</c:v>
                </c:pt>
                <c:pt idx="594">
                  <c:v>0.7454468055738529</c:v>
                </c:pt>
                <c:pt idx="595">
                  <c:v>0.74666508701840473</c:v>
                </c:pt>
                <c:pt idx="596">
                  <c:v>0.74788344106431037</c:v>
                </c:pt>
                <c:pt idx="597">
                  <c:v>0.74910186853861704</c:v>
                </c:pt>
                <c:pt idx="598">
                  <c:v>0.7503203702688831</c:v>
                </c:pt>
                <c:pt idx="599">
                  <c:v>0.75153894708318336</c:v>
                </c:pt>
                <c:pt idx="600">
                  <c:v>0.75275759981011525</c:v>
                </c:pt>
                <c:pt idx="601">
                  <c:v>0.7539763292788042</c:v>
                </c:pt>
                <c:pt idx="602">
                  <c:v>0.75519513631891</c:v>
                </c:pt>
                <c:pt idx="603">
                  <c:v>0.75641402176063188</c:v>
                </c:pt>
                <c:pt idx="604">
                  <c:v>0.75763298643471488</c:v>
                </c:pt>
                <c:pt idx="605">
                  <c:v>0.75885203117245548</c:v>
                </c:pt>
                <c:pt idx="606">
                  <c:v>0.76007115680570725</c:v>
                </c:pt>
                <c:pt idx="607">
                  <c:v>0.761290364166887</c:v>
                </c:pt>
                <c:pt idx="608">
                  <c:v>0.76250965408898042</c:v>
                </c:pt>
                <c:pt idx="609">
                  <c:v>0.76372902740554804</c:v>
                </c:pt>
                <c:pt idx="610">
                  <c:v>0.76494848495073098</c:v>
                </c:pt>
                <c:pt idx="611">
                  <c:v>0.76616802755925695</c:v>
                </c:pt>
                <c:pt idx="612">
                  <c:v>0.7673876560664461</c:v>
                </c:pt>
                <c:pt idx="613">
                  <c:v>0.76860737130821699</c:v>
                </c:pt>
                <c:pt idx="614">
                  <c:v>0.76982717412109225</c:v>
                </c:pt>
                <c:pt idx="615">
                  <c:v>0.77104706534220491</c:v>
                </c:pt>
                <c:pt idx="616">
                  <c:v>0.77226704580930394</c:v>
                </c:pt>
                <c:pt idx="617">
                  <c:v>0.77348711636076051</c:v>
                </c:pt>
                <c:pt idx="618">
                  <c:v>0.7747072778355738</c:v>
                </c:pt>
                <c:pt idx="619">
                  <c:v>0.77592753107337686</c:v>
                </c:pt>
                <c:pt idx="620">
                  <c:v>0.77714787691444298</c:v>
                </c:pt>
                <c:pt idx="621">
                  <c:v>0.77836831619969127</c:v>
                </c:pt>
                <c:pt idx="622">
                  <c:v>0.77958884977069287</c:v>
                </c:pt>
                <c:pt idx="623">
                  <c:v>0.78080947846967685</c:v>
                </c:pt>
                <c:pt idx="624">
                  <c:v>0.78203020313953653</c:v>
                </c:pt>
                <c:pt idx="625">
                  <c:v>0.78325102462383522</c:v>
                </c:pt>
                <c:pt idx="626">
                  <c:v>0.78447194376681251</c:v>
                </c:pt>
                <c:pt idx="627">
                  <c:v>0.78569296141339007</c:v>
                </c:pt>
                <c:pt idx="628">
                  <c:v>0.78691407840917793</c:v>
                </c:pt>
                <c:pt idx="629">
                  <c:v>0.78813529560048068</c:v>
                </c:pt>
                <c:pt idx="630">
                  <c:v>0.78935661383430333</c:v>
                </c:pt>
                <c:pt idx="631">
                  <c:v>0.79057803395835757</c:v>
                </c:pt>
                <c:pt idx="632">
                  <c:v>0.79179955682106795</c:v>
                </c:pt>
                <c:pt idx="633">
                  <c:v>0.793021183271578</c:v>
                </c:pt>
                <c:pt idx="634">
                  <c:v>0.79424291415975623</c:v>
                </c:pt>
                <c:pt idx="635">
                  <c:v>0.79546475033620268</c:v>
                </c:pt>
                <c:pt idx="636">
                  <c:v>0.79668669265225478</c:v>
                </c:pt>
                <c:pt idx="637">
                  <c:v>0.79790874195999373</c:v>
                </c:pt>
                <c:pt idx="638">
                  <c:v>0.79913089911225055</c:v>
                </c:pt>
                <c:pt idx="639">
                  <c:v>0.80035316496261266</c:v>
                </c:pt>
                <c:pt idx="640">
                  <c:v>0.80157554036542977</c:v>
                </c:pt>
                <c:pt idx="641">
                  <c:v>0.80279802617582041</c:v>
                </c:pt>
                <c:pt idx="642">
                  <c:v>0.80402062324967805</c:v>
                </c:pt>
                <c:pt idx="643">
                  <c:v>0.80524333244367741</c:v>
                </c:pt>
                <c:pt idx="644">
                  <c:v>0.80646615461528082</c:v>
                </c:pt>
                <c:pt idx="645">
                  <c:v>0.80768909062274463</c:v>
                </c:pt>
                <c:pt idx="646">
                  <c:v>0.80891214132512534</c:v>
                </c:pt>
                <c:pt idx="647">
                  <c:v>0.81013530758228625</c:v>
                </c:pt>
                <c:pt idx="648">
                  <c:v>0.81135859025490364</c:v>
                </c:pt>
                <c:pt idx="649">
                  <c:v>0.81258199020447308</c:v>
                </c:pt>
                <c:pt idx="650">
                  <c:v>0.8138055082933161</c:v>
                </c:pt>
                <c:pt idx="651">
                  <c:v>0.81502914538458648</c:v>
                </c:pt>
                <c:pt idx="652">
                  <c:v>0.81625290234227654</c:v>
                </c:pt>
                <c:pt idx="653">
                  <c:v>0.81747678003122382</c:v>
                </c:pt>
                <c:pt idx="654">
                  <c:v>0.81870077931711749</c:v>
                </c:pt>
                <c:pt idx="655">
                  <c:v>0.81992490106650484</c:v>
                </c:pt>
                <c:pt idx="656">
                  <c:v>0.82114914614679779</c:v>
                </c:pt>
                <c:pt idx="657">
                  <c:v>0.82237351542627923</c:v>
                </c:pt>
                <c:pt idx="658">
                  <c:v>0.82359800977410991</c:v>
                </c:pt>
                <c:pt idx="659">
                  <c:v>0.82482263006033474</c:v>
                </c:pt>
                <c:pt idx="660">
                  <c:v>0.8260473771558895</c:v>
                </c:pt>
                <c:pt idx="661">
                  <c:v>0.82727225193260723</c:v>
                </c:pt>
                <c:pt idx="662">
                  <c:v>0.82849725526322504</c:v>
                </c:pt>
                <c:pt idx="663">
                  <c:v>0.82972238802139076</c:v>
                </c:pt>
                <c:pt idx="664">
                  <c:v>0.83094765108166946</c:v>
                </c:pt>
                <c:pt idx="665">
                  <c:v>0.83217304531955005</c:v>
                </c:pt>
                <c:pt idx="666">
                  <c:v>0.83339857161145225</c:v>
                </c:pt>
                <c:pt idx="667">
                  <c:v>0.83462423083473314</c:v>
                </c:pt>
                <c:pt idx="668">
                  <c:v>0.83585002386769358</c:v>
                </c:pt>
                <c:pt idx="669">
                  <c:v>0.83707595158958548</c:v>
                </c:pt>
                <c:pt idx="670">
                  <c:v>0.83830201488061828</c:v>
                </c:pt>
                <c:pt idx="671">
                  <c:v>0.83952821462196558</c:v>
                </c:pt>
                <c:pt idx="672">
                  <c:v>0.84075455169577229</c:v>
                </c:pt>
                <c:pt idx="673">
                  <c:v>0.84198102698516109</c:v>
                </c:pt>
                <c:pt idx="674">
                  <c:v>0.84320764137423954</c:v>
                </c:pt>
                <c:pt idx="675">
                  <c:v>0.84443439574810686</c:v>
                </c:pt>
                <c:pt idx="676">
                  <c:v>0.84566129099286069</c:v>
                </c:pt>
                <c:pt idx="677">
                  <c:v>0.84688832799560398</c:v>
                </c:pt>
                <c:pt idx="678">
                  <c:v>0.8481155076444522</c:v>
                </c:pt>
                <c:pt idx="679">
                  <c:v>0.8493428308285399</c:v>
                </c:pt>
                <c:pt idx="680">
                  <c:v>0.85057029843802789</c:v>
                </c:pt>
                <c:pt idx="681">
                  <c:v>0.85179791136411009</c:v>
                </c:pt>
                <c:pt idx="682">
                  <c:v>0.85302567049902056</c:v>
                </c:pt>
                <c:pt idx="683">
                  <c:v>0.85425357673604074</c:v>
                </c:pt>
                <c:pt idx="684">
                  <c:v>0.85548163096950602</c:v>
                </c:pt>
                <c:pt idx="685">
                  <c:v>0.85670983409481327</c:v>
                </c:pt>
                <c:pt idx="686">
                  <c:v>0.85793818700842761</c:v>
                </c:pt>
                <c:pt idx="687">
                  <c:v>0.85916669060788964</c:v>
                </c:pt>
                <c:pt idx="688">
                  <c:v>0.86039534579182253</c:v>
                </c:pt>
                <c:pt idx="689">
                  <c:v>0.86162415345993926</c:v>
                </c:pt>
                <c:pt idx="690">
                  <c:v>0.86285311451304958</c:v>
                </c:pt>
                <c:pt idx="691">
                  <c:v>0.86408222985306737</c:v>
                </c:pt>
                <c:pt idx="692">
                  <c:v>0.86531150038301785</c:v>
                </c:pt>
                <c:pt idx="693">
                  <c:v>0.86654092700704466</c:v>
                </c:pt>
                <c:pt idx="694">
                  <c:v>0.86777051063041732</c:v>
                </c:pt>
                <c:pt idx="695">
                  <c:v>0.86900025215953847</c:v>
                </c:pt>
                <c:pt idx="696">
                  <c:v>0.8702301525019509</c:v>
                </c:pt>
                <c:pt idx="697">
                  <c:v>0.87146021256634532</c:v>
                </c:pt>
                <c:pt idx="698">
                  <c:v>0.87269043326256734</c:v>
                </c:pt>
                <c:pt idx="699">
                  <c:v>0.87392081550162504</c:v>
                </c:pt>
                <c:pt idx="700">
                  <c:v>0.87515136019569628</c:v>
                </c:pt>
                <c:pt idx="701">
                  <c:v>0.87638206825813625</c:v>
                </c:pt>
                <c:pt idx="702">
                  <c:v>0.87761294060348471</c:v>
                </c:pt>
                <c:pt idx="703">
                  <c:v>0.87884397814747361</c:v>
                </c:pt>
                <c:pt idx="704">
                  <c:v>0.88007518180703448</c:v>
                </c:pt>
                <c:pt idx="705">
                  <c:v>0.8813065525003061</c:v>
                </c:pt>
                <c:pt idx="706">
                  <c:v>0.88253809114664195</c:v>
                </c:pt>
                <c:pt idx="707">
                  <c:v>0.88376979866661765</c:v>
                </c:pt>
                <c:pt idx="708">
                  <c:v>0.88500167598203883</c:v>
                </c:pt>
                <c:pt idx="709">
                  <c:v>0.88623372401594847</c:v>
                </c:pt>
                <c:pt idx="710">
                  <c:v>0.88746594369263476</c:v>
                </c:pt>
                <c:pt idx="711">
                  <c:v>0.88869833593763869</c:v>
                </c:pt>
                <c:pt idx="712">
                  <c:v>0.88993090167776179</c:v>
                </c:pt>
                <c:pt idx="713">
                  <c:v>0.89116364184107355</c:v>
                </c:pt>
                <c:pt idx="714">
                  <c:v>0.8923965573569197</c:v>
                </c:pt>
                <c:pt idx="715">
                  <c:v>0.89362964915592957</c:v>
                </c:pt>
                <c:pt idx="716">
                  <c:v>0.89486291817002417</c:v>
                </c:pt>
                <c:pt idx="717">
                  <c:v>0.89609636533242365</c:v>
                </c:pt>
                <c:pt idx="718">
                  <c:v>0.89732999157765547</c:v>
                </c:pt>
                <c:pt idx="719">
                  <c:v>0.89856379784156215</c:v>
                </c:pt>
                <c:pt idx="720">
                  <c:v>0.89979778506130936</c:v>
                </c:pt>
                <c:pt idx="721">
                  <c:v>0.90103195417539361</c:v>
                </c:pt>
                <c:pt idx="722">
                  <c:v>0.90226630612365033</c:v>
                </c:pt>
                <c:pt idx="723">
                  <c:v>0.90350084184726187</c:v>
                </c:pt>
                <c:pt idx="724">
                  <c:v>0.90473556228876562</c:v>
                </c:pt>
                <c:pt idx="725">
                  <c:v>0.90597046839206175</c:v>
                </c:pt>
                <c:pt idx="726">
                  <c:v>0.90720556110242156</c:v>
                </c:pt>
                <c:pt idx="727">
                  <c:v>0.9084408413664955</c:v>
                </c:pt>
                <c:pt idx="728">
                  <c:v>0.90967631013232142</c:v>
                </c:pt>
                <c:pt idx="729">
                  <c:v>0.91091196834933263</c:v>
                </c:pt>
                <c:pt idx="730">
                  <c:v>0.912147816968366</c:v>
                </c:pt>
                <c:pt idx="731">
                  <c:v>0.91338385694167035</c:v>
                </c:pt>
                <c:pt idx="732">
                  <c:v>0.9146200892229146</c:v>
                </c:pt>
                <c:pt idx="733">
                  <c:v>0.91585651476719621</c:v>
                </c:pt>
                <c:pt idx="734">
                  <c:v>0.91709313453104935</c:v>
                </c:pt>
                <c:pt idx="735">
                  <c:v>0.91832994947245317</c:v>
                </c:pt>
                <c:pt idx="736">
                  <c:v>0.91956696055084042</c:v>
                </c:pt>
                <c:pt idx="737">
                  <c:v>0.9208041687271058</c:v>
                </c:pt>
                <c:pt idx="738">
                  <c:v>0.92204157496361405</c:v>
                </c:pt>
                <c:pt idx="739">
                  <c:v>0.92327918022420896</c:v>
                </c:pt>
                <c:pt idx="740">
                  <c:v>0.92451698547422156</c:v>
                </c:pt>
                <c:pt idx="741">
                  <c:v>0.9257549916804787</c:v>
                </c:pt>
                <c:pt idx="742">
                  <c:v>0.92699319981131156</c:v>
                </c:pt>
                <c:pt idx="743">
                  <c:v>0.92823161083656436</c:v>
                </c:pt>
                <c:pt idx="744">
                  <c:v>0.92947022572760285</c:v>
                </c:pt>
                <c:pt idx="745">
                  <c:v>0.93070904545732336</c:v>
                </c:pt>
                <c:pt idx="746">
                  <c:v>0.93194807100016086</c:v>
                </c:pt>
                <c:pt idx="747">
                  <c:v>0.93318730333209832</c:v>
                </c:pt>
                <c:pt idx="748">
                  <c:v>0.934426743430675</c:v>
                </c:pt>
                <c:pt idx="749">
                  <c:v>0.93566639227499548</c:v>
                </c:pt>
                <c:pt idx="750">
                  <c:v>0.93690625084573853</c:v>
                </c:pt>
                <c:pt idx="751">
                  <c:v>0.93814632012516586</c:v>
                </c:pt>
                <c:pt idx="752">
                  <c:v>0.93938660109713112</c:v>
                </c:pt>
                <c:pt idx="753">
                  <c:v>0.94062709474708872</c:v>
                </c:pt>
                <c:pt idx="754">
                  <c:v>0.94186780206210274</c:v>
                </c:pt>
                <c:pt idx="755">
                  <c:v>0.94310872403085622</c:v>
                </c:pt>
                <c:pt idx="756">
                  <c:v>0.94434986164366008</c:v>
                </c:pt>
                <c:pt idx="757">
                  <c:v>0.94559121589246198</c:v>
                </c:pt>
                <c:pt idx="758">
                  <c:v>0.94683278777085567</c:v>
                </c:pt>
                <c:pt idx="759">
                  <c:v>0.94807457827409003</c:v>
                </c:pt>
                <c:pt idx="760">
                  <c:v>0.9493165883990784</c:v>
                </c:pt>
                <c:pt idx="761">
                  <c:v>0.95055881914440776</c:v>
                </c:pt>
                <c:pt idx="762">
                  <c:v>0.95180127151034766</c:v>
                </c:pt>
                <c:pt idx="763">
                  <c:v>0.95304394649886004</c:v>
                </c:pt>
                <c:pt idx="764">
                  <c:v>0.95428684511360817</c:v>
                </c:pt>
                <c:pt idx="765">
                  <c:v>0.95552996835996618</c:v>
                </c:pt>
                <c:pt idx="766">
                  <c:v>0.95677331724502857</c:v>
                </c:pt>
                <c:pt idx="767">
                  <c:v>0.95801689277761926</c:v>
                </c:pt>
                <c:pt idx="768">
                  <c:v>0.95926069596830166</c:v>
                </c:pt>
                <c:pt idx="769">
                  <c:v>0.96050472782938778</c:v>
                </c:pt>
                <c:pt idx="770">
                  <c:v>0.96174898937494779</c:v>
                </c:pt>
                <c:pt idx="771">
                  <c:v>0.96299348162081988</c:v>
                </c:pt>
                <c:pt idx="772">
                  <c:v>0.9642382055846197</c:v>
                </c:pt>
                <c:pt idx="773">
                  <c:v>0.96548316228575015</c:v>
                </c:pt>
                <c:pt idx="774">
                  <c:v>0.96672835274541091</c:v>
                </c:pt>
                <c:pt idx="775">
                  <c:v>0.96797377798660855</c:v>
                </c:pt>
                <c:pt idx="776">
                  <c:v>0.96921943903416596</c:v>
                </c:pt>
                <c:pt idx="777">
                  <c:v>0.97046533691473236</c:v>
                </c:pt>
                <c:pt idx="778">
                  <c:v>0.97171147265679336</c:v>
                </c:pt>
                <c:pt idx="779">
                  <c:v>0.97295784729068058</c:v>
                </c:pt>
                <c:pt idx="780">
                  <c:v>0.97420446184858178</c:v>
                </c:pt>
                <c:pt idx="781">
                  <c:v>0.97545131736455093</c:v>
                </c:pt>
                <c:pt idx="782">
                  <c:v>0.97669841487451814</c:v>
                </c:pt>
                <c:pt idx="783">
                  <c:v>0.97794575541629969</c:v>
                </c:pt>
                <c:pt idx="784">
                  <c:v>0.97919334002960845</c:v>
                </c:pt>
                <c:pt idx="785">
                  <c:v>0.98044116975606388</c:v>
                </c:pt>
                <c:pt idx="786">
                  <c:v>0.98168924563920212</c:v>
                </c:pt>
                <c:pt idx="787">
                  <c:v>0.98293756872448657</c:v>
                </c:pt>
                <c:pt idx="788">
                  <c:v>0.98418614005931793</c:v>
                </c:pt>
                <c:pt idx="789">
                  <c:v>0.98543496069304481</c:v>
                </c:pt>
                <c:pt idx="790">
                  <c:v>0.98668403167697394</c:v>
                </c:pt>
                <c:pt idx="791">
                  <c:v>0.98793335406438065</c:v>
                </c:pt>
                <c:pt idx="792">
                  <c:v>0.98918292891051951</c:v>
                </c:pt>
                <c:pt idx="793">
                  <c:v>0.99043275727263458</c:v>
                </c:pt>
                <c:pt idx="794">
                  <c:v>0.99168284020997033</c:v>
                </c:pt>
                <c:pt idx="795">
                  <c:v>0.99293317878378207</c:v>
                </c:pt>
                <c:pt idx="796">
                  <c:v>0.99418377405734659</c:v>
                </c:pt>
                <c:pt idx="797">
                  <c:v>0.99543462709597319</c:v>
                </c:pt>
                <c:pt idx="798">
                  <c:v>0.99668573896701396</c:v>
                </c:pt>
                <c:pt idx="799">
                  <c:v>0.99793711073987512</c:v>
                </c:pt>
                <c:pt idx="800">
                  <c:v>0.9991887434860276</c:v>
                </c:pt>
                <c:pt idx="801">
                  <c:v>1.0004406382790181</c:v>
                </c:pt>
                <c:pt idx="802">
                  <c:v>1.0016927961944797</c:v>
                </c:pt>
                <c:pt idx="803">
                  <c:v>1.0029452183101433</c:v>
                </c:pt>
                <c:pt idx="804">
                  <c:v>1.0041979057058485</c:v>
                </c:pt>
                <c:pt idx="805">
                  <c:v>1.0054508594635552</c:v>
                </c:pt>
                <c:pt idx="806">
                  <c:v>1.0067040806673535</c:v>
                </c:pt>
                <c:pt idx="807">
                  <c:v>1.0079575704034762</c:v>
                </c:pt>
                <c:pt idx="808">
                  <c:v>1.0092113297603096</c:v>
                </c:pt>
                <c:pt idx="809">
                  <c:v>1.0104653598284048</c:v>
                </c:pt>
                <c:pt idx="810">
                  <c:v>1.0117196617004891</c:v>
                </c:pt>
                <c:pt idx="811">
                  <c:v>1.0129742364714773</c:v>
                </c:pt>
                <c:pt idx="812">
                  <c:v>1.0142290852384834</c:v>
                </c:pt>
                <c:pt idx="813">
                  <c:v>1.0154842091008318</c:v>
                </c:pt>
                <c:pt idx="814">
                  <c:v>1.0167396091600693</c:v>
                </c:pt>
                <c:pt idx="815">
                  <c:v>1.0179952865199766</c:v>
                </c:pt>
                <c:pt idx="816">
                  <c:v>1.0192512422865798</c:v>
                </c:pt>
                <c:pt idx="817">
                  <c:v>1.0205074775681622</c:v>
                </c:pt>
                <c:pt idx="818">
                  <c:v>1.021763993475276</c:v>
                </c:pt>
                <c:pt idx="819">
                  <c:v>1.0230207911207547</c:v>
                </c:pt>
                <c:pt idx="820">
                  <c:v>1.0242778716197243</c:v>
                </c:pt>
                <c:pt idx="821">
                  <c:v>1.0255352360896155</c:v>
                </c:pt>
                <c:pt idx="822">
                  <c:v>1.0267928856501762</c:v>
                </c:pt>
                <c:pt idx="823">
                  <c:v>1.0280508214234827</c:v>
                </c:pt>
                <c:pt idx="824">
                  <c:v>1.0293090445339523</c:v>
                </c:pt>
                <c:pt idx="825">
                  <c:v>1.030567556108356</c:v>
                </c:pt>
                <c:pt idx="826">
                  <c:v>1.0318263572758295</c:v>
                </c:pt>
                <c:pt idx="827">
                  <c:v>1.0330854491678867</c:v>
                </c:pt>
                <c:pt idx="828">
                  <c:v>1.0343448329184313</c:v>
                </c:pt>
                <c:pt idx="829">
                  <c:v>1.0356045096637696</c:v>
                </c:pt>
                <c:pt idx="830">
                  <c:v>1.036864480542623</c:v>
                </c:pt>
                <c:pt idx="831">
                  <c:v>1.0381247466961403</c:v>
                </c:pt>
                <c:pt idx="832">
                  <c:v>1.0393853092679104</c:v>
                </c:pt>
                <c:pt idx="833">
                  <c:v>1.0406461694039748</c:v>
                </c:pt>
                <c:pt idx="834">
                  <c:v>1.0419073282528408</c:v>
                </c:pt>
                <c:pt idx="835">
                  <c:v>1.04260678964825</c:v>
                </c:pt>
                <c:pt idx="836">
                  <c:v>1.0433062510436593</c:v>
                </c:pt>
                <c:pt idx="837">
                  <c:v>1.0440057124390685</c:v>
                </c:pt>
                <c:pt idx="838">
                  <c:v>1.0447051738344777</c:v>
                </c:pt>
                <c:pt idx="839">
                  <c:v>1.0454046352298869</c:v>
                </c:pt>
                <c:pt idx="840">
                  <c:v>1.0461040966252961</c:v>
                </c:pt>
                <c:pt idx="841">
                  <c:v>1.0468035580207053</c:v>
                </c:pt>
                <c:pt idx="842">
                  <c:v>1.0475030194161146</c:v>
                </c:pt>
                <c:pt idx="843">
                  <c:v>1.0482024808115238</c:v>
                </c:pt>
                <c:pt idx="844">
                  <c:v>1.048901942206933</c:v>
                </c:pt>
                <c:pt idx="845">
                  <c:v>1.0496014036023422</c:v>
                </c:pt>
                <c:pt idx="846">
                  <c:v>1.0503008649977514</c:v>
                </c:pt>
                <c:pt idx="847">
                  <c:v>1.0510003263931607</c:v>
                </c:pt>
                <c:pt idx="848">
                  <c:v>1.0516997877885699</c:v>
                </c:pt>
                <c:pt idx="849">
                  <c:v>1.0523992491839791</c:v>
                </c:pt>
                <c:pt idx="850">
                  <c:v>1.0530987105793883</c:v>
                </c:pt>
                <c:pt idx="851">
                  <c:v>1.0537981719747975</c:v>
                </c:pt>
                <c:pt idx="852">
                  <c:v>1.0544976333702067</c:v>
                </c:pt>
                <c:pt idx="853">
                  <c:v>1.055197094765616</c:v>
                </c:pt>
                <c:pt idx="854">
                  <c:v>1.0558965561610252</c:v>
                </c:pt>
                <c:pt idx="855">
                  <c:v>1.0565960175564344</c:v>
                </c:pt>
                <c:pt idx="856">
                  <c:v>1.0572954789518436</c:v>
                </c:pt>
                <c:pt idx="857">
                  <c:v>1.0579949403472528</c:v>
                </c:pt>
                <c:pt idx="858">
                  <c:v>1.0586944017426621</c:v>
                </c:pt>
                <c:pt idx="859">
                  <c:v>1.0593938631380713</c:v>
                </c:pt>
                <c:pt idx="860">
                  <c:v>1.0600933245334805</c:v>
                </c:pt>
                <c:pt idx="861">
                  <c:v>1.0607927859288897</c:v>
                </c:pt>
                <c:pt idx="862">
                  <c:v>1.0614922473242989</c:v>
                </c:pt>
                <c:pt idx="863">
                  <c:v>1.0621917087197081</c:v>
                </c:pt>
                <c:pt idx="864">
                  <c:v>1.0628911701151174</c:v>
                </c:pt>
                <c:pt idx="865">
                  <c:v>1.0635906315105266</c:v>
                </c:pt>
                <c:pt idx="866">
                  <c:v>1.0642900929059358</c:v>
                </c:pt>
                <c:pt idx="867">
                  <c:v>1.064989554301345</c:v>
                </c:pt>
                <c:pt idx="868">
                  <c:v>1.0656890156967542</c:v>
                </c:pt>
                <c:pt idx="869">
                  <c:v>1.0663884770921634</c:v>
                </c:pt>
                <c:pt idx="870">
                  <c:v>1.0670879384875727</c:v>
                </c:pt>
                <c:pt idx="871">
                  <c:v>1.0677873998829819</c:v>
                </c:pt>
                <c:pt idx="872">
                  <c:v>1.0684868612783911</c:v>
                </c:pt>
                <c:pt idx="873">
                  <c:v>1.0691863226738003</c:v>
                </c:pt>
                <c:pt idx="874">
                  <c:v>1.0698857840692095</c:v>
                </c:pt>
                <c:pt idx="875">
                  <c:v>1.0705852454646188</c:v>
                </c:pt>
                <c:pt idx="876">
                  <c:v>1.071284706860028</c:v>
                </c:pt>
                <c:pt idx="877">
                  <c:v>1.0719841682554372</c:v>
                </c:pt>
                <c:pt idx="878">
                  <c:v>1.0726836296508464</c:v>
                </c:pt>
                <c:pt idx="879">
                  <c:v>1.0733830910462556</c:v>
                </c:pt>
                <c:pt idx="880">
                  <c:v>1.0740825524416648</c:v>
                </c:pt>
                <c:pt idx="881">
                  <c:v>1.0747820138370741</c:v>
                </c:pt>
                <c:pt idx="882">
                  <c:v>1.0754814752324833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269.13611739819129</c:v>
                </c:pt>
                <c:pt idx="2">
                  <c:v>404.14376859593119</c:v>
                </c:pt>
                <c:pt idx="3">
                  <c:v>495.37752478664879</c:v>
                </c:pt>
                <c:pt idx="4">
                  <c:v>559.862490391042</c:v>
                </c:pt>
                <c:pt idx="5">
                  <c:v>606.51542379830755</c:v>
                </c:pt>
                <c:pt idx="6">
                  <c:v>640.78152724366498</c:v>
                </c:pt>
                <c:pt idx="7">
                  <c:v>666.23541758960266</c:v>
                </c:pt>
                <c:pt idx="8">
                  <c:v>685.32292746769929</c:v>
                </c:pt>
                <c:pt idx="9">
                  <c:v>699.76201363360326</c:v>
                </c:pt>
                <c:pt idx="10">
                  <c:v>710.78091140449317</c:v>
                </c:pt>
                <c:pt idx="11">
                  <c:v>719.26876451346277</c:v>
                </c:pt>
                <c:pt idx="12">
                  <c:v>725.87513593582742</c:v>
                </c:pt>
                <c:pt idx="13">
                  <c:v>731.07782618192516</c:v>
                </c:pt>
                <c:pt idx="14">
                  <c:v>735.23015518248235</c:v>
                </c:pt>
                <c:pt idx="15">
                  <c:v>738.59448764167644</c:v>
                </c:pt>
                <c:pt idx="16">
                  <c:v>741.36630852258065</c:v>
                </c:pt>
                <c:pt idx="17">
                  <c:v>743.69168107333201</c:v>
                </c:pt>
                <c:pt idx="18">
                  <c:v>745.68000185793233</c:v>
                </c:pt>
                <c:pt idx="19">
                  <c:v>747.41337494977313</c:v>
                </c:pt>
                <c:pt idx="20">
                  <c:v>748.9535339673339</c:v>
                </c:pt>
                <c:pt idx="21">
                  <c:v>750.34697299603351</c:v>
                </c:pt>
                <c:pt idx="22">
                  <c:v>751.62876190110069</c:v>
                </c:pt>
                <c:pt idx="23">
                  <c:v>752.82539093101275</c:v>
                </c:pt>
                <c:pt idx="24">
                  <c:v>753.95689644209926</c:v>
                </c:pt>
                <c:pt idx="25">
                  <c:v>755.03845260351977</c:v>
                </c:pt>
                <c:pt idx="26">
                  <c:v>756.08156537058142</c:v>
                </c:pt>
                <c:pt idx="27">
                  <c:v>757.09496956794453</c:v>
                </c:pt>
                <c:pt idx="28">
                  <c:v>758.08530391557679</c:v>
                </c:pt>
                <c:pt idx="29">
                  <c:v>759.05761967671992</c:v>
                </c:pt>
                <c:pt idx="30">
                  <c:v>760.01576444404134</c:v>
                </c:pt>
                <c:pt idx="31">
                  <c:v>760.96267208294773</c:v>
                </c:pt>
                <c:pt idx="32">
                  <c:v>761.90058204399202</c:v>
                </c:pt>
                <c:pt idx="33">
                  <c:v>762.83120544882843</c:v>
                </c:pt>
                <c:pt idx="34">
                  <c:v>763.75585101080071</c:v>
                </c:pt>
                <c:pt idx="35">
                  <c:v>764.67552061275762</c:v>
                </c:pt>
                <c:pt idx="36">
                  <c:v>765.5909819333765</c:v>
                </c:pt>
                <c:pt idx="37">
                  <c:v>766.50282369452395</c:v>
                </c:pt>
                <c:pt idx="38">
                  <c:v>767.41149773248742</c:v>
                </c:pt>
                <c:pt idx="39">
                  <c:v>768.31735107040265</c:v>
                </c:pt>
                <c:pt idx="40">
                  <c:v>769.22065039412109</c:v>
                </c:pt>
                <c:pt idx="41">
                  <c:v>770.12160074937776</c:v>
                </c:pt>
                <c:pt idx="42">
                  <c:v>771.02035984047893</c:v>
                </c:pt>
                <c:pt idx="43">
                  <c:v>771.91704897522482</c:v>
                </c:pt>
                <c:pt idx="44">
                  <c:v>772.81176145254051</c:v>
                </c:pt>
                <c:pt idx="45">
                  <c:v>773.70456899571809</c:v>
                </c:pt>
                <c:pt idx="46">
                  <c:v>774.59552669211087</c:v>
                </c:pt>
                <c:pt idx="47">
                  <c:v>775.4846767896978</c:v>
                </c:pt>
                <c:pt idx="48">
                  <c:v>776.37205161777501</c:v>
                </c:pt>
                <c:pt idx="49">
                  <c:v>777.25767583658489</c:v>
                </c:pt>
                <c:pt idx="50">
                  <c:v>778.14156817100024</c:v>
                </c:pt>
                <c:pt idx="51">
                  <c:v>779.02374274844067</c:v>
                </c:pt>
                <c:pt idx="52">
                  <c:v>779.90421013178707</c:v>
                </c:pt>
                <c:pt idx="53">
                  <c:v>780.78297811840503</c:v>
                </c:pt>
                <c:pt idx="54">
                  <c:v>781.66005235852276</c:v>
                </c:pt>
                <c:pt idx="55">
                  <c:v>782.53543683333464</c:v>
                </c:pt>
                <c:pt idx="56">
                  <c:v>783.40913422622282</c:v>
                </c:pt>
                <c:pt idx="57">
                  <c:v>784.28114621132136</c:v>
                </c:pt>
                <c:pt idx="58">
                  <c:v>785.15147367644158</c:v>
                </c:pt>
                <c:pt idx="59">
                  <c:v>786.02011689725543</c:v>
                </c:pt>
                <c:pt idx="60">
                  <c:v>786.88707567279209</c:v>
                </c:pt>
                <c:pt idx="61">
                  <c:v>787.75234943023474</c:v>
                </c:pt>
                <c:pt idx="62">
                  <c:v>788.61593730762934</c:v>
                </c:pt>
                <c:pt idx="63">
                  <c:v>789.47783821764006</c:v>
                </c:pt>
                <c:pt idx="64">
                  <c:v>790.33805089755356</c:v>
                </c:pt>
                <c:pt idx="65">
                  <c:v>791.19657394860678</c:v>
                </c:pt>
                <c:pt idx="66">
                  <c:v>792.0534058662812</c:v>
                </c:pt>
                <c:pt idx="67">
                  <c:v>792.90854506452968</c:v>
                </c:pt>
                <c:pt idx="68">
                  <c:v>793.76198989425484</c:v>
                </c:pt>
                <c:pt idx="69">
                  <c:v>794.61373865820815</c:v>
                </c:pt>
                <c:pt idx="70">
                  <c:v>795.46378962260599</c:v>
                </c:pt>
                <c:pt idx="71">
                  <c:v>796.31214102583692</c:v>
                </c:pt>
                <c:pt idx="72">
                  <c:v>797.15879108604452</c:v>
                </c:pt>
                <c:pt idx="73">
                  <c:v>798.00373800622958</c:v>
                </c:pt>
                <c:pt idx="74">
                  <c:v>798.84697997925457</c:v>
                </c:pt>
                <c:pt idx="75">
                  <c:v>799.68851519070563</c:v>
                </c:pt>
                <c:pt idx="76">
                  <c:v>800.52834182210802</c:v>
                </c:pt>
                <c:pt idx="77">
                  <c:v>801.36645805279431</c:v>
                </c:pt>
                <c:pt idx="78">
                  <c:v>802.20286206166156</c:v>
                </c:pt>
                <c:pt idx="79">
                  <c:v>803.03755202873128</c:v>
                </c:pt>
                <c:pt idx="80">
                  <c:v>803.8705261358017</c:v>
                </c:pt>
                <c:pt idx="81">
                  <c:v>804.70178256773704</c:v>
                </c:pt>
                <c:pt idx="82">
                  <c:v>805.53131951267699</c:v>
                </c:pt>
                <c:pt idx="83">
                  <c:v>806.35913516296091</c:v>
                </c:pt>
                <c:pt idx="84">
                  <c:v>807.18522771526466</c:v>
                </c:pt>
                <c:pt idx="85">
                  <c:v>808.00959537105678</c:v>
                </c:pt>
                <c:pt idx="86">
                  <c:v>808.832236336763</c:v>
                </c:pt>
                <c:pt idx="87">
                  <c:v>809.65314882397695</c:v>
                </c:pt>
                <c:pt idx="88">
                  <c:v>810.47233104989311</c:v>
                </c:pt>
                <c:pt idx="89">
                  <c:v>811.28978123671106</c:v>
                </c:pt>
                <c:pt idx="90">
                  <c:v>812.1054976126876</c:v>
                </c:pt>
                <c:pt idx="91">
                  <c:v>812.91947841147885</c:v>
                </c:pt>
                <c:pt idx="92">
                  <c:v>813.73172187240152</c:v>
                </c:pt>
                <c:pt idx="93">
                  <c:v>814.54222624062822</c:v>
                </c:pt>
                <c:pt idx="94">
                  <c:v>815.35098976693246</c:v>
                </c:pt>
                <c:pt idx="95">
                  <c:v>816.15801070811494</c:v>
                </c:pt>
                <c:pt idx="96">
                  <c:v>816.96328732651102</c:v>
                </c:pt>
                <c:pt idx="97">
                  <c:v>817.76681789043164</c:v>
                </c:pt>
                <c:pt idx="98">
                  <c:v>818.56860067386481</c:v>
                </c:pt>
                <c:pt idx="99">
                  <c:v>819.36863395669275</c:v>
                </c:pt>
                <c:pt idx="100">
                  <c:v>820.16691602455433</c:v>
                </c:pt>
                <c:pt idx="101">
                  <c:v>820.96344516892123</c:v>
                </c:pt>
                <c:pt idx="102">
                  <c:v>821.75821968707237</c:v>
                </c:pt>
                <c:pt idx="103">
                  <c:v>822.55123788191975</c:v>
                </c:pt>
                <c:pt idx="104">
                  <c:v>823.34249806234482</c:v>
                </c:pt>
                <c:pt idx="105">
                  <c:v>824.13199854288143</c:v>
                </c:pt>
                <c:pt idx="106">
                  <c:v>824.91973764375064</c:v>
                </c:pt>
                <c:pt idx="107">
                  <c:v>825.70571369110178</c:v>
                </c:pt>
                <c:pt idx="108">
                  <c:v>826.48992501654186</c:v>
                </c:pt>
                <c:pt idx="109">
                  <c:v>827.27236995767635</c:v>
                </c:pt>
                <c:pt idx="110">
                  <c:v>828.05304685750434</c:v>
                </c:pt>
                <c:pt idx="111">
                  <c:v>828.83195406503603</c:v>
                </c:pt>
                <c:pt idx="112">
                  <c:v>829.6090899346766</c:v>
                </c:pt>
                <c:pt idx="113">
                  <c:v>830.38445282656414</c:v>
                </c:pt>
                <c:pt idx="114">
                  <c:v>831.1580411066526</c:v>
                </c:pt>
                <c:pt idx="115">
                  <c:v>831.92985314628493</c:v>
                </c:pt>
                <c:pt idx="116">
                  <c:v>832.69988732252546</c:v>
                </c:pt>
                <c:pt idx="117">
                  <c:v>833.46814201809252</c:v>
                </c:pt>
                <c:pt idx="118">
                  <c:v>834.23461562114721</c:v>
                </c:pt>
                <c:pt idx="119">
                  <c:v>834.99930652558555</c:v>
                </c:pt>
                <c:pt idx="120">
                  <c:v>835.76221313084818</c:v>
                </c:pt>
                <c:pt idx="121">
                  <c:v>836.5233338417371</c:v>
                </c:pt>
                <c:pt idx="122">
                  <c:v>837.28266706881834</c:v>
                </c:pt>
                <c:pt idx="123">
                  <c:v>838.04021122808365</c:v>
                </c:pt>
                <c:pt idx="124">
                  <c:v>838.7959647410031</c:v>
                </c:pt>
                <c:pt idx="125">
                  <c:v>839.54992603465439</c:v>
                </c:pt>
                <c:pt idx="126">
                  <c:v>840.30209354143994</c:v>
                </c:pt>
                <c:pt idx="127">
                  <c:v>841.05246569931944</c:v>
                </c:pt>
                <c:pt idx="128">
                  <c:v>841.80104095177035</c:v>
                </c:pt>
                <c:pt idx="129">
                  <c:v>842.5478177475469</c:v>
                </c:pt>
                <c:pt idx="130">
                  <c:v>843.29279454093182</c:v>
                </c:pt>
                <c:pt idx="131">
                  <c:v>844.03596979169959</c:v>
                </c:pt>
                <c:pt idx="132">
                  <c:v>844.77734196490644</c:v>
                </c:pt>
                <c:pt idx="133">
                  <c:v>845.5169095310913</c:v>
                </c:pt>
                <c:pt idx="134">
                  <c:v>846.25467096594923</c:v>
                </c:pt>
                <c:pt idx="135">
                  <c:v>846.99062475085134</c:v>
                </c:pt>
                <c:pt idx="136">
                  <c:v>847.72476937236138</c:v>
                </c:pt>
                <c:pt idx="137">
                  <c:v>848.45710332242857</c:v>
                </c:pt>
                <c:pt idx="138">
                  <c:v>849.1876250981544</c:v>
                </c:pt>
                <c:pt idx="139">
                  <c:v>849.91633320227106</c:v>
                </c:pt>
                <c:pt idx="140">
                  <c:v>850.64322614252546</c:v>
                </c:pt>
                <c:pt idx="141">
                  <c:v>851.36830243218128</c:v>
                </c:pt>
                <c:pt idx="142">
                  <c:v>852.0915605895658</c:v>
                </c:pt>
                <c:pt idx="143">
                  <c:v>852.81299913837347</c:v>
                </c:pt>
                <c:pt idx="144">
                  <c:v>853.53261660755572</c:v>
                </c:pt>
                <c:pt idx="145">
                  <c:v>854.25041153131201</c:v>
                </c:pt>
                <c:pt idx="146">
                  <c:v>854.96638244905</c:v>
                </c:pt>
                <c:pt idx="147">
                  <c:v>855.68052790539309</c:v>
                </c:pt>
                <c:pt idx="148">
                  <c:v>856.39284645018927</c:v>
                </c:pt>
                <c:pt idx="149">
                  <c:v>857.1033366384213</c:v>
                </c:pt>
                <c:pt idx="150">
                  <c:v>857.81199703028653</c:v>
                </c:pt>
                <c:pt idx="151">
                  <c:v>858.51882619113599</c:v>
                </c:pt>
                <c:pt idx="152">
                  <c:v>859.22382269157924</c:v>
                </c:pt>
                <c:pt idx="153">
                  <c:v>859.92698510718776</c:v>
                </c:pt>
                <c:pt idx="154">
                  <c:v>860.62831201875963</c:v>
                </c:pt>
                <c:pt idx="155">
                  <c:v>861.3278020122508</c:v>
                </c:pt>
                <c:pt idx="156">
                  <c:v>862.02545367864877</c:v>
                </c:pt>
                <c:pt idx="157">
                  <c:v>862.72126561412972</c:v>
                </c:pt>
                <c:pt idx="158">
                  <c:v>863.41523641982701</c:v>
                </c:pt>
                <c:pt idx="159">
                  <c:v>864.10736470209133</c:v>
                </c:pt>
                <c:pt idx="160">
                  <c:v>864.79764907221522</c:v>
                </c:pt>
                <c:pt idx="161">
                  <c:v>865.48608814659462</c:v>
                </c:pt>
                <c:pt idx="162">
                  <c:v>866.17268054670865</c:v>
                </c:pt>
                <c:pt idx="163">
                  <c:v>866.85742489894051</c:v>
                </c:pt>
                <c:pt idx="164">
                  <c:v>867.5403198348539</c:v>
                </c:pt>
                <c:pt idx="165">
                  <c:v>868.22136399082979</c:v>
                </c:pt>
                <c:pt idx="166">
                  <c:v>868.9005560084712</c:v>
                </c:pt>
                <c:pt idx="167">
                  <c:v>869.57789453415228</c:v>
                </c:pt>
                <c:pt idx="168">
                  <c:v>870.25337821932794</c:v>
                </c:pt>
                <c:pt idx="169">
                  <c:v>870.92700572043282</c:v>
                </c:pt>
                <c:pt idx="170">
                  <c:v>871.59877569874732</c:v>
                </c:pt>
                <c:pt idx="171">
                  <c:v>872.26868682062889</c:v>
                </c:pt>
                <c:pt idx="172">
                  <c:v>872.93673775720902</c:v>
                </c:pt>
                <c:pt idx="173">
                  <c:v>873.60292718471487</c:v>
                </c:pt>
                <c:pt idx="174">
                  <c:v>874.26725378417291</c:v>
                </c:pt>
                <c:pt idx="175">
                  <c:v>874.92971624145457</c:v>
                </c:pt>
                <c:pt idx="176">
                  <c:v>875.59031324749026</c:v>
                </c:pt>
                <c:pt idx="177">
                  <c:v>876.24904349788073</c:v>
                </c:pt>
                <c:pt idx="178">
                  <c:v>876.90590569326321</c:v>
                </c:pt>
                <c:pt idx="179">
                  <c:v>877.56089853901608</c:v>
                </c:pt>
                <c:pt idx="180">
                  <c:v>878.21402074545415</c:v>
                </c:pt>
                <c:pt idx="181">
                  <c:v>878.86527102763091</c:v>
                </c:pt>
                <c:pt idx="182">
                  <c:v>879.51464810553864</c:v>
                </c:pt>
                <c:pt idx="183">
                  <c:v>880.16215070384328</c:v>
                </c:pt>
                <c:pt idx="184">
                  <c:v>880.80777755209442</c:v>
                </c:pt>
                <c:pt idx="185">
                  <c:v>881.45152738466061</c:v>
                </c:pt>
                <c:pt idx="186">
                  <c:v>882.09339894064556</c:v>
                </c:pt>
                <c:pt idx="187">
                  <c:v>882.73339096392056</c:v>
                </c:pt>
                <c:pt idx="188">
                  <c:v>883.37150220317437</c:v>
                </c:pt>
                <c:pt idx="189">
                  <c:v>884.00773141180719</c:v>
                </c:pt>
                <c:pt idx="190">
                  <c:v>884.64207734792546</c:v>
                </c:pt>
                <c:pt idx="191">
                  <c:v>885.27453877443816</c:v>
                </c:pt>
                <c:pt idx="192">
                  <c:v>885.90511445896936</c:v>
                </c:pt>
                <c:pt idx="193">
                  <c:v>886.5338031737773</c:v>
                </c:pt>
                <c:pt idx="194">
                  <c:v>887.1606036959538</c:v>
                </c:pt>
                <c:pt idx="195">
                  <c:v>887.78551480714111</c:v>
                </c:pt>
                <c:pt idx="196">
                  <c:v>888.40853529380308</c:v>
                </c:pt>
                <c:pt idx="197">
                  <c:v>889.0296639469874</c:v>
                </c:pt>
                <c:pt idx="198">
                  <c:v>889.64889956241223</c:v>
                </c:pt>
                <c:pt idx="199">
                  <c:v>890.26624094049237</c:v>
                </c:pt>
                <c:pt idx="200">
                  <c:v>890.88168688622704</c:v>
                </c:pt>
                <c:pt idx="201">
                  <c:v>891.49523620933019</c:v>
                </c:pt>
                <c:pt idx="202">
                  <c:v>892.10688772412971</c:v>
                </c:pt>
                <c:pt idx="203">
                  <c:v>892.71664024947188</c:v>
                </c:pt>
                <c:pt idx="204">
                  <c:v>893.32449260891792</c:v>
                </c:pt>
                <c:pt idx="205">
                  <c:v>893.93044363061563</c:v>
                </c:pt>
                <c:pt idx="206">
                  <c:v>894.53449214721627</c:v>
                </c:pt>
                <c:pt idx="207">
                  <c:v>895.13663699610663</c:v>
                </c:pt>
                <c:pt idx="208">
                  <c:v>895.73687701906192</c:v>
                </c:pt>
                <c:pt idx="209">
                  <c:v>896.33521106256103</c:v>
                </c:pt>
                <c:pt idx="210">
                  <c:v>896.93163797758677</c:v>
                </c:pt>
                <c:pt idx="211">
                  <c:v>897.52615661965274</c:v>
                </c:pt>
                <c:pt idx="212">
                  <c:v>898.11876584881952</c:v>
                </c:pt>
                <c:pt idx="213">
                  <c:v>898.70946452968997</c:v>
                </c:pt>
                <c:pt idx="214">
                  <c:v>899.29825153132037</c:v>
                </c:pt>
                <c:pt idx="215">
                  <c:v>899.88512572741013</c:v>
                </c:pt>
                <c:pt idx="216">
                  <c:v>900.47008599597166</c:v>
                </c:pt>
                <c:pt idx="217">
                  <c:v>901.05313121970062</c:v>
                </c:pt>
                <c:pt idx="218">
                  <c:v>901.63426028561605</c:v>
                </c:pt>
                <c:pt idx="219">
                  <c:v>902.21347208531904</c:v>
                </c:pt>
                <c:pt idx="220">
                  <c:v>902.79076551484241</c:v>
                </c:pt>
                <c:pt idx="221">
                  <c:v>903.36613947461842</c:v>
                </c:pt>
                <c:pt idx="222">
                  <c:v>903.93959286961058</c:v>
                </c:pt>
                <c:pt idx="223">
                  <c:v>904.51112460918921</c:v>
                </c:pt>
                <c:pt idx="224">
                  <c:v>905.08073360712012</c:v>
                </c:pt>
                <c:pt idx="225">
                  <c:v>905.6484187816651</c:v>
                </c:pt>
                <c:pt idx="226">
                  <c:v>906.21417905543285</c:v>
                </c:pt>
                <c:pt idx="227">
                  <c:v>906.77801335549157</c:v>
                </c:pt>
                <c:pt idx="228">
                  <c:v>907.33992061325978</c:v>
                </c:pt>
                <c:pt idx="229">
                  <c:v>907.89989976456263</c:v>
                </c:pt>
                <c:pt idx="230">
                  <c:v>908.45794974961473</c:v>
                </c:pt>
                <c:pt idx="231">
                  <c:v>909.01406951300919</c:v>
                </c:pt>
                <c:pt idx="232">
                  <c:v>909.56825800366573</c:v>
                </c:pt>
                <c:pt idx="233">
                  <c:v>910.12051417488226</c:v>
                </c:pt>
                <c:pt idx="234">
                  <c:v>910.67083698433407</c:v>
                </c:pt>
                <c:pt idx="235">
                  <c:v>911.2192253940101</c:v>
                </c:pt>
                <c:pt idx="236">
                  <c:v>911.76567837022515</c:v>
                </c:pt>
                <c:pt idx="237">
                  <c:v>912.31019488362642</c:v>
                </c:pt>
                <c:pt idx="238">
                  <c:v>912.85277390918577</c:v>
                </c:pt>
                <c:pt idx="239">
                  <c:v>913.39341442614648</c:v>
                </c:pt>
                <c:pt idx="240">
                  <c:v>913.93211541812639</c:v>
                </c:pt>
                <c:pt idx="241">
                  <c:v>914.46887587296726</c:v>
                </c:pt>
                <c:pt idx="242">
                  <c:v>915.0036947828055</c:v>
                </c:pt>
                <c:pt idx="243">
                  <c:v>915.53657114410419</c:v>
                </c:pt>
                <c:pt idx="244">
                  <c:v>916.0675039575143</c:v>
                </c:pt>
                <c:pt idx="245">
                  <c:v>916.59649222807093</c:v>
                </c:pt>
                <c:pt idx="246">
                  <c:v>917.12353496494688</c:v>
                </c:pt>
                <c:pt idx="247">
                  <c:v>917.6486311815745</c:v>
                </c:pt>
                <c:pt idx="248">
                  <c:v>918.1717798956978</c:v>
                </c:pt>
                <c:pt idx="249">
                  <c:v>918.69298012924162</c:v>
                </c:pt>
                <c:pt idx="250">
                  <c:v>919.21223090837145</c:v>
                </c:pt>
                <c:pt idx="251">
                  <c:v>919.72953126344692</c:v>
                </c:pt>
                <c:pt idx="252">
                  <c:v>920.24488022905382</c:v>
                </c:pt>
                <c:pt idx="253">
                  <c:v>920.75827684401872</c:v>
                </c:pt>
                <c:pt idx="254">
                  <c:v>921.26972015127785</c:v>
                </c:pt>
                <c:pt idx="255">
                  <c:v>921.77920919802852</c:v>
                </c:pt>
                <c:pt idx="256">
                  <c:v>922.28674303561456</c:v>
                </c:pt>
                <c:pt idx="257">
                  <c:v>922.79232071956392</c:v>
                </c:pt>
                <c:pt idx="258">
                  <c:v>923.29594130955707</c:v>
                </c:pt>
                <c:pt idx="259">
                  <c:v>923.79760386948783</c:v>
                </c:pt>
                <c:pt idx="260">
                  <c:v>924.29730746732344</c:v>
                </c:pt>
                <c:pt idx="261">
                  <c:v>924.79505117522547</c:v>
                </c:pt>
                <c:pt idx="262">
                  <c:v>925.29083406948018</c:v>
                </c:pt>
                <c:pt idx="263">
                  <c:v>925.7846552305059</c:v>
                </c:pt>
                <c:pt idx="264">
                  <c:v>926.27651374283664</c:v>
                </c:pt>
                <c:pt idx="265">
                  <c:v>926.76640869512255</c:v>
                </c:pt>
                <c:pt idx="266">
                  <c:v>927.25433918020224</c:v>
                </c:pt>
                <c:pt idx="267">
                  <c:v>927.74030429486743</c:v>
                </c:pt>
                <c:pt idx="268">
                  <c:v>928.22430314014218</c:v>
                </c:pt>
                <c:pt idx="269">
                  <c:v>928.70633482105825</c:v>
                </c:pt>
                <c:pt idx="270">
                  <c:v>929.18639844676807</c:v>
                </c:pt>
                <c:pt idx="271">
                  <c:v>929.66449313051567</c:v>
                </c:pt>
                <c:pt idx="272">
                  <c:v>930.14061798956322</c:v>
                </c:pt>
                <c:pt idx="273">
                  <c:v>930.61477214529816</c:v>
                </c:pt>
                <c:pt idx="274">
                  <c:v>931.08695472312581</c:v>
                </c:pt>
                <c:pt idx="275">
                  <c:v>931.55716485247888</c:v>
                </c:pt>
                <c:pt idx="276">
                  <c:v>932.02540166690324</c:v>
                </c:pt>
                <c:pt idx="277">
                  <c:v>932.49166430394428</c:v>
                </c:pt>
                <c:pt idx="278">
                  <c:v>932.95595190511051</c:v>
                </c:pt>
                <c:pt idx="279">
                  <c:v>933.41826361607366</c:v>
                </c:pt>
                <c:pt idx="280">
                  <c:v>933.87859858644481</c:v>
                </c:pt>
                <c:pt idx="281">
                  <c:v>934.33695596987195</c:v>
                </c:pt>
                <c:pt idx="282">
                  <c:v>934.79333492392209</c:v>
                </c:pt>
                <c:pt idx="283">
                  <c:v>935.247734610272</c:v>
                </c:pt>
                <c:pt idx="284">
                  <c:v>935.70015419458673</c:v>
                </c:pt>
                <c:pt idx="285">
                  <c:v>936.15059284641768</c:v>
                </c:pt>
                <c:pt idx="286">
                  <c:v>936.59904973940343</c:v>
                </c:pt>
                <c:pt idx="287">
                  <c:v>937.04552405113066</c:v>
                </c:pt>
                <c:pt idx="288">
                  <c:v>937.49001496305948</c:v>
                </c:pt>
                <c:pt idx="289">
                  <c:v>937.93252166078787</c:v>
                </c:pt>
                <c:pt idx="290">
                  <c:v>938.37304333371276</c:v>
                </c:pt>
                <c:pt idx="291">
                  <c:v>938.81157917527844</c:v>
                </c:pt>
                <c:pt idx="292">
                  <c:v>939.24812838282776</c:v>
                </c:pt>
                <c:pt idx="293">
                  <c:v>939.68269015763326</c:v>
                </c:pt>
                <c:pt idx="294">
                  <c:v>940.11526370495096</c:v>
                </c:pt>
                <c:pt idx="295">
                  <c:v>940.54584823393111</c:v>
                </c:pt>
                <c:pt idx="296">
                  <c:v>940.97444295764546</c:v>
                </c:pt>
                <c:pt idx="297">
                  <c:v>941.40104709309503</c:v>
                </c:pt>
                <c:pt idx="298">
                  <c:v>941.8256598611307</c:v>
                </c:pt>
                <c:pt idx="299">
                  <c:v>942.24828048656354</c:v>
                </c:pt>
                <c:pt idx="300">
                  <c:v>942.6689081981624</c:v>
                </c:pt>
                <c:pt idx="301">
                  <c:v>943.08754222846335</c:v>
                </c:pt>
                <c:pt idx="302">
                  <c:v>943.50418181394696</c:v>
                </c:pt>
                <c:pt idx="303">
                  <c:v>943.91882619499995</c:v>
                </c:pt>
                <c:pt idx="304">
                  <c:v>944.33147461582837</c:v>
                </c:pt>
                <c:pt idx="305">
                  <c:v>944.7421263245717</c:v>
                </c:pt>
                <c:pt idx="306">
                  <c:v>945.15078057316214</c:v>
                </c:pt>
                <c:pt idx="307">
                  <c:v>945.55743661750034</c:v>
                </c:pt>
                <c:pt idx="308">
                  <c:v>945.96209371717305</c:v>
                </c:pt>
                <c:pt idx="309">
                  <c:v>946.36475113579991</c:v>
                </c:pt>
                <c:pt idx="310">
                  <c:v>946.76540814070393</c:v>
                </c:pt>
                <c:pt idx="311">
                  <c:v>947.16406400311041</c:v>
                </c:pt>
                <c:pt idx="312">
                  <c:v>947.56071799808035</c:v>
                </c:pt>
                <c:pt idx="313">
                  <c:v>947.95536940448699</c:v>
                </c:pt>
                <c:pt idx="314">
                  <c:v>948.34801750499969</c:v>
                </c:pt>
                <c:pt idx="315">
                  <c:v>948.73866158615681</c:v>
                </c:pt>
                <c:pt idx="316">
                  <c:v>949.12730093825007</c:v>
                </c:pt>
                <c:pt idx="317">
                  <c:v>949.51393485544622</c:v>
                </c:pt>
                <c:pt idx="318">
                  <c:v>949.89856263565127</c:v>
                </c:pt>
                <c:pt idx="319">
                  <c:v>950.28118358058714</c:v>
                </c:pt>
                <c:pt idx="320">
                  <c:v>950.66179699578447</c:v>
                </c:pt>
                <c:pt idx="321">
                  <c:v>951.04040219055742</c:v>
                </c:pt>
                <c:pt idx="322">
                  <c:v>951.41699847797315</c:v>
                </c:pt>
                <c:pt idx="323">
                  <c:v>951.79158517485973</c:v>
                </c:pt>
                <c:pt idx="324">
                  <c:v>952.16416160188999</c:v>
                </c:pt>
                <c:pt idx="325">
                  <c:v>952.53472708344418</c:v>
                </c:pt>
                <c:pt idx="326">
                  <c:v>952.90328094771189</c:v>
                </c:pt>
                <c:pt idx="327">
                  <c:v>953.26982252658581</c:v>
                </c:pt>
                <c:pt idx="328">
                  <c:v>953.63435115570269</c:v>
                </c:pt>
                <c:pt idx="329">
                  <c:v>953.99686617451175</c:v>
                </c:pt>
                <c:pt idx="330">
                  <c:v>954.35736692618229</c:v>
                </c:pt>
                <c:pt idx="331">
                  <c:v>954.71585275756206</c:v>
                </c:pt>
                <c:pt idx="332">
                  <c:v>955.07232301928627</c:v>
                </c:pt>
                <c:pt idx="333">
                  <c:v>955.42677706572078</c:v>
                </c:pt>
                <c:pt idx="334">
                  <c:v>955.77921425497811</c:v>
                </c:pt>
                <c:pt idx="335">
                  <c:v>956.12963394878</c:v>
                </c:pt>
                <c:pt idx="336">
                  <c:v>956.4780355126793</c:v>
                </c:pt>
                <c:pt idx="337">
                  <c:v>956.82441831589369</c:v>
                </c:pt>
                <c:pt idx="338">
                  <c:v>957.16878173133853</c:v>
                </c:pt>
                <c:pt idx="339">
                  <c:v>957.51112513564897</c:v>
                </c:pt>
                <c:pt idx="340">
                  <c:v>957.85144790915206</c:v>
                </c:pt>
                <c:pt idx="341">
                  <c:v>958.18974943583339</c:v>
                </c:pt>
                <c:pt idx="342">
                  <c:v>958.52602910341568</c:v>
                </c:pt>
                <c:pt idx="343">
                  <c:v>958.86028630327621</c:v>
                </c:pt>
                <c:pt idx="344">
                  <c:v>959.19252043047879</c:v>
                </c:pt>
                <c:pt idx="345">
                  <c:v>959.52273088377285</c:v>
                </c:pt>
                <c:pt idx="346">
                  <c:v>959.8509170655276</c:v>
                </c:pt>
                <c:pt idx="347">
                  <c:v>960.17707838185447</c:v>
                </c:pt>
                <c:pt idx="348">
                  <c:v>960.50121424248846</c:v>
                </c:pt>
                <c:pt idx="349">
                  <c:v>960.82332406079138</c:v>
                </c:pt>
                <c:pt idx="350">
                  <c:v>961.14340725383761</c:v>
                </c:pt>
                <c:pt idx="351">
                  <c:v>961.4614632422888</c:v>
                </c:pt>
                <c:pt idx="352">
                  <c:v>961.77749145051416</c:v>
                </c:pt>
                <c:pt idx="353">
                  <c:v>962.09149130649291</c:v>
                </c:pt>
                <c:pt idx="354">
                  <c:v>962.40346224184373</c:v>
                </c:pt>
                <c:pt idx="355">
                  <c:v>962.71340369180814</c:v>
                </c:pt>
                <c:pt idx="356">
                  <c:v>963.02131509527499</c:v>
                </c:pt>
                <c:pt idx="357">
                  <c:v>963.32719589471719</c:v>
                </c:pt>
                <c:pt idx="358">
                  <c:v>963.63104553631126</c:v>
                </c:pt>
                <c:pt idx="359">
                  <c:v>963.93286346977686</c:v>
                </c:pt>
                <c:pt idx="360">
                  <c:v>964.23264914846038</c:v>
                </c:pt>
                <c:pt idx="361">
                  <c:v>964.53040202933641</c:v>
                </c:pt>
                <c:pt idx="362">
                  <c:v>964.82612157299377</c:v>
                </c:pt>
                <c:pt idx="363">
                  <c:v>965.11980724359296</c:v>
                </c:pt>
                <c:pt idx="364">
                  <c:v>965.41145850886892</c:v>
                </c:pt>
                <c:pt idx="365">
                  <c:v>965.70107484025561</c:v>
                </c:pt>
                <c:pt idx="366">
                  <c:v>965.9886557126955</c:v>
                </c:pt>
                <c:pt idx="367">
                  <c:v>966.27420060468239</c:v>
                </c:pt>
                <c:pt idx="368">
                  <c:v>966.55770899838899</c:v>
                </c:pt>
                <c:pt idx="369">
                  <c:v>966.83918037949627</c:v>
                </c:pt>
                <c:pt idx="370">
                  <c:v>967.11861423733251</c:v>
                </c:pt>
                <c:pt idx="371">
                  <c:v>967.39601006470161</c:v>
                </c:pt>
                <c:pt idx="372">
                  <c:v>967.67136735806378</c:v>
                </c:pt>
                <c:pt idx="373">
                  <c:v>967.9446856174028</c:v>
                </c:pt>
                <c:pt idx="374">
                  <c:v>968.21596434628179</c:v>
                </c:pt>
                <c:pt idx="375">
                  <c:v>968.48520305179954</c:v>
                </c:pt>
                <c:pt idx="376">
                  <c:v>968.75240124461686</c:v>
                </c:pt>
                <c:pt idx="377">
                  <c:v>969.01755843894966</c:v>
                </c:pt>
                <c:pt idx="378">
                  <c:v>969.28067415258113</c:v>
                </c:pt>
                <c:pt idx="379">
                  <c:v>969.54174790684772</c:v>
                </c:pt>
                <c:pt idx="380">
                  <c:v>969.80077922654766</c:v>
                </c:pt>
                <c:pt idx="381">
                  <c:v>970.05776764013706</c:v>
                </c:pt>
                <c:pt idx="382">
                  <c:v>970.31271267949364</c:v>
                </c:pt>
                <c:pt idx="383">
                  <c:v>970.56561388009334</c:v>
                </c:pt>
                <c:pt idx="384">
                  <c:v>970.81647078092874</c:v>
                </c:pt>
                <c:pt idx="385">
                  <c:v>971.06528292455039</c:v>
                </c:pt>
                <c:pt idx="386">
                  <c:v>971.31204985694296</c:v>
                </c:pt>
                <c:pt idx="387">
                  <c:v>971.55677112768285</c:v>
                </c:pt>
                <c:pt idx="388">
                  <c:v>971.79944628986038</c:v>
                </c:pt>
                <c:pt idx="389">
                  <c:v>972.04007490004108</c:v>
                </c:pt>
                <c:pt idx="390">
                  <c:v>972.2786565183452</c:v>
                </c:pt>
                <c:pt idx="391">
                  <c:v>972.51519070835445</c:v>
                </c:pt>
                <c:pt idx="392">
                  <c:v>972.74967703719688</c:v>
                </c:pt>
                <c:pt idx="393">
                  <c:v>972.98211507549036</c:v>
                </c:pt>
                <c:pt idx="394">
                  <c:v>973.21250439731386</c:v>
                </c:pt>
                <c:pt idx="395">
                  <c:v>973.44084458028942</c:v>
                </c:pt>
                <c:pt idx="396">
                  <c:v>973.66713520551275</c:v>
                </c:pt>
                <c:pt idx="397">
                  <c:v>973.89137585758726</c:v>
                </c:pt>
                <c:pt idx="398">
                  <c:v>974.1135661245695</c:v>
                </c:pt>
                <c:pt idx="399">
                  <c:v>974.33370559801006</c:v>
                </c:pt>
                <c:pt idx="400">
                  <c:v>974.5517938729738</c:v>
                </c:pt>
                <c:pt idx="401">
                  <c:v>974.76783054796761</c:v>
                </c:pt>
                <c:pt idx="402">
                  <c:v>974.98181522499044</c:v>
                </c:pt>
                <c:pt idx="403">
                  <c:v>975.19374750949999</c:v>
                </c:pt>
                <c:pt idx="404">
                  <c:v>975.40362701044</c:v>
                </c:pt>
                <c:pt idx="405">
                  <c:v>975.61145334023001</c:v>
                </c:pt>
                <c:pt idx="406">
                  <c:v>975.81722611471798</c:v>
                </c:pt>
                <c:pt idx="407">
                  <c:v>976.02094495326162</c:v>
                </c:pt>
                <c:pt idx="408">
                  <c:v>976.2226094786464</c:v>
                </c:pt>
                <c:pt idx="409">
                  <c:v>976.42221931711765</c:v>
                </c:pt>
                <c:pt idx="410">
                  <c:v>976.6197740983888</c:v>
                </c:pt>
                <c:pt idx="411">
                  <c:v>976.81527345563381</c:v>
                </c:pt>
                <c:pt idx="412">
                  <c:v>977.00871702544055</c:v>
                </c:pt>
                <c:pt idx="413">
                  <c:v>977.20010444787101</c:v>
                </c:pt>
                <c:pt idx="414">
                  <c:v>977.38943536645525</c:v>
                </c:pt>
                <c:pt idx="415">
                  <c:v>977.57670942811944</c:v>
                </c:pt>
                <c:pt idx="416">
                  <c:v>977.76192628326771</c:v>
                </c:pt>
                <c:pt idx="417">
                  <c:v>977.94508558569021</c:v>
                </c:pt>
                <c:pt idx="418">
                  <c:v>978.12618699268967</c:v>
                </c:pt>
                <c:pt idx="419">
                  <c:v>978.30523016494828</c:v>
                </c:pt>
                <c:pt idx="420">
                  <c:v>978.4822147665684</c:v>
                </c:pt>
                <c:pt idx="421">
                  <c:v>978.65714046517019</c:v>
                </c:pt>
                <c:pt idx="422">
                  <c:v>978.83000693169345</c:v>
                </c:pt>
                <c:pt idx="423">
                  <c:v>979.00081384053487</c:v>
                </c:pt>
                <c:pt idx="424">
                  <c:v>979.16956086957919</c:v>
                </c:pt>
                <c:pt idx="425">
                  <c:v>979.33624770003019</c:v>
                </c:pt>
                <c:pt idx="426">
                  <c:v>979.50087401658595</c:v>
                </c:pt>
                <c:pt idx="427">
                  <c:v>979.66343950734222</c:v>
                </c:pt>
                <c:pt idx="428">
                  <c:v>979.82394386377052</c:v>
                </c:pt>
                <c:pt idx="429">
                  <c:v>979.98238678081702</c:v>
                </c:pt>
                <c:pt idx="430">
                  <c:v>980.1387679568013</c:v>
                </c:pt>
                <c:pt idx="431">
                  <c:v>980.29308709345037</c:v>
                </c:pt>
                <c:pt idx="432">
                  <c:v>980.44534389592457</c:v>
                </c:pt>
                <c:pt idx="433">
                  <c:v>980.59553807276268</c:v>
                </c:pt>
                <c:pt idx="434">
                  <c:v>980.74366933589454</c:v>
                </c:pt>
                <c:pt idx="435">
                  <c:v>980.88973740069275</c:v>
                </c:pt>
                <c:pt idx="436">
                  <c:v>981.03374198592792</c:v>
                </c:pt>
                <c:pt idx="437">
                  <c:v>981.17568281371962</c:v>
                </c:pt>
                <c:pt idx="438">
                  <c:v>981.31555960960918</c:v>
                </c:pt>
                <c:pt idx="439">
                  <c:v>981.45337210255889</c:v>
                </c:pt>
                <c:pt idx="440">
                  <c:v>981.58912002486477</c:v>
                </c:pt>
                <c:pt idx="441">
                  <c:v>981.72280311227939</c:v>
                </c:pt>
                <c:pt idx="442">
                  <c:v>981.85442110391489</c:v>
                </c:pt>
                <c:pt idx="443">
                  <c:v>981.98397374225112</c:v>
                </c:pt>
                <c:pt idx="444">
                  <c:v>982.11146077316312</c:v>
                </c:pt>
                <c:pt idx="445">
                  <c:v>982.23688194592842</c:v>
                </c:pt>
                <c:pt idx="446">
                  <c:v>982.36023701320391</c:v>
                </c:pt>
                <c:pt idx="447">
                  <c:v>982.48152573103107</c:v>
                </c:pt>
                <c:pt idx="448">
                  <c:v>982.60074785879817</c:v>
                </c:pt>
                <c:pt idx="449">
                  <c:v>982.71790315927831</c:v>
                </c:pt>
                <c:pt idx="450">
                  <c:v>982.83299139866438</c:v>
                </c:pt>
                <c:pt idx="451">
                  <c:v>982.94601234648894</c:v>
                </c:pt>
                <c:pt idx="452">
                  <c:v>983.0569657756613</c:v>
                </c:pt>
                <c:pt idx="453">
                  <c:v>983.16585146245188</c:v>
                </c:pt>
                <c:pt idx="454">
                  <c:v>983.27266918654652</c:v>
                </c:pt>
                <c:pt idx="455">
                  <c:v>983.37741873093773</c:v>
                </c:pt>
                <c:pt idx="456">
                  <c:v>983.48009988205172</c:v>
                </c:pt>
                <c:pt idx="457">
                  <c:v>983.58071242961489</c:v>
                </c:pt>
                <c:pt idx="458">
                  <c:v>983.67925616678826</c:v>
                </c:pt>
                <c:pt idx="459">
                  <c:v>983.77573089002067</c:v>
                </c:pt>
                <c:pt idx="460">
                  <c:v>983.87013639919064</c:v>
                </c:pt>
                <c:pt idx="461">
                  <c:v>983.96247249750547</c:v>
                </c:pt>
                <c:pt idx="462">
                  <c:v>984.05273899155168</c:v>
                </c:pt>
                <c:pt idx="463">
                  <c:v>984.14093569126226</c:v>
                </c:pt>
                <c:pt idx="464">
                  <c:v>984.22706240991556</c:v>
                </c:pt>
                <c:pt idx="465">
                  <c:v>984.3111189641661</c:v>
                </c:pt>
                <c:pt idx="466">
                  <c:v>984.39310517404431</c:v>
                </c:pt>
                <c:pt idx="467">
                  <c:v>984.47302086288914</c:v>
                </c:pt>
                <c:pt idx="468">
                  <c:v>984.55086585741617</c:v>
                </c:pt>
                <c:pt idx="469">
                  <c:v>984.62663998772791</c:v>
                </c:pt>
                <c:pt idx="470">
                  <c:v>984.70034308721551</c:v>
                </c:pt>
                <c:pt idx="471">
                  <c:v>984.77197499266333</c:v>
                </c:pt>
                <c:pt idx="472">
                  <c:v>984.8415355441897</c:v>
                </c:pt>
                <c:pt idx="473">
                  <c:v>984.90902458526887</c:v>
                </c:pt>
                <c:pt idx="474">
                  <c:v>984.97444196273659</c:v>
                </c:pt>
                <c:pt idx="475">
                  <c:v>985.03778752675601</c:v>
                </c:pt>
                <c:pt idx="476">
                  <c:v>985.0990611308373</c:v>
                </c:pt>
                <c:pt idx="477">
                  <c:v>985.15826263184999</c:v>
                </c:pt>
                <c:pt idx="478">
                  <c:v>985.21539189000714</c:v>
                </c:pt>
                <c:pt idx="479">
                  <c:v>985.27044876886168</c:v>
                </c:pt>
                <c:pt idx="480">
                  <c:v>985.32343313531862</c:v>
                </c:pt>
                <c:pt idx="481">
                  <c:v>985.37434485959625</c:v>
                </c:pt>
                <c:pt idx="482">
                  <c:v>985.42318381531265</c:v>
                </c:pt>
                <c:pt idx="483">
                  <c:v>985.46994987937057</c:v>
                </c:pt>
                <c:pt idx="484">
                  <c:v>985.51464293204128</c:v>
                </c:pt>
                <c:pt idx="485">
                  <c:v>985.5572628569405</c:v>
                </c:pt>
                <c:pt idx="486">
                  <c:v>985.59780954101825</c:v>
                </c:pt>
                <c:pt idx="487">
                  <c:v>985.63628287456004</c:v>
                </c:pt>
                <c:pt idx="488">
                  <c:v>985.67268275118556</c:v>
                </c:pt>
                <c:pt idx="489">
                  <c:v>985.70700906787135</c:v>
                </c:pt>
                <c:pt idx="490">
                  <c:v>985.73926172492418</c:v>
                </c:pt>
                <c:pt idx="491">
                  <c:v>985.76944062598045</c:v>
                </c:pt>
                <c:pt idx="492">
                  <c:v>985.79754567801672</c:v>
                </c:pt>
                <c:pt idx="493">
                  <c:v>985.82357679137067</c:v>
                </c:pt>
                <c:pt idx="494">
                  <c:v>985.84753387967498</c:v>
                </c:pt>
                <c:pt idx="495">
                  <c:v>985.86941685992645</c:v>
                </c:pt>
                <c:pt idx="496">
                  <c:v>985.8892256524515</c:v>
                </c:pt>
                <c:pt idx="497">
                  <c:v>985.90696018091944</c:v>
                </c:pt>
                <c:pt idx="498">
                  <c:v>985.92262037231615</c:v>
                </c:pt>
                <c:pt idx="499">
                  <c:v>985.93620615698478</c:v>
                </c:pt>
                <c:pt idx="500">
                  <c:v>985.94771746859226</c:v>
                </c:pt>
                <c:pt idx="501">
                  <c:v>985.95715424413186</c:v>
                </c:pt>
                <c:pt idx="502">
                  <c:v>985.9645164239522</c:v>
                </c:pt>
                <c:pt idx="503">
                  <c:v>985.96980395172659</c:v>
                </c:pt>
                <c:pt idx="504">
                  <c:v>985.97301677445637</c:v>
                </c:pt>
                <c:pt idx="505">
                  <c:v>985.97415484246892</c:v>
                </c:pt>
                <c:pt idx="506">
                  <c:v>985.97321810946028</c:v>
                </c:pt>
                <c:pt idx="507">
                  <c:v>985.97020653242112</c:v>
                </c:pt>
                <c:pt idx="508">
                  <c:v>985.96512007170566</c:v>
                </c:pt>
                <c:pt idx="509">
                  <c:v>985.95795869098413</c:v>
                </c:pt>
                <c:pt idx="510">
                  <c:v>985.94872235726632</c:v>
                </c:pt>
                <c:pt idx="511">
                  <c:v>985.93741104091089</c:v>
                </c:pt>
                <c:pt idx="512">
                  <c:v>985.92402471559376</c:v>
                </c:pt>
                <c:pt idx="513">
                  <c:v>985.90856335831575</c:v>
                </c:pt>
                <c:pt idx="514">
                  <c:v>985.89102694944006</c:v>
                </c:pt>
                <c:pt idx="515">
                  <c:v>985.87141547264537</c:v>
                </c:pt>
                <c:pt idx="516">
                  <c:v>985.84972891495579</c:v>
                </c:pt>
                <c:pt idx="517">
                  <c:v>985.82596726672421</c:v>
                </c:pt>
                <c:pt idx="518">
                  <c:v>985.80013052162053</c:v>
                </c:pt>
                <c:pt idx="519">
                  <c:v>985.77221867670846</c:v>
                </c:pt>
                <c:pt idx="520">
                  <c:v>985.74223173230951</c:v>
                </c:pt>
                <c:pt idx="521">
                  <c:v>985.71016969213576</c:v>
                </c:pt>
                <c:pt idx="522">
                  <c:v>985.67603256323116</c:v>
                </c:pt>
                <c:pt idx="523">
                  <c:v>985.6398203559437</c:v>
                </c:pt>
                <c:pt idx="524">
                  <c:v>985.60153308398924</c:v>
                </c:pt>
                <c:pt idx="525">
                  <c:v>985.56117076443104</c:v>
                </c:pt>
                <c:pt idx="526">
                  <c:v>985.51873341763974</c:v>
                </c:pt>
                <c:pt idx="527">
                  <c:v>985.4742210673445</c:v>
                </c:pt>
                <c:pt idx="528">
                  <c:v>985.42763374057813</c:v>
                </c:pt>
                <c:pt idx="529">
                  <c:v>985.37897146777709</c:v>
                </c:pt>
                <c:pt idx="530">
                  <c:v>985.32823428266533</c:v>
                </c:pt>
                <c:pt idx="531">
                  <c:v>985.27542222231079</c:v>
                </c:pt>
                <c:pt idx="532">
                  <c:v>985.22053532717075</c:v>
                </c:pt>
                <c:pt idx="533">
                  <c:v>985.16357364098553</c:v>
                </c:pt>
                <c:pt idx="534">
                  <c:v>985.10453721086867</c:v>
                </c:pt>
                <c:pt idx="535">
                  <c:v>985.04342608727188</c:v>
                </c:pt>
                <c:pt idx="536">
                  <c:v>984.98024032397552</c:v>
                </c:pt>
                <c:pt idx="537">
                  <c:v>984.91497997813985</c:v>
                </c:pt>
                <c:pt idx="538">
                  <c:v>984.84764511024503</c:v>
                </c:pt>
                <c:pt idx="539">
                  <c:v>984.77823578410073</c:v>
                </c:pt>
                <c:pt idx="540">
                  <c:v>984.70675206691453</c:v>
                </c:pt>
                <c:pt idx="541">
                  <c:v>984.63319402917614</c:v>
                </c:pt>
                <c:pt idx="542">
                  <c:v>984.55756174479347</c:v>
                </c:pt>
                <c:pt idx="543">
                  <c:v>984.47985529096093</c:v>
                </c:pt>
                <c:pt idx="544">
                  <c:v>984.40007474827019</c:v>
                </c:pt>
                <c:pt idx="545">
                  <c:v>984.31822020063589</c:v>
                </c:pt>
                <c:pt idx="546">
                  <c:v>984.23429173533907</c:v>
                </c:pt>
                <c:pt idx="547">
                  <c:v>984.14828944299995</c:v>
                </c:pt>
                <c:pt idx="548">
                  <c:v>984.06021341760334</c:v>
                </c:pt>
                <c:pt idx="549">
                  <c:v>983.97006375650517</c:v>
                </c:pt>
                <c:pt idx="550">
                  <c:v>983.87784056036207</c:v>
                </c:pt>
                <c:pt idx="551">
                  <c:v>983.7835439332631</c:v>
                </c:pt>
                <c:pt idx="552">
                  <c:v>983.68717398259844</c:v>
                </c:pt>
                <c:pt idx="553">
                  <c:v>983.58873081913532</c:v>
                </c:pt>
                <c:pt idx="554">
                  <c:v>983.48821455701238</c:v>
                </c:pt>
                <c:pt idx="555">
                  <c:v>983.38562531370724</c:v>
                </c:pt>
                <c:pt idx="556">
                  <c:v>983.2809632100832</c:v>
                </c:pt>
                <c:pt idx="557">
                  <c:v>983.17422837035315</c:v>
                </c:pt>
                <c:pt idx="558">
                  <c:v>983.06542092210748</c:v>
                </c:pt>
                <c:pt idx="559">
                  <c:v>982.95454099628898</c:v>
                </c:pt>
                <c:pt idx="560">
                  <c:v>982.84158872722935</c:v>
                </c:pt>
                <c:pt idx="561">
                  <c:v>982.72656425258367</c:v>
                </c:pt>
                <c:pt idx="562">
                  <c:v>982.60946771344334</c:v>
                </c:pt>
                <c:pt idx="563">
                  <c:v>982.49029925421917</c:v>
                </c:pt>
                <c:pt idx="564">
                  <c:v>982.36905902272065</c:v>
                </c:pt>
                <c:pt idx="565">
                  <c:v>982.24574717011319</c:v>
                </c:pt>
                <c:pt idx="566">
                  <c:v>982.1203638509553</c:v>
                </c:pt>
                <c:pt idx="567">
                  <c:v>981.99290922317823</c:v>
                </c:pt>
                <c:pt idx="568">
                  <c:v>981.86338344809747</c:v>
                </c:pt>
                <c:pt idx="569">
                  <c:v>981.73178669039987</c:v>
                </c:pt>
                <c:pt idx="570">
                  <c:v>981.59811911815132</c:v>
                </c:pt>
                <c:pt idx="571">
                  <c:v>981.46238090280951</c:v>
                </c:pt>
                <c:pt idx="572">
                  <c:v>981.32457221922368</c:v>
                </c:pt>
                <c:pt idx="573">
                  <c:v>981.18469324561261</c:v>
                </c:pt>
                <c:pt idx="574">
                  <c:v>981.04274416360602</c:v>
                </c:pt>
                <c:pt idx="575">
                  <c:v>980.89872515820093</c:v>
                </c:pt>
                <c:pt idx="576">
                  <c:v>980.7526364177894</c:v>
                </c:pt>
                <c:pt idx="577">
                  <c:v>980.60447813418773</c:v>
                </c:pt>
                <c:pt idx="578">
                  <c:v>980.45425050257393</c:v>
                </c:pt>
                <c:pt idx="579">
                  <c:v>980.30195372152923</c:v>
                </c:pt>
                <c:pt idx="580">
                  <c:v>980.14758799303877</c:v>
                </c:pt>
                <c:pt idx="581">
                  <c:v>979.99115352249964</c:v>
                </c:pt>
                <c:pt idx="582">
                  <c:v>979.83265051868841</c:v>
                </c:pt>
                <c:pt idx="583">
                  <c:v>979.67207919380667</c:v>
                </c:pt>
                <c:pt idx="584">
                  <c:v>979.50943976344263</c:v>
                </c:pt>
                <c:pt idx="585">
                  <c:v>979.3447324466199</c:v>
                </c:pt>
                <c:pt idx="586">
                  <c:v>979.17795746575359</c:v>
                </c:pt>
                <c:pt idx="587">
                  <c:v>979.00911504667056</c:v>
                </c:pt>
                <c:pt idx="588">
                  <c:v>978.83820541862485</c:v>
                </c:pt>
                <c:pt idx="589">
                  <c:v>978.66522881427579</c:v>
                </c:pt>
                <c:pt idx="590">
                  <c:v>978.49018546969774</c:v>
                </c:pt>
                <c:pt idx="591">
                  <c:v>978.31307562440372</c:v>
                </c:pt>
                <c:pt idx="592">
                  <c:v>978.13389952130808</c:v>
                </c:pt>
                <c:pt idx="593">
                  <c:v>977.95265740677053</c:v>
                </c:pt>
                <c:pt idx="594">
                  <c:v>977.76934953056514</c:v>
                </c:pt>
                <c:pt idx="595">
                  <c:v>977.58397614589614</c:v>
                </c:pt>
                <c:pt idx="596">
                  <c:v>977.39653750940306</c:v>
                </c:pt>
                <c:pt idx="597">
                  <c:v>977.20703388116647</c:v>
                </c:pt>
                <c:pt idx="598">
                  <c:v>977.01546552466846</c:v>
                </c:pt>
                <c:pt idx="599">
                  <c:v>976.82183270688745</c:v>
                </c:pt>
                <c:pt idx="600">
                  <c:v>976.62613569818689</c:v>
                </c:pt>
                <c:pt idx="601">
                  <c:v>976.42837477241687</c:v>
                </c:pt>
                <c:pt idx="602">
                  <c:v>976.22855020684165</c:v>
                </c:pt>
                <c:pt idx="603">
                  <c:v>976.02666228218186</c:v>
                </c:pt>
                <c:pt idx="604">
                  <c:v>975.82271128261857</c:v>
                </c:pt>
                <c:pt idx="605">
                  <c:v>975.61669749577811</c:v>
                </c:pt>
                <c:pt idx="606">
                  <c:v>975.40862121275177</c:v>
                </c:pt>
                <c:pt idx="607">
                  <c:v>975.19848272806041</c:v>
                </c:pt>
                <c:pt idx="608">
                  <c:v>974.9862823397317</c:v>
                </c:pt>
                <c:pt idx="609">
                  <c:v>974.77202034920856</c:v>
                </c:pt>
                <c:pt idx="610">
                  <c:v>974.55569706142785</c:v>
                </c:pt>
                <c:pt idx="611">
                  <c:v>974.33731278477865</c:v>
                </c:pt>
                <c:pt idx="612">
                  <c:v>974.11686783114249</c:v>
                </c:pt>
                <c:pt idx="613">
                  <c:v>973.89436251586085</c:v>
                </c:pt>
                <c:pt idx="614">
                  <c:v>973.66979715774721</c:v>
                </c:pt>
                <c:pt idx="615">
                  <c:v>973.44317207910728</c:v>
                </c:pt>
                <c:pt idx="616">
                  <c:v>973.21448760570433</c:v>
                </c:pt>
                <c:pt idx="617">
                  <c:v>972.9837440668249</c:v>
                </c:pt>
                <c:pt idx="618">
                  <c:v>972.75094179520568</c:v>
                </c:pt>
                <c:pt idx="619">
                  <c:v>972.51608112709255</c:v>
                </c:pt>
                <c:pt idx="620">
                  <c:v>972.27916240222976</c:v>
                </c:pt>
                <c:pt idx="621">
                  <c:v>972.0401859638331</c:v>
                </c:pt>
                <c:pt idx="622">
                  <c:v>971.79915215863718</c:v>
                </c:pt>
                <c:pt idx="623">
                  <c:v>971.55606133689207</c:v>
                </c:pt>
                <c:pt idx="624">
                  <c:v>971.31091385231696</c:v>
                </c:pt>
                <c:pt idx="625">
                  <c:v>971.06371006217432</c:v>
                </c:pt>
                <c:pt idx="626">
                  <c:v>970.81445032719239</c:v>
                </c:pt>
                <c:pt idx="627">
                  <c:v>970.56313501167517</c:v>
                </c:pt>
                <c:pt idx="628">
                  <c:v>970.30976448338356</c:v>
                </c:pt>
                <c:pt idx="629">
                  <c:v>970.05433911364401</c:v>
                </c:pt>
                <c:pt idx="630">
                  <c:v>969.79685927727519</c:v>
                </c:pt>
                <c:pt idx="631">
                  <c:v>969.53732535264749</c:v>
                </c:pt>
                <c:pt idx="632">
                  <c:v>969.27573772164794</c:v>
                </c:pt>
                <c:pt idx="633">
                  <c:v>969.01209676969154</c:v>
                </c:pt>
                <c:pt idx="634">
                  <c:v>968.74640288575006</c:v>
                </c:pt>
                <c:pt idx="635">
                  <c:v>968.47865646230696</c:v>
                </c:pt>
                <c:pt idx="636">
                  <c:v>968.20885789540478</c:v>
                </c:pt>
                <c:pt idx="637">
                  <c:v>967.93700758463524</c:v>
                </c:pt>
                <c:pt idx="638">
                  <c:v>967.66310593314313</c:v>
                </c:pt>
                <c:pt idx="639">
                  <c:v>967.38715334760366</c:v>
                </c:pt>
                <c:pt idx="640">
                  <c:v>967.10915023828386</c:v>
                </c:pt>
                <c:pt idx="641">
                  <c:v>966.82909701896347</c:v>
                </c:pt>
                <c:pt idx="642">
                  <c:v>966.54699410703302</c:v>
                </c:pt>
                <c:pt idx="643">
                  <c:v>966.26284192342212</c:v>
                </c:pt>
                <c:pt idx="644">
                  <c:v>965.97664089264663</c:v>
                </c:pt>
                <c:pt idx="645">
                  <c:v>965.6883914427824</c:v>
                </c:pt>
                <c:pt idx="646">
                  <c:v>965.398094005502</c:v>
                </c:pt>
                <c:pt idx="647">
                  <c:v>965.105749016039</c:v>
                </c:pt>
                <c:pt idx="648">
                  <c:v>964.81135691322106</c:v>
                </c:pt>
                <c:pt idx="649">
                  <c:v>964.51491813946132</c:v>
                </c:pt>
                <c:pt idx="650">
                  <c:v>964.21643314077903</c:v>
                </c:pt>
                <c:pt idx="651">
                  <c:v>963.91590236676757</c:v>
                </c:pt>
                <c:pt idx="652">
                  <c:v>963.61332627065224</c:v>
                </c:pt>
                <c:pt idx="653">
                  <c:v>963.30870530922084</c:v>
                </c:pt>
                <c:pt idx="654">
                  <c:v>963.00203994290177</c:v>
                </c:pt>
                <c:pt idx="655">
                  <c:v>962.69333063572651</c:v>
                </c:pt>
                <c:pt idx="656">
                  <c:v>962.38257785531891</c:v>
                </c:pt>
                <c:pt idx="657">
                  <c:v>962.06978207298323</c:v>
                </c:pt>
                <c:pt idx="658">
                  <c:v>961.7549437635704</c:v>
                </c:pt>
                <c:pt idx="659">
                  <c:v>961.43806340561514</c:v>
                </c:pt>
                <c:pt idx="660">
                  <c:v>961.11914148125584</c:v>
                </c:pt>
                <c:pt idx="661">
                  <c:v>960.79817847628522</c:v>
                </c:pt>
                <c:pt idx="662">
                  <c:v>960.47517488011863</c:v>
                </c:pt>
                <c:pt idx="663">
                  <c:v>960.15013118582488</c:v>
                </c:pt>
                <c:pt idx="664">
                  <c:v>959.82304789011471</c:v>
                </c:pt>
                <c:pt idx="665">
                  <c:v>959.49392549336142</c:v>
                </c:pt>
                <c:pt idx="666">
                  <c:v>959.16276449957888</c:v>
                </c:pt>
                <c:pt idx="667">
                  <c:v>958.82956541644785</c:v>
                </c:pt>
                <c:pt idx="668">
                  <c:v>958.49432875533398</c:v>
                </c:pt>
                <c:pt idx="669">
                  <c:v>958.15705503124195</c:v>
                </c:pt>
                <c:pt idx="670">
                  <c:v>957.81774476285136</c:v>
                </c:pt>
                <c:pt idx="671">
                  <c:v>957.47639847255016</c:v>
                </c:pt>
                <c:pt idx="672">
                  <c:v>957.13301668638417</c:v>
                </c:pt>
                <c:pt idx="673">
                  <c:v>956.78759993408005</c:v>
                </c:pt>
                <c:pt idx="674">
                  <c:v>956.44014874907566</c:v>
                </c:pt>
                <c:pt idx="675">
                  <c:v>956.09066366848833</c:v>
                </c:pt>
                <c:pt idx="676">
                  <c:v>955.73914523314579</c:v>
                </c:pt>
                <c:pt idx="677">
                  <c:v>955.38559398758036</c:v>
                </c:pt>
                <c:pt idx="678">
                  <c:v>955.03001048001772</c:v>
                </c:pt>
                <c:pt idx="679">
                  <c:v>954.67239526241633</c:v>
                </c:pt>
                <c:pt idx="680">
                  <c:v>954.31274889044505</c:v>
                </c:pt>
                <c:pt idx="681">
                  <c:v>953.95107192349496</c:v>
                </c:pt>
                <c:pt idx="682">
                  <c:v>953.58736492469461</c:v>
                </c:pt>
                <c:pt idx="683">
                  <c:v>953.22162846088167</c:v>
                </c:pt>
                <c:pt idx="684">
                  <c:v>952.85386310265505</c:v>
                </c:pt>
                <c:pt idx="685">
                  <c:v>952.48406942434417</c:v>
                </c:pt>
                <c:pt idx="686">
                  <c:v>952.11224800402852</c:v>
                </c:pt>
                <c:pt idx="687">
                  <c:v>951.73839942353436</c:v>
                </c:pt>
                <c:pt idx="688">
                  <c:v>951.36252426845942</c:v>
                </c:pt>
                <c:pt idx="689">
                  <c:v>950.98462312813797</c:v>
                </c:pt>
                <c:pt idx="690">
                  <c:v>950.60469659569003</c:v>
                </c:pt>
                <c:pt idx="691">
                  <c:v>950.22274526800459</c:v>
                </c:pt>
                <c:pt idx="692">
                  <c:v>949.83876974573877</c:v>
                </c:pt>
                <c:pt idx="693">
                  <c:v>949.45277063334674</c:v>
                </c:pt>
                <c:pt idx="694">
                  <c:v>949.06474853904569</c:v>
                </c:pt>
                <c:pt idx="695">
                  <c:v>948.67470407486485</c:v>
                </c:pt>
                <c:pt idx="696">
                  <c:v>948.28263785662909</c:v>
                </c:pt>
                <c:pt idx="697">
                  <c:v>947.8885505039384</c:v>
                </c:pt>
                <c:pt idx="698">
                  <c:v>947.49244264024321</c:v>
                </c:pt>
                <c:pt idx="699">
                  <c:v>947.09431489277824</c:v>
                </c:pt>
                <c:pt idx="700">
                  <c:v>946.69416789259992</c:v>
                </c:pt>
                <c:pt idx="701">
                  <c:v>946.29200227457864</c:v>
                </c:pt>
                <c:pt idx="702">
                  <c:v>945.88781867743353</c:v>
                </c:pt>
                <c:pt idx="703">
                  <c:v>945.48161774370817</c:v>
                </c:pt>
                <c:pt idx="704">
                  <c:v>945.07340011978852</c:v>
                </c:pt>
                <c:pt idx="705">
                  <c:v>944.66316645588927</c:v>
                </c:pt>
                <c:pt idx="706">
                  <c:v>944.25091740609662</c:v>
                </c:pt>
                <c:pt idx="707">
                  <c:v>943.83665362833938</c:v>
                </c:pt>
                <c:pt idx="708">
                  <c:v>943.42037578441114</c:v>
                </c:pt>
                <c:pt idx="709">
                  <c:v>943.00208453996549</c:v>
                </c:pt>
                <c:pt idx="710">
                  <c:v>942.58178056455051</c:v>
                </c:pt>
                <c:pt idx="711">
                  <c:v>942.1594645315671</c:v>
                </c:pt>
                <c:pt idx="712">
                  <c:v>941.73513711829969</c:v>
                </c:pt>
                <c:pt idx="713">
                  <c:v>941.30879900594164</c:v>
                </c:pt>
                <c:pt idx="714">
                  <c:v>940.88045087956334</c:v>
                </c:pt>
                <c:pt idx="715">
                  <c:v>940.45009342815217</c:v>
                </c:pt>
                <c:pt idx="716">
                  <c:v>940.01772734457973</c:v>
                </c:pt>
                <c:pt idx="717">
                  <c:v>939.58335332565196</c:v>
                </c:pt>
                <c:pt idx="718">
                  <c:v>939.14697207207689</c:v>
                </c:pt>
                <c:pt idx="719">
                  <c:v>938.70858428851409</c:v>
                </c:pt>
                <c:pt idx="720">
                  <c:v>938.26819068350903</c:v>
                </c:pt>
                <c:pt idx="721">
                  <c:v>937.82579196958238</c:v>
                </c:pt>
                <c:pt idx="722">
                  <c:v>937.38138886317313</c:v>
                </c:pt>
                <c:pt idx="723">
                  <c:v>936.93498208468736</c:v>
                </c:pt>
                <c:pt idx="724">
                  <c:v>936.48657235845189</c:v>
                </c:pt>
                <c:pt idx="725">
                  <c:v>936.03616041280645</c:v>
                </c:pt>
                <c:pt idx="726">
                  <c:v>935.58374698000637</c:v>
                </c:pt>
                <c:pt idx="727">
                  <c:v>935.12933279632068</c:v>
                </c:pt>
                <c:pt idx="728">
                  <c:v>934.67291860196531</c:v>
                </c:pt>
                <c:pt idx="729">
                  <c:v>934.21450514115645</c:v>
                </c:pt>
                <c:pt idx="730">
                  <c:v>933.754093162093</c:v>
                </c:pt>
                <c:pt idx="731">
                  <c:v>933.29168341699517</c:v>
                </c:pt>
                <c:pt idx="732">
                  <c:v>932.8272766620554</c:v>
                </c:pt>
                <c:pt idx="733">
                  <c:v>932.36087365749984</c:v>
                </c:pt>
                <c:pt idx="734">
                  <c:v>931.89247516755222</c:v>
                </c:pt>
                <c:pt idx="735">
                  <c:v>931.4220819604875</c:v>
                </c:pt>
                <c:pt idx="736">
                  <c:v>930.94969480858117</c:v>
                </c:pt>
                <c:pt idx="737">
                  <c:v>930.47531448815914</c:v>
                </c:pt>
                <c:pt idx="738">
                  <c:v>929.9989417795947</c:v>
                </c:pt>
                <c:pt idx="739">
                  <c:v>929.52057746730816</c:v>
                </c:pt>
                <c:pt idx="740">
                  <c:v>929.04022233977082</c:v>
                </c:pt>
                <c:pt idx="741">
                  <c:v>928.55787718951137</c:v>
                </c:pt>
                <c:pt idx="742">
                  <c:v>928.07354281314963</c:v>
                </c:pt>
                <c:pt idx="743">
                  <c:v>927.58722001136437</c:v>
                </c:pt>
                <c:pt idx="744">
                  <c:v>927.09890958893493</c:v>
                </c:pt>
                <c:pt idx="745">
                  <c:v>926.60861235470145</c:v>
                </c:pt>
                <c:pt idx="746">
                  <c:v>926.11632912162793</c:v>
                </c:pt>
                <c:pt idx="747">
                  <c:v>925.62206070677348</c:v>
                </c:pt>
                <c:pt idx="748">
                  <c:v>925.12580793130678</c:v>
                </c:pt>
                <c:pt idx="749">
                  <c:v>924.62757162051821</c:v>
                </c:pt>
                <c:pt idx="750">
                  <c:v>924.12735260381965</c:v>
                </c:pt>
                <c:pt idx="751">
                  <c:v>923.62515171476184</c:v>
                </c:pt>
                <c:pt idx="752">
                  <c:v>923.12096979102296</c:v>
                </c:pt>
                <c:pt idx="753">
                  <c:v>922.61480767442833</c:v>
                </c:pt>
                <c:pt idx="754">
                  <c:v>922.10666621097801</c:v>
                </c:pt>
                <c:pt idx="755">
                  <c:v>921.59654625081066</c:v>
                </c:pt>
                <c:pt idx="756">
                  <c:v>921.08444864823741</c:v>
                </c:pt>
                <c:pt idx="757">
                  <c:v>920.57037426174998</c:v>
                </c:pt>
                <c:pt idx="758">
                  <c:v>920.05432395401988</c:v>
                </c:pt>
                <c:pt idx="759">
                  <c:v>919.53629859191597</c:v>
                </c:pt>
                <c:pt idx="760">
                  <c:v>919.01629904649178</c:v>
                </c:pt>
                <c:pt idx="761">
                  <c:v>918.49432619300364</c:v>
                </c:pt>
                <c:pt idx="762">
                  <c:v>917.97038091094373</c:v>
                </c:pt>
                <c:pt idx="763">
                  <c:v>917.44446408400017</c:v>
                </c:pt>
                <c:pt idx="764">
                  <c:v>916.91657660009594</c:v>
                </c:pt>
                <c:pt idx="765">
                  <c:v>916.38671935140292</c:v>
                </c:pt>
                <c:pt idx="766">
                  <c:v>915.85489323430966</c:v>
                </c:pt>
                <c:pt idx="767">
                  <c:v>915.32109914948092</c:v>
                </c:pt>
                <c:pt idx="768">
                  <c:v>914.78533800182686</c:v>
                </c:pt>
                <c:pt idx="769">
                  <c:v>914.24761070051636</c:v>
                </c:pt>
                <c:pt idx="770">
                  <c:v>913.70791815900793</c:v>
                </c:pt>
                <c:pt idx="771">
                  <c:v>913.1662612950405</c:v>
                </c:pt>
                <c:pt idx="772">
                  <c:v>912.62264103062728</c:v>
                </c:pt>
                <c:pt idx="773">
                  <c:v>912.07705829208794</c:v>
                </c:pt>
                <c:pt idx="774">
                  <c:v>911.52951401006169</c:v>
                </c:pt>
                <c:pt idx="775">
                  <c:v>910.9800091194744</c:v>
                </c:pt>
                <c:pt idx="776">
                  <c:v>910.42854455959662</c:v>
                </c:pt>
                <c:pt idx="777">
                  <c:v>909.87512127402522</c:v>
                </c:pt>
                <c:pt idx="778">
                  <c:v>909.31974021067833</c:v>
                </c:pt>
                <c:pt idx="779">
                  <c:v>908.76240232184296</c:v>
                </c:pt>
                <c:pt idx="780">
                  <c:v>908.20310856413562</c:v>
                </c:pt>
                <c:pt idx="781">
                  <c:v>907.64185989855912</c:v>
                </c:pt>
                <c:pt idx="782">
                  <c:v>907.07865729047478</c:v>
                </c:pt>
                <c:pt idx="783">
                  <c:v>906.51350170962337</c:v>
                </c:pt>
                <c:pt idx="784">
                  <c:v>905.94639413014727</c:v>
                </c:pt>
                <c:pt idx="785">
                  <c:v>905.37733553055136</c:v>
                </c:pt>
                <c:pt idx="786">
                  <c:v>904.80632689378672</c:v>
                </c:pt>
                <c:pt idx="787">
                  <c:v>904.23336920719078</c:v>
                </c:pt>
                <c:pt idx="788">
                  <c:v>903.65846346253306</c:v>
                </c:pt>
                <c:pt idx="789">
                  <c:v>903.08161065601007</c:v>
                </c:pt>
                <c:pt idx="790">
                  <c:v>902.5028117882556</c:v>
                </c:pt>
                <c:pt idx="791">
                  <c:v>901.92206786435281</c:v>
                </c:pt>
                <c:pt idx="792">
                  <c:v>901.33937989384503</c:v>
                </c:pt>
                <c:pt idx="793">
                  <c:v>900.75474889073746</c:v>
                </c:pt>
                <c:pt idx="794">
                  <c:v>900.16817587351079</c:v>
                </c:pt>
                <c:pt idx="795">
                  <c:v>899.5796618651251</c:v>
                </c:pt>
                <c:pt idx="796">
                  <c:v>898.98920789303747</c:v>
                </c:pt>
                <c:pt idx="797">
                  <c:v>898.39681498919765</c:v>
                </c:pt>
                <c:pt idx="798">
                  <c:v>897.80248419008649</c:v>
                </c:pt>
                <c:pt idx="799">
                  <c:v>897.20621653667752</c:v>
                </c:pt>
                <c:pt idx="800">
                  <c:v>896.6080130744873</c:v>
                </c:pt>
                <c:pt idx="801">
                  <c:v>896.00787485354999</c:v>
                </c:pt>
                <c:pt idx="802">
                  <c:v>895.40580292847994</c:v>
                </c:pt>
                <c:pt idx="803">
                  <c:v>894.80179835843512</c:v>
                </c:pt>
                <c:pt idx="804">
                  <c:v>894.19586220711983</c:v>
                </c:pt>
                <c:pt idx="805">
                  <c:v>893.58799554281768</c:v>
                </c:pt>
                <c:pt idx="806">
                  <c:v>892.97819943841318</c:v>
                </c:pt>
                <c:pt idx="807">
                  <c:v>892.36647497138483</c:v>
                </c:pt>
                <c:pt idx="808">
                  <c:v>891.75282322379576</c:v>
                </c:pt>
                <c:pt idx="809">
                  <c:v>891.1372452823274</c:v>
                </c:pt>
                <c:pt idx="810">
                  <c:v>890.51974223827858</c:v>
                </c:pt>
                <c:pt idx="811">
                  <c:v>889.90031518758929</c:v>
                </c:pt>
                <c:pt idx="812">
                  <c:v>889.27896523083643</c:v>
                </c:pt>
                <c:pt idx="813">
                  <c:v>888.65569347326118</c:v>
                </c:pt>
                <c:pt idx="814">
                  <c:v>888.03050102474003</c:v>
                </c:pt>
                <c:pt idx="815">
                  <c:v>887.40338899983317</c:v>
                </c:pt>
                <c:pt idx="816">
                  <c:v>886.77435851776579</c:v>
                </c:pt>
                <c:pt idx="817">
                  <c:v>886.14341070249111</c:v>
                </c:pt>
                <c:pt idx="818">
                  <c:v>885.51054668261145</c:v>
                </c:pt>
                <c:pt idx="819">
                  <c:v>884.87576759148908</c:v>
                </c:pt>
                <c:pt idx="820">
                  <c:v>884.23907456716699</c:v>
                </c:pt>
                <c:pt idx="821">
                  <c:v>883.60046875244473</c:v>
                </c:pt>
                <c:pt idx="822">
                  <c:v>882.95995129482753</c:v>
                </c:pt>
                <c:pt idx="823">
                  <c:v>882.31752334661996</c:v>
                </c:pt>
                <c:pt idx="824">
                  <c:v>881.67318606486083</c:v>
                </c:pt>
                <c:pt idx="825">
                  <c:v>881.02694061133423</c:v>
                </c:pt>
                <c:pt idx="826">
                  <c:v>880.37878815267322</c:v>
                </c:pt>
                <c:pt idx="827">
                  <c:v>879.72872986021662</c:v>
                </c:pt>
                <c:pt idx="828">
                  <c:v>879.07676691018969</c:v>
                </c:pt>
                <c:pt idx="829">
                  <c:v>878.42290048356756</c:v>
                </c:pt>
                <c:pt idx="830">
                  <c:v>877.7671317661783</c:v>
                </c:pt>
                <c:pt idx="831">
                  <c:v>877.10946194867165</c:v>
                </c:pt>
                <c:pt idx="832">
                  <c:v>876.44989222655181</c:v>
                </c:pt>
                <c:pt idx="833">
                  <c:v>875.78842380018466</c:v>
                </c:pt>
                <c:pt idx="834">
                  <c:v>875.12505787478369</c:v>
                </c:pt>
                <c:pt idx="835">
                  <c:v>836.11280908658466</c:v>
                </c:pt>
                <c:pt idx="836">
                  <c:v>798.81105831354068</c:v>
                </c:pt>
                <c:pt idx="837">
                  <c:v>763.14480850855148</c:v>
                </c:pt>
                <c:pt idx="838">
                  <c:v>729.04235088151836</c:v>
                </c:pt>
                <c:pt idx="839">
                  <c:v>696.43512072521196</c:v>
                </c:pt>
                <c:pt idx="840">
                  <c:v>665.25755956247883</c:v>
                </c:pt>
                <c:pt idx="841">
                  <c:v>635.44698333762415</c:v>
                </c:pt>
                <c:pt idx="842">
                  <c:v>606.94345638696211</c:v>
                </c:pt>
                <c:pt idx="843">
                  <c:v>579.68967093514857</c:v>
                </c:pt>
                <c:pt idx="844">
                  <c:v>553.63083187501547</c:v>
                </c:pt>
                <c:pt idx="845">
                  <c:v>528.71454659924859</c:v>
                </c:pt>
                <c:pt idx="846">
                  <c:v>504.89071966241573</c:v>
                </c:pt>
                <c:pt idx="847">
                  <c:v>482.1114520615514</c:v>
                </c:pt>
                <c:pt idx="848">
                  <c:v>460.33094493280186</c:v>
                </c:pt>
                <c:pt idx="849">
                  <c:v>439.50540747050405</c:v>
                </c:pt>
                <c:pt idx="850">
                  <c:v>419.59296888356693</c:v>
                </c:pt>
                <c:pt idx="851">
                  <c:v>400.55359421213922</c:v>
                </c:pt>
                <c:pt idx="852">
                  <c:v>382.34900383530754</c:v>
                </c:pt>
                <c:pt idx="853">
                  <c:v>364.94259650799285</c:v>
                </c:pt>
                <c:pt idx="854">
                  <c:v>348.29937577230481</c:v>
                </c:pt>
                <c:pt idx="855">
                  <c:v>332.3858795954016</c:v>
                </c:pt>
                <c:pt idx="856">
                  <c:v>317.17011309239007</c:v>
                </c:pt>
                <c:pt idx="857">
                  <c:v>302.62148419899859</c:v>
                </c:pt>
                <c:pt idx="858">
                  <c:v>288.71074216469287</c:v>
                </c:pt>
                <c:pt idx="859">
                  <c:v>275.40991874256935</c:v>
                </c:pt>
                <c:pt idx="860">
                  <c:v>262.69227195778836</c:v>
                </c:pt>
                <c:pt idx="861">
                  <c:v>250.53223234148697</c:v>
                </c:pt>
                <c:pt idx="862">
                  <c:v>238.90535152207553</c:v>
                </c:pt>
                <c:pt idx="863">
                  <c:v>227.78825307055629</c:v>
                </c:pt>
                <c:pt idx="864">
                  <c:v>217.15858550103627</c:v>
                </c:pt>
                <c:pt idx="865">
                  <c:v>206.99497733194025</c:v>
                </c:pt>
                <c:pt idx="866">
                  <c:v>197.27699411757155</c:v>
                </c:pt>
                <c:pt idx="867">
                  <c:v>187.98509736363044</c:v>
                </c:pt>
                <c:pt idx="868">
                  <c:v>179.10060524408854</c:v>
                </c:pt>
                <c:pt idx="869">
                  <c:v>170.60565504043663</c:v>
                </c:pt>
                <c:pt idx="870">
                  <c:v>162.48316722779091</c:v>
                </c:pt>
                <c:pt idx="871">
                  <c:v>154.71681113564887</c:v>
                </c:pt>
                <c:pt idx="872">
                  <c:v>147.29097211425335</c:v>
                </c:pt>
                <c:pt idx="873">
                  <c:v>140.19072014055453</c:v>
                </c:pt>
                <c:pt idx="874">
                  <c:v>133.40177980064658</c:v>
                </c:pt>
                <c:pt idx="875">
                  <c:v>126.91050158832995</c:v>
                </c:pt>
                <c:pt idx="876">
                  <c:v>120.70383446209216</c:v>
                </c:pt>
                <c:pt idx="877">
                  <c:v>114.76929960533194</c:v>
                </c:pt>
                <c:pt idx="878">
                  <c:v>109.09496533707066</c:v>
                </c:pt>
                <c:pt idx="879">
                  <c:v>103.6694231227072</c:v>
                </c:pt>
                <c:pt idx="880">
                  <c:v>98.481764636584813</c:v>
                </c:pt>
                <c:pt idx="881">
                  <c:v>93.521559830253864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4.6752741472232242E-3</c:v>
                </c:pt>
                <c:pt idx="2">
                  <c:v>6.4915835205500419E-3</c:v>
                </c:pt>
                <c:pt idx="3">
                  <c:v>8.0958468792472621E-3</c:v>
                </c:pt>
                <c:pt idx="4">
                  <c:v>9.6023542741838774E-3</c:v>
                </c:pt>
                <c:pt idx="5">
                  <c:v>1.1052718390644171E-2</c:v>
                </c:pt>
                <c:pt idx="6">
                  <c:v>1.2467405602700304E-2</c:v>
                </c:pt>
                <c:pt idx="7">
                  <c:v>1.3858066715391909E-2</c:v>
                </c:pt>
                <c:pt idx="8">
                  <c:v>1.523192804055448E-2</c:v>
                </c:pt>
                <c:pt idx="9">
                  <c:v>1.6593725716216302E-2</c:v>
                </c:pt>
                <c:pt idx="10">
                  <c:v>1.7946682259706536E-2</c:v>
                </c:pt>
                <c:pt idx="11">
                  <c:v>1.92930489270388E-2</c:v>
                </c:pt>
                <c:pt idx="12">
                  <c:v>2.0634428783539844E-2</c:v>
                </c:pt>
                <c:pt idx="13">
                  <c:v>2.197197959473399E-2</c:v>
                </c:pt>
                <c:pt idx="14">
                  <c:v>2.3306546507080018E-2</c:v>
                </c:pt>
                <c:pt idx="15">
                  <c:v>2.4638751568189111E-2</c:v>
                </c:pt>
                <c:pt idx="16">
                  <c:v>2.5969055606475732E-2</c:v>
                </c:pt>
                <c:pt idx="17">
                  <c:v>2.7297801816718582E-2</c:v>
                </c:pt>
                <c:pt idx="18">
                  <c:v>2.8625246913091366E-2</c:v>
                </c:pt>
                <c:pt idx="19">
                  <c:v>2.9951583652498649E-2</c:v>
                </c:pt>
                <c:pt idx="20">
                  <c:v>3.1276957265981932E-2</c:v>
                </c:pt>
                <c:pt idx="21">
                  <c:v>3.2601477531604528E-2</c:v>
                </c:pt>
                <c:pt idx="22">
                  <c:v>3.392522769556295E-2</c:v>
                </c:pt>
                <c:pt idx="23">
                  <c:v>3.5248271094710806E-2</c:v>
                </c:pt>
                <c:pt idx="24">
                  <c:v>3.6570656091283169E-2</c:v>
                </c:pt>
                <c:pt idx="25">
                  <c:v>3.7892419761495537E-2</c:v>
                </c:pt>
                <c:pt idx="26">
                  <c:v>3.9213590659996585E-2</c:v>
                </c:pt>
                <c:pt idx="27">
                  <c:v>4.0534190896435514E-2</c:v>
                </c:pt>
                <c:pt idx="28">
                  <c:v>4.1854237698427922E-2</c:v>
                </c:pt>
                <c:pt idx="29">
                  <c:v>4.3173744590046782E-2</c:v>
                </c:pt>
                <c:pt idx="30">
                  <c:v>4.4492722281851922E-2</c:v>
                </c:pt>
                <c:pt idx="31">
                  <c:v>4.5811179344066283E-2</c:v>
                </c:pt>
                <c:pt idx="32">
                  <c:v>4.7129122716442283E-2</c:v>
                </c:pt>
                <c:pt idx="33">
                  <c:v>4.844655809494483E-2</c:v>
                </c:pt>
                <c:pt idx="34">
                  <c:v>4.9763490225379445E-2</c:v>
                </c:pt>
                <c:pt idx="35">
                  <c:v>5.1079923126629137E-2</c:v>
                </c:pt>
                <c:pt idx="36">
                  <c:v>5.2395860260573593E-2</c:v>
                </c:pt>
                <c:pt idx="37">
                  <c:v>5.3711304661573228E-2</c:v>
                </c:pt>
                <c:pt idx="38">
                  <c:v>5.5026259035250831E-2</c:v>
                </c:pt>
                <c:pt idx="39">
                  <c:v>5.6340725833934374E-2</c:v>
                </c:pt>
                <c:pt idx="40">
                  <c:v>5.7654707314338124E-2</c:v>
                </c:pt>
                <c:pt idx="41">
                  <c:v>5.8968205581711404E-2</c:v>
                </c:pt>
                <c:pt idx="42">
                  <c:v>6.02812226236666E-2</c:v>
                </c:pt>
                <c:pt idx="43">
                  <c:v>6.1593760336126853E-2</c:v>
                </c:pt>
                <c:pt idx="44">
                  <c:v>6.2905820543251112E-2</c:v>
                </c:pt>
                <c:pt idx="45">
                  <c:v>6.4217405012750792E-2</c:v>
                </c:pt>
                <c:pt idx="46">
                  <c:v>6.552851546767724E-2</c:v>
                </c:pt>
                <c:pt idx="47">
                  <c:v>6.683915359550327E-2</c:v>
                </c:pt>
                <c:pt idx="48">
                  <c:v>6.8149321055128234E-2</c:v>
                </c:pt>
                <c:pt idx="49">
                  <c:v>6.9459019482287762E-2</c:v>
                </c:pt>
                <c:pt idx="50">
                  <c:v>7.0768250493736737E-2</c:v>
                </c:pt>
                <c:pt idx="51">
                  <c:v>7.2077015690488078E-2</c:v>
                </c:pt>
                <c:pt idx="52">
                  <c:v>7.3385316660323913E-2</c:v>
                </c:pt>
                <c:pt idx="53">
                  <c:v>7.4693154979745852E-2</c:v>
                </c:pt>
                <c:pt idx="54">
                  <c:v>7.6000532215491884E-2</c:v>
                </c:pt>
                <c:pt idx="55">
                  <c:v>7.7307449925718447E-2</c:v>
                </c:pt>
                <c:pt idx="56">
                  <c:v>7.8613909660923825E-2</c:v>
                </c:pt>
                <c:pt idx="57">
                  <c:v>7.9919912964671075E-2</c:v>
                </c:pt>
                <c:pt idx="58">
                  <c:v>8.1225461374155206E-2</c:v>
                </c:pt>
                <c:pt idx="59">
                  <c:v>8.2530556420650283E-2</c:v>
                </c:pt>
                <c:pt idx="60">
                  <c:v>8.3835199629862758E-2</c:v>
                </c:pt>
                <c:pt idx="61">
                  <c:v>8.5139392522211879E-2</c:v>
                </c:pt>
                <c:pt idx="62">
                  <c:v>8.6443136613053848E-2</c:v>
                </c:pt>
                <c:pt idx="63">
                  <c:v>8.7746433412861549E-2</c:v>
                </c:pt>
                <c:pt idx="64">
                  <c:v>8.9049284427370048E-2</c:v>
                </c:pt>
                <c:pt idx="65">
                  <c:v>9.0351691157695285E-2</c:v>
                </c:pt>
                <c:pt idx="66">
                  <c:v>9.1653655100431677E-2</c:v>
                </c:pt>
                <c:pt idx="67">
                  <c:v>9.2955177747733431E-2</c:v>
                </c:pt>
                <c:pt idx="68">
                  <c:v>9.4256260587382845E-2</c:v>
                </c:pt>
                <c:pt idx="69">
                  <c:v>9.5556905102848699E-2</c:v>
                </c:pt>
                <c:pt idx="70">
                  <c:v>9.6857112773336598E-2</c:v>
                </c:pt>
                <c:pt idx="71">
                  <c:v>9.8156885073833008E-2</c:v>
                </c:pt>
                <c:pt idx="72">
                  <c:v>9.9456223475144601E-2</c:v>
                </c:pt>
                <c:pt idx="73">
                  <c:v>0.10075512944393343</c:v>
                </c:pt>
                <c:pt idx="74">
                  <c:v>0.10205360444274929</c:v>
                </c:pt>
                <c:pt idx="75">
                  <c:v>0.10335164993005935</c:v>
                </c:pt>
                <c:pt idx="76">
                  <c:v>0.10464926736027612</c:v>
                </c:pt>
                <c:pt idx="77">
                  <c:v>0.10594645818378355</c:v>
                </c:pt>
                <c:pt idx="78">
                  <c:v>0.10724322384696218</c:v>
                </c:pt>
                <c:pt idx="79">
                  <c:v>0.10853956579221305</c:v>
                </c:pt>
                <c:pt idx="80">
                  <c:v>0.10983548545798082</c:v>
                </c:pt>
                <c:pt idx="81">
                  <c:v>0.11113098427877634</c:v>
                </c:pt>
                <c:pt idx="82">
                  <c:v>0.11242606368519846</c:v>
                </c:pt>
                <c:pt idx="83">
                  <c:v>0.11372072510395562</c:v>
                </c:pt>
                <c:pt idx="84">
                  <c:v>0.11501496995788676</c:v>
                </c:pt>
                <c:pt idx="85">
                  <c:v>0.11630879966598218</c:v>
                </c:pt>
                <c:pt idx="86">
                  <c:v>0.11760221564340388</c:v>
                </c:pt>
                <c:pt idx="87">
                  <c:v>0.11889521930150584</c:v>
                </c:pt>
                <c:pt idx="88">
                  <c:v>0.12018781204785399</c:v>
                </c:pt>
                <c:pt idx="89">
                  <c:v>0.12147999528624583</c:v>
                </c:pt>
                <c:pt idx="90">
                  <c:v>0.12277177041673029</c:v>
                </c:pt>
                <c:pt idx="91">
                  <c:v>0.12406313883562695</c:v>
                </c:pt>
                <c:pt idx="92">
                  <c:v>0.12535410193554536</c:v>
                </c:pt>
                <c:pt idx="93">
                  <c:v>0.12664466110540432</c:v>
                </c:pt>
                <c:pt idx="94">
                  <c:v>0.12793481773045068</c:v>
                </c:pt>
                <c:pt idx="95">
                  <c:v>0.12922457319227842</c:v>
                </c:pt>
                <c:pt idx="96">
                  <c:v>0.13051392886884725</c:v>
                </c:pt>
                <c:pt idx="97">
                  <c:v>0.13180288613450133</c:v>
                </c:pt>
                <c:pt idx="98">
                  <c:v>0.13309144635998782</c:v>
                </c:pt>
                <c:pt idx="99">
                  <c:v>0.13437961091247524</c:v>
                </c:pt>
                <c:pt idx="100">
                  <c:v>0.13566738115557184</c:v>
                </c:pt>
                <c:pt idx="101">
                  <c:v>0.13695475844934377</c:v>
                </c:pt>
                <c:pt idx="102">
                  <c:v>0.13824174415033316</c:v>
                </c:pt>
                <c:pt idx="103">
                  <c:v>0.13952833961157618</c:v>
                </c:pt>
                <c:pt idx="104">
                  <c:v>0.14081454618262088</c:v>
                </c:pt>
                <c:pt idx="105">
                  <c:v>0.14210036520954503</c:v>
                </c:pt>
                <c:pt idx="106">
                  <c:v>0.14338579803497375</c:v>
                </c:pt>
                <c:pt idx="107">
                  <c:v>0.14467084599809726</c:v>
                </c:pt>
                <c:pt idx="108">
                  <c:v>0.14595551043468821</c:v>
                </c:pt>
                <c:pt idx="109">
                  <c:v>0.14723979267711926</c:v>
                </c:pt>
                <c:pt idx="110">
                  <c:v>0.14852369405438021</c:v>
                </c:pt>
                <c:pt idx="111">
                  <c:v>0.14980721589209542</c:v>
                </c:pt>
                <c:pt idx="112">
                  <c:v>0.15109035951254079</c:v>
                </c:pt>
                <c:pt idx="113">
                  <c:v>0.15237312623466093</c:v>
                </c:pt>
                <c:pt idx="114">
                  <c:v>0.153655517374086</c:v>
                </c:pt>
                <c:pt idx="115">
                  <c:v>0.15493753424314857</c:v>
                </c:pt>
                <c:pt idx="116">
                  <c:v>0.15621917815090047</c:v>
                </c:pt>
                <c:pt idx="117">
                  <c:v>0.15750045040312946</c:v>
                </c:pt>
                <c:pt idx="118">
                  <c:v>0.15878135230237569</c:v>
                </c:pt>
                <c:pt idx="119">
                  <c:v>0.16006188514794839</c:v>
                </c:pt>
                <c:pt idx="120">
                  <c:v>0.16134205023594217</c:v>
                </c:pt>
                <c:pt idx="121">
                  <c:v>0.16262184885925335</c:v>
                </c:pt>
                <c:pt idx="122">
                  <c:v>0.16390128230759626</c:v>
                </c:pt>
                <c:pt idx="123">
                  <c:v>0.16518035186751939</c:v>
                </c:pt>
                <c:pt idx="124">
                  <c:v>0.1664590588224214</c:v>
                </c:pt>
                <c:pt idx="125">
                  <c:v>0.16773740445256718</c:v>
                </c:pt>
                <c:pt idx="126">
                  <c:v>0.16901539003510371</c:v>
                </c:pt>
                <c:pt idx="127">
                  <c:v>0.17029301684407591</c:v>
                </c:pt>
                <c:pt idx="128">
                  <c:v>0.17157028615044242</c:v>
                </c:pt>
                <c:pt idx="129">
                  <c:v>0.17284719922209116</c:v>
                </c:pt>
                <c:pt idx="130">
                  <c:v>0.17412375732385502</c:v>
                </c:pt>
                <c:pt idx="131">
                  <c:v>0.17539996171752728</c:v>
                </c:pt>
                <c:pt idx="132">
                  <c:v>0.17667581366187704</c:v>
                </c:pt>
                <c:pt idx="133">
                  <c:v>0.1779513144126646</c:v>
                </c:pt>
                <c:pt idx="134">
                  <c:v>0.17922646522265667</c:v>
                </c:pt>
                <c:pt idx="135">
                  <c:v>0.18050126734164168</c:v>
                </c:pt>
                <c:pt idx="136">
                  <c:v>0.18177572201644465</c:v>
                </c:pt>
                <c:pt idx="137">
                  <c:v>0.18304983049094245</c:v>
                </c:pt>
                <c:pt idx="138">
                  <c:v>0.18432359400607859</c:v>
                </c:pt>
                <c:pt idx="139">
                  <c:v>0.18559701379987825</c:v>
                </c:pt>
                <c:pt idx="140">
                  <c:v>0.18687009110746292</c:v>
                </c:pt>
                <c:pt idx="141">
                  <c:v>0.1881428271610652</c:v>
                </c:pt>
                <c:pt idx="142">
                  <c:v>0.18941522319004347</c:v>
                </c:pt>
                <c:pt idx="143">
                  <c:v>0.19068728042089647</c:v>
                </c:pt>
                <c:pt idx="144">
                  <c:v>0.19195900007727773</c:v>
                </c:pt>
                <c:pt idx="145">
                  <c:v>0.19323038338001011</c:v>
                </c:pt>
                <c:pt idx="146">
                  <c:v>0.19450143154710009</c:v>
                </c:pt>
                <c:pt idx="147">
                  <c:v>0.19577214579375204</c:v>
                </c:pt>
                <c:pt idx="148">
                  <c:v>0.19704252733238248</c:v>
                </c:pt>
                <c:pt idx="149">
                  <c:v>0.19831257737263416</c:v>
                </c:pt>
                <c:pt idx="150">
                  <c:v>0.19958229712139028</c:v>
                </c:pt>
                <c:pt idx="151">
                  <c:v>0.20085168778278834</c:v>
                </c:pt>
                <c:pt idx="152">
                  <c:v>0.20212075055823414</c:v>
                </c:pt>
                <c:pt idx="153">
                  <c:v>0.20338948664641562</c:v>
                </c:pt>
                <c:pt idx="154">
                  <c:v>0.20465789724331673</c:v>
                </c:pt>
                <c:pt idx="155">
                  <c:v>0.20592598354223107</c:v>
                </c:pt>
                <c:pt idx="156">
                  <c:v>0.20719374673377561</c:v>
                </c:pt>
                <c:pt idx="157">
                  <c:v>0.20846118800590424</c:v>
                </c:pt>
                <c:pt idx="158">
                  <c:v>0.20972830854392135</c:v>
                </c:pt>
                <c:pt idx="159">
                  <c:v>0.2109951095304953</c:v>
                </c:pt>
                <c:pt idx="160">
                  <c:v>0.2122615921456717</c:v>
                </c:pt>
                <c:pt idx="161">
                  <c:v>0.21352775756688688</c:v>
                </c:pt>
                <c:pt idx="162">
                  <c:v>0.21479360696898117</c:v>
                </c:pt>
                <c:pt idx="163">
                  <c:v>0.21605914152421191</c:v>
                </c:pt>
                <c:pt idx="164">
                  <c:v>0.21732436240226682</c:v>
                </c:pt>
                <c:pt idx="165">
                  <c:v>0.21858927077027696</c:v>
                </c:pt>
                <c:pt idx="166">
                  <c:v>0.21985386779282975</c:v>
                </c:pt>
                <c:pt idx="167">
                  <c:v>0.22111815463198192</c:v>
                </c:pt>
                <c:pt idx="168">
                  <c:v>0.22238213244727245</c:v>
                </c:pt>
                <c:pt idx="169">
                  <c:v>0.22364580239573531</c:v>
                </c:pt>
                <c:pt idx="170">
                  <c:v>0.22490916563191229</c:v>
                </c:pt>
                <c:pt idx="171">
                  <c:v>0.22617222330786574</c:v>
                </c:pt>
                <c:pt idx="172">
                  <c:v>0.22743497657319112</c:v>
                </c:pt>
                <c:pt idx="173">
                  <c:v>0.22869742657502964</c:v>
                </c:pt>
                <c:pt idx="174">
                  <c:v>0.22995957445808077</c:v>
                </c:pt>
                <c:pt idx="175">
                  <c:v>0.23122142136461471</c:v>
                </c:pt>
                <c:pt idx="176">
                  <c:v>0.23248296843448485</c:v>
                </c:pt>
                <c:pt idx="177">
                  <c:v>0.23374421680514001</c:v>
                </c:pt>
                <c:pt idx="178">
                  <c:v>0.23500516761163687</c:v>
                </c:pt>
                <c:pt idx="179">
                  <c:v>0.23626582198665202</c:v>
                </c:pt>
                <c:pt idx="180">
                  <c:v>0.23752618106049436</c:v>
                </c:pt>
                <c:pt idx="181">
                  <c:v>0.23878624596111703</c:v>
                </c:pt>
                <c:pt idx="182">
                  <c:v>0.24004601781412957</c:v>
                </c:pt>
                <c:pt idx="183">
                  <c:v>0.24130549774280993</c:v>
                </c:pt>
                <c:pt idx="184">
                  <c:v>0.24256468686811639</c:v>
                </c:pt>
                <c:pt idx="185">
                  <c:v>0.24382358630869946</c:v>
                </c:pt>
                <c:pt idx="186">
                  <c:v>0.24508219718091373</c:v>
                </c:pt>
                <c:pt idx="187">
                  <c:v>0.24634052059882969</c:v>
                </c:pt>
                <c:pt idx="188">
                  <c:v>0.24759855767424541</c:v>
                </c:pt>
                <c:pt idx="189">
                  <c:v>0.24885630951669827</c:v>
                </c:pt>
                <c:pt idx="190">
                  <c:v>0.2501137772334765</c:v>
                </c:pt>
                <c:pt idx="191">
                  <c:v>0.25137096192963093</c:v>
                </c:pt>
                <c:pt idx="192">
                  <c:v>0.25262786470798632</c:v>
                </c:pt>
                <c:pt idx="193">
                  <c:v>0.25388448666915286</c:v>
                </c:pt>
                <c:pt idx="194">
                  <c:v>0.25514082891153783</c:v>
                </c:pt>
                <c:pt idx="195">
                  <c:v>0.25639689253135656</c:v>
                </c:pt>
                <c:pt idx="196">
                  <c:v>0.25765267862264407</c:v>
                </c:pt>
                <c:pt idx="197">
                  <c:v>0.25890818827726625</c:v>
                </c:pt>
                <c:pt idx="198">
                  <c:v>0.26016342258493091</c:v>
                </c:pt>
                <c:pt idx="199">
                  <c:v>0.26141838263319928</c:v>
                </c:pt>
                <c:pt idx="200">
                  <c:v>0.26267306950749675</c:v>
                </c:pt>
                <c:pt idx="201">
                  <c:v>0.26392748429112428</c:v>
                </c:pt>
                <c:pt idx="202">
                  <c:v>0.26518162806526907</c:v>
                </c:pt>
                <c:pt idx="203">
                  <c:v>0.26643550190901583</c:v>
                </c:pt>
                <c:pt idx="204">
                  <c:v>0.26768910689935754</c:v>
                </c:pt>
                <c:pt idx="205">
                  <c:v>0.26894244411120632</c:v>
                </c:pt>
                <c:pt idx="206">
                  <c:v>0.27019551461740432</c:v>
                </c:pt>
                <c:pt idx="207">
                  <c:v>0.27144831948873449</c:v>
                </c:pt>
                <c:pt idx="208">
                  <c:v>0.27270085979393122</c:v>
                </c:pt>
                <c:pt idx="209">
                  <c:v>0.27395313659969112</c:v>
                </c:pt>
                <c:pt idx="210">
                  <c:v>0.2752051509706836</c:v>
                </c:pt>
                <c:pt idx="211">
                  <c:v>0.27645690396956146</c:v>
                </c:pt>
                <c:pt idx="212">
                  <c:v>0.2777083966569715</c:v>
                </c:pt>
                <c:pt idx="213">
                  <c:v>0.27895963009156494</c:v>
                </c:pt>
                <c:pt idx="214">
                  <c:v>0.28021060533000791</c:v>
                </c:pt>
                <c:pt idx="215">
                  <c:v>0.28146132342699182</c:v>
                </c:pt>
                <c:pt idx="216">
                  <c:v>0.28271178543524378</c:v>
                </c:pt>
                <c:pt idx="217">
                  <c:v>0.28396199240553682</c:v>
                </c:pt>
                <c:pt idx="218">
                  <c:v>0.28521194538670031</c:v>
                </c:pt>
                <c:pt idx="219">
                  <c:v>0.28646164542563013</c:v>
                </c:pt>
                <c:pt idx="220">
                  <c:v>0.28771109356729874</c:v>
                </c:pt>
                <c:pt idx="221">
                  <c:v>0.28896029085476549</c:v>
                </c:pt>
                <c:pt idx="222">
                  <c:v>0.29020923832918666</c:v>
                </c:pt>
                <c:pt idx="223">
                  <c:v>0.29145793702982548</c:v>
                </c:pt>
                <c:pt idx="224">
                  <c:v>0.29270638799406223</c:v>
                </c:pt>
                <c:pt idx="225">
                  <c:v>0.29395459225740411</c:v>
                </c:pt>
                <c:pt idx="226">
                  <c:v>0.29520255085349534</c:v>
                </c:pt>
                <c:pt idx="227">
                  <c:v>0.29645026481412678</c:v>
                </c:pt>
                <c:pt idx="228">
                  <c:v>0.29769773516924608</c:v>
                </c:pt>
                <c:pt idx="229">
                  <c:v>0.29894496294696732</c:v>
                </c:pt>
                <c:pt idx="230">
                  <c:v>0.30019194917358077</c:v>
                </c:pt>
                <c:pt idx="231">
                  <c:v>0.30143869487356273</c:v>
                </c:pt>
                <c:pt idx="232">
                  <c:v>0.30268520106958507</c:v>
                </c:pt>
                <c:pt idx="233">
                  <c:v>0.30393146878252508</c:v>
                </c:pt>
                <c:pt idx="234">
                  <c:v>0.30517749903147484</c:v>
                </c:pt>
                <c:pt idx="235">
                  <c:v>0.30642329283375097</c:v>
                </c:pt>
                <c:pt idx="236">
                  <c:v>0.30766885120490417</c:v>
                </c:pt>
                <c:pt idx="237">
                  <c:v>0.30891417515872849</c:v>
                </c:pt>
                <c:pt idx="238">
                  <c:v>0.31015926570727109</c:v>
                </c:pt>
                <c:pt idx="239">
                  <c:v>0.31140412386084149</c:v>
                </c:pt>
                <c:pt idx="240">
                  <c:v>0.31264875062802094</c:v>
                </c:pt>
                <c:pt idx="241">
                  <c:v>0.31389314701567178</c:v>
                </c:pt>
                <c:pt idx="242">
                  <c:v>0.31513731402894679</c:v>
                </c:pt>
                <c:pt idx="243">
                  <c:v>0.31638125267129841</c:v>
                </c:pt>
                <c:pt idx="244">
                  <c:v>0.31762496394448803</c:v>
                </c:pt>
                <c:pt idx="245">
                  <c:v>0.31886844884859511</c:v>
                </c:pt>
                <c:pt idx="246">
                  <c:v>0.32011170838202635</c:v>
                </c:pt>
                <c:pt idx="247">
                  <c:v>0.32135474354152488</c:v>
                </c:pt>
                <c:pt idx="248">
                  <c:v>0.32259755532217921</c:v>
                </c:pt>
                <c:pt idx="249">
                  <c:v>0.3238401447174325</c:v>
                </c:pt>
                <c:pt idx="250">
                  <c:v>0.32508251271909133</c:v>
                </c:pt>
                <c:pt idx="251">
                  <c:v>0.32632466031733487</c:v>
                </c:pt>
                <c:pt idx="252">
                  <c:v>0.32756658850072373</c:v>
                </c:pt>
                <c:pt idx="253">
                  <c:v>0.32880829825620883</c:v>
                </c:pt>
                <c:pt idx="254">
                  <c:v>0.33004979056914041</c:v>
                </c:pt>
                <c:pt idx="255">
                  <c:v>0.33129106642327683</c:v>
                </c:pt>
                <c:pt idx="256">
                  <c:v>0.33253212680079325</c:v>
                </c:pt>
                <c:pt idx="257">
                  <c:v>0.33377297268229056</c:v>
                </c:pt>
                <c:pt idx="258">
                  <c:v>0.33501360504680405</c:v>
                </c:pt>
                <c:pt idx="259">
                  <c:v>0.33625402487181216</c:v>
                </c:pt>
                <c:pt idx="260">
                  <c:v>0.33749423313324506</c:v>
                </c:pt>
                <c:pt idx="261">
                  <c:v>0.33873423080549342</c:v>
                </c:pt>
                <c:pt idx="262">
                  <c:v>0.33997401886141698</c:v>
                </c:pt>
                <c:pt idx="263">
                  <c:v>0.34121359827235309</c:v>
                </c:pt>
                <c:pt idx="264">
                  <c:v>0.34245297000812525</c:v>
                </c:pt>
                <c:pt idx="265">
                  <c:v>0.34369213503705165</c:v>
                </c:pt>
                <c:pt idx="266">
                  <c:v>0.3449310943259537</c:v>
                </c:pt>
                <c:pt idx="267">
                  <c:v>0.34616984884016438</c:v>
                </c:pt>
                <c:pt idx="268">
                  <c:v>0.34740839954353681</c:v>
                </c:pt>
                <c:pt idx="269">
                  <c:v>0.34864674739845236</c:v>
                </c:pt>
                <c:pt idx="270">
                  <c:v>0.3498848933658294</c:v>
                </c:pt>
                <c:pt idx="271">
                  <c:v>0.35112283840513125</c:v>
                </c:pt>
                <c:pt idx="272">
                  <c:v>0.35236058347437477</c:v>
                </c:pt>
                <c:pt idx="273">
                  <c:v>0.35359812953013842</c:v>
                </c:pt>
                <c:pt idx="274">
                  <c:v>0.35483547752757066</c:v>
                </c:pt>
                <c:pt idx="275">
                  <c:v>0.356072628420398</c:v>
                </c:pt>
                <c:pt idx="276">
                  <c:v>0.35730958316093331</c:v>
                </c:pt>
                <c:pt idx="277">
                  <c:v>0.3585463427000839</c:v>
                </c:pt>
                <c:pt idx="278">
                  <c:v>0.35978290798735968</c:v>
                </c:pt>
                <c:pt idx="279">
                  <c:v>0.36101927997088124</c:v>
                </c:pt>
                <c:pt idx="280">
                  <c:v>0.36225545959738781</c:v>
                </c:pt>
                <c:pt idx="281">
                  <c:v>0.36349144781224552</c:v>
                </c:pt>
                <c:pt idx="282">
                  <c:v>0.36472724555945513</c:v>
                </c:pt>
                <c:pt idx="283">
                  <c:v>0.36596285378166027</c:v>
                </c:pt>
                <c:pt idx="284">
                  <c:v>0.36719827342015526</c:v>
                </c:pt>
                <c:pt idx="285">
                  <c:v>0.368433505414893</c:v>
                </c:pt>
                <c:pt idx="286">
                  <c:v>0.36966855070449295</c:v>
                </c:pt>
                <c:pt idx="287">
                  <c:v>0.3709034102262489</c:v>
                </c:pt>
                <c:pt idx="288">
                  <c:v>0.37213808491613692</c:v>
                </c:pt>
                <c:pt idx="289">
                  <c:v>0.37337257570882315</c:v>
                </c:pt>
                <c:pt idx="290">
                  <c:v>0.37460688353767146</c:v>
                </c:pt>
                <c:pt idx="291">
                  <c:v>0.37584100933475145</c:v>
                </c:pt>
                <c:pt idx="292">
                  <c:v>0.37707495403084595</c:v>
                </c:pt>
                <c:pt idx="293">
                  <c:v>0.37830871855545883</c:v>
                </c:pt>
                <c:pt idx="294">
                  <c:v>0.37954230383682269</c:v>
                </c:pt>
                <c:pt idx="295">
                  <c:v>0.38077571080190653</c:v>
                </c:pt>
                <c:pt idx="296">
                  <c:v>0.38200894037642336</c:v>
                </c:pt>
                <c:pt idx="297">
                  <c:v>0.38324199348483778</c:v>
                </c:pt>
                <c:pt idx="298">
                  <c:v>0.38447487105037359</c:v>
                </c:pt>
                <c:pt idx="299">
                  <c:v>0.38570757399502131</c:v>
                </c:pt>
                <c:pt idx="300">
                  <c:v>0.38694010323954586</c:v>
                </c:pt>
                <c:pt idx="301">
                  <c:v>0.38817245970349379</c:v>
                </c:pt>
                <c:pt idx="302">
                  <c:v>0.389404644305201</c:v>
                </c:pt>
                <c:pt idx="303">
                  <c:v>0.39063665796180014</c:v>
                </c:pt>
                <c:pt idx="304">
                  <c:v>0.39186850158922804</c:v>
                </c:pt>
                <c:pt idx="305">
                  <c:v>0.39310017610223302</c:v>
                </c:pt>
                <c:pt idx="306">
                  <c:v>0.39433168241438243</c:v>
                </c:pt>
                <c:pt idx="307">
                  <c:v>0.39556302143806987</c:v>
                </c:pt>
                <c:pt idx="308">
                  <c:v>0.39679419408452271</c:v>
                </c:pt>
                <c:pt idx="309">
                  <c:v>0.39802520126380919</c:v>
                </c:pt>
                <c:pt idx="310">
                  <c:v>0.39925604388484587</c:v>
                </c:pt>
                <c:pt idx="311">
                  <c:v>0.40048672285540488</c:v>
                </c:pt>
                <c:pt idx="312">
                  <c:v>0.40171723908212109</c:v>
                </c:pt>
                <c:pt idx="313">
                  <c:v>0.40294759347049941</c:v>
                </c:pt>
                <c:pt idx="314">
                  <c:v>0.40417778692492196</c:v>
                </c:pt>
                <c:pt idx="315">
                  <c:v>0.40540782034865525</c:v>
                </c:pt>
                <c:pt idx="316">
                  <c:v>0.40663769464385741</c:v>
                </c:pt>
                <c:pt idx="317">
                  <c:v>0.40786741071158511</c:v>
                </c:pt>
                <c:pt idx="318">
                  <c:v>0.40909696945180102</c:v>
                </c:pt>
                <c:pt idx="319">
                  <c:v>0.41032637176338055</c:v>
                </c:pt>
                <c:pt idx="320">
                  <c:v>0.41155561854411915</c:v>
                </c:pt>
                <c:pt idx="321">
                  <c:v>0.4127847106907393</c:v>
                </c:pt>
                <c:pt idx="322">
                  <c:v>0.41401364909889754</c:v>
                </c:pt>
                <c:pt idx="323">
                  <c:v>0.41524243466319144</c:v>
                </c:pt>
                <c:pt idx="324">
                  <c:v>0.41647106827716662</c:v>
                </c:pt>
                <c:pt idx="325">
                  <c:v>0.41769955083332377</c:v>
                </c:pt>
                <c:pt idx="326">
                  <c:v>0.41892788322312546</c:v>
                </c:pt>
                <c:pt idx="327">
                  <c:v>0.42015606633700325</c:v>
                </c:pt>
                <c:pt idx="328">
                  <c:v>0.42138410106436441</c:v>
                </c:pt>
                <c:pt idx="329">
                  <c:v>0.42261198829359897</c:v>
                </c:pt>
                <c:pt idx="330">
                  <c:v>0.42383972891208643</c:v>
                </c:pt>
                <c:pt idx="331">
                  <c:v>0.42506732380620271</c:v>
                </c:pt>
                <c:pt idx="332">
                  <c:v>0.42629477386132703</c:v>
                </c:pt>
                <c:pt idx="333">
                  <c:v>0.4275220799618486</c:v>
                </c:pt>
                <c:pt idx="334">
                  <c:v>0.42874924299117345</c:v>
                </c:pt>
                <c:pt idx="335">
                  <c:v>0.42997626383173121</c:v>
                </c:pt>
                <c:pt idx="336">
                  <c:v>0.43120314336498183</c:v>
                </c:pt>
                <c:pt idx="337">
                  <c:v>0.43242988247142239</c:v>
                </c:pt>
                <c:pt idx="338">
                  <c:v>0.4336564820305937</c:v>
                </c:pt>
                <c:pt idx="339">
                  <c:v>0.43488294292108715</c:v>
                </c:pt>
                <c:pt idx="340">
                  <c:v>0.43610926602055117</c:v>
                </c:pt>
                <c:pt idx="341">
                  <c:v>0.43733545220569814</c:v>
                </c:pt>
                <c:pt idx="342">
                  <c:v>0.43856150235231089</c:v>
                </c:pt>
                <c:pt idx="343">
                  <c:v>0.43978741733524929</c:v>
                </c:pt>
                <c:pt idx="344">
                  <c:v>0.4410131980284569</c:v>
                </c:pt>
                <c:pt idx="345">
                  <c:v>0.4422388453049676</c:v>
                </c:pt>
                <c:pt idx="346">
                  <c:v>0.44346436003691214</c:v>
                </c:pt>
                <c:pt idx="347">
                  <c:v>0.44468974309552467</c:v>
                </c:pt>
                <c:pt idx="348">
                  <c:v>0.44591499535114926</c:v>
                </c:pt>
                <c:pt idx="349">
                  <c:v>0.44714011767324641</c:v>
                </c:pt>
                <c:pt idx="350">
                  <c:v>0.44836511093039971</c:v>
                </c:pt>
                <c:pt idx="351">
                  <c:v>0.44958997599032213</c:v>
                </c:pt>
                <c:pt idx="352">
                  <c:v>0.45081471371986254</c:v>
                </c:pt>
                <c:pt idx="353">
                  <c:v>0.4520393249850122</c:v>
                </c:pt>
                <c:pt idx="354">
                  <c:v>0.4532638106509112</c:v>
                </c:pt>
                <c:pt idx="355">
                  <c:v>0.45448817158185484</c:v>
                </c:pt>
                <c:pt idx="356">
                  <c:v>0.45571240864130008</c:v>
                </c:pt>
                <c:pt idx="357">
                  <c:v>0.4569365226918719</c:v>
                </c:pt>
                <c:pt idx="358">
                  <c:v>0.45816051459536966</c:v>
                </c:pt>
                <c:pt idx="359">
                  <c:v>0.45938438521277347</c:v>
                </c:pt>
                <c:pt idx="360">
                  <c:v>0.46060813540425055</c:v>
                </c:pt>
                <c:pt idx="361">
                  <c:v>0.46183176602916159</c:v>
                </c:pt>
                <c:pt idx="362">
                  <c:v>0.46305527794606693</c:v>
                </c:pt>
                <c:pt idx="363">
                  <c:v>0.46427867201273298</c:v>
                </c:pt>
                <c:pt idx="364">
                  <c:v>0.46550194908613851</c:v>
                </c:pt>
                <c:pt idx="365">
                  <c:v>0.46672511002248074</c:v>
                </c:pt>
                <c:pt idx="366">
                  <c:v>0.46794815567718179</c:v>
                </c:pt>
                <c:pt idx="367">
                  <c:v>0.4691710869048949</c:v>
                </c:pt>
                <c:pt idx="368">
                  <c:v>0.47039390455951047</c:v>
                </c:pt>
                <c:pt idx="369">
                  <c:v>0.47161660949416251</c:v>
                </c:pt>
                <c:pt idx="370">
                  <c:v>0.47283920256123468</c:v>
                </c:pt>
                <c:pt idx="371">
                  <c:v>0.47406168461236647</c:v>
                </c:pt>
                <c:pt idx="372">
                  <c:v>0.47528405649845945</c:v>
                </c:pt>
                <c:pt idx="373">
                  <c:v>0.47650631906968333</c:v>
                </c:pt>
                <c:pt idx="374">
                  <c:v>0.47772847317548217</c:v>
                </c:pt>
                <c:pt idx="375">
                  <c:v>0.47895051966458052</c:v>
                </c:pt>
                <c:pt idx="376">
                  <c:v>0.48017245938498943</c:v>
                </c:pt>
                <c:pt idx="377">
                  <c:v>0.48139429318401267</c:v>
                </c:pt>
                <c:pt idx="378">
                  <c:v>0.4826160219082527</c:v>
                </c:pt>
                <c:pt idx="379">
                  <c:v>0.48383764640361682</c:v>
                </c:pt>
                <c:pt idx="380">
                  <c:v>0.48505916751532319</c:v>
                </c:pt>
                <c:pt idx="381">
                  <c:v>0.48628058608790686</c:v>
                </c:pt>
                <c:pt idx="382">
                  <c:v>0.48750190296522594</c:v>
                </c:pt>
                <c:pt idx="383">
                  <c:v>0.48872311899046744</c:v>
                </c:pt>
                <c:pt idx="384">
                  <c:v>0.48994423500615336</c:v>
                </c:pt>
                <c:pt idx="385">
                  <c:v>0.49116525185414667</c:v>
                </c:pt>
                <c:pt idx="386">
                  <c:v>0.49238617037565729</c:v>
                </c:pt>
                <c:pt idx="387">
                  <c:v>0.4936069914112482</c:v>
                </c:pt>
                <c:pt idx="388">
                  <c:v>0.49482771580084112</c:v>
                </c:pt>
                <c:pt idx="389">
                  <c:v>0.49604834438372269</c:v>
                </c:pt>
                <c:pt idx="390">
                  <c:v>0.49726887799855035</c:v>
                </c:pt>
                <c:pt idx="391">
                  <c:v>0.49848931748335823</c:v>
                </c:pt>
                <c:pt idx="392">
                  <c:v>0.49970966367556302</c:v>
                </c:pt>
                <c:pt idx="393">
                  <c:v>0.50092991741197002</c:v>
                </c:pt>
                <c:pt idx="394">
                  <c:v>0.50215007952877888</c:v>
                </c:pt>
                <c:pt idx="395">
                  <c:v>0.50337015086158965</c:v>
                </c:pt>
                <c:pt idx="396">
                  <c:v>0.50459013224540838</c:v>
                </c:pt>
                <c:pt idx="397">
                  <c:v>0.50581002451465329</c:v>
                </c:pt>
                <c:pt idx="398">
                  <c:v>0.50702982850316025</c:v>
                </c:pt>
                <c:pt idx="399">
                  <c:v>0.50824954504418918</c:v>
                </c:pt>
                <c:pt idx="400">
                  <c:v>0.50946917497042921</c:v>
                </c:pt>
                <c:pt idx="401">
                  <c:v>0.51068871911400493</c:v>
                </c:pt>
                <c:pt idx="402">
                  <c:v>0.51190817830648216</c:v>
                </c:pt>
                <c:pt idx="403">
                  <c:v>0.5131275533788735</c:v>
                </c:pt>
                <c:pt idx="404">
                  <c:v>0.51434684516164442</c:v>
                </c:pt>
                <c:pt idx="405">
                  <c:v>0.51556605448471882</c:v>
                </c:pt>
                <c:pt idx="406">
                  <c:v>0.51678518217748481</c:v>
                </c:pt>
                <c:pt idx="407">
                  <c:v>0.51800422906880073</c:v>
                </c:pt>
                <c:pt idx="408">
                  <c:v>0.51922319598700051</c:v>
                </c:pt>
                <c:pt idx="409">
                  <c:v>0.52044208375989964</c:v>
                </c:pt>
                <c:pt idx="410">
                  <c:v>0.5216608932148008</c:v>
                </c:pt>
                <c:pt idx="411">
                  <c:v>0.52287962517849973</c:v>
                </c:pt>
                <c:pt idx="412">
                  <c:v>0.52409828047729068</c:v>
                </c:pt>
                <c:pt idx="413">
                  <c:v>0.52531685993697241</c:v>
                </c:pt>
                <c:pt idx="414">
                  <c:v>0.52653536438285353</c:v>
                </c:pt>
                <c:pt idx="415">
                  <c:v>0.52775379463975858</c:v>
                </c:pt>
                <c:pt idx="416">
                  <c:v>0.52897215153203336</c:v>
                </c:pt>
                <c:pt idx="417">
                  <c:v>0.53019043588355086</c:v>
                </c:pt>
                <c:pt idx="418">
                  <c:v>0.53140864851771674</c:v>
                </c:pt>
                <c:pt idx="419">
                  <c:v>0.53262679025747495</c:v>
                </c:pt>
                <c:pt idx="420">
                  <c:v>0.53384486192531344</c:v>
                </c:pt>
                <c:pt idx="421">
                  <c:v>0.53506286434326988</c:v>
                </c:pt>
                <c:pt idx="422">
                  <c:v>0.53628079833293718</c:v>
                </c:pt>
                <c:pt idx="423">
                  <c:v>0.53749866471546914</c:v>
                </c:pt>
                <c:pt idx="424">
                  <c:v>0.53871646431158593</c:v>
                </c:pt>
                <c:pt idx="425">
                  <c:v>0.53993419794157993</c:v>
                </c:pt>
                <c:pt idx="426">
                  <c:v>0.54115186642532109</c:v>
                </c:pt>
                <c:pt idx="427">
                  <c:v>0.54236947058226259</c:v>
                </c:pt>
                <c:pt idx="428">
                  <c:v>0.54358701123144659</c:v>
                </c:pt>
                <c:pt idx="429">
                  <c:v>0.54480448919150948</c:v>
                </c:pt>
                <c:pt idx="430">
                  <c:v>0.54602190528068761</c:v>
                </c:pt>
                <c:pt idx="431">
                  <c:v>0.54723926031682291</c:v>
                </c:pt>
                <c:pt idx="432">
                  <c:v>0.54845655511736835</c:v>
                </c:pt>
                <c:pt idx="433">
                  <c:v>0.54967379049939358</c:v>
                </c:pt>
                <c:pt idx="434">
                  <c:v>0.55089096727959019</c:v>
                </c:pt>
                <c:pt idx="435">
                  <c:v>0.55210808627427754</c:v>
                </c:pt>
                <c:pt idx="436">
                  <c:v>0.55332514829940804</c:v>
                </c:pt>
                <c:pt idx="437">
                  <c:v>0.55454215417057295</c:v>
                </c:pt>
                <c:pt idx="438">
                  <c:v>0.55575910470300771</c:v>
                </c:pt>
                <c:pt idx="439">
                  <c:v>0.55697600071159736</c:v>
                </c:pt>
                <c:pt idx="440">
                  <c:v>0.55819284301088212</c:v>
                </c:pt>
                <c:pt idx="441">
                  <c:v>0.55940963241506303</c:v>
                </c:pt>
                <c:pt idx="442">
                  <c:v>0.56062636973800706</c:v>
                </c:pt>
                <c:pt idx="443">
                  <c:v>0.561843055793253</c:v>
                </c:pt>
                <c:pt idx="444">
                  <c:v>0.56305969139401668</c:v>
                </c:pt>
                <c:pt idx="445">
                  <c:v>0.56427627735319652</c:v>
                </c:pt>
                <c:pt idx="446">
                  <c:v>0.56549281448337896</c:v>
                </c:pt>
                <c:pt idx="447">
                  <c:v>0.56670930359684379</c:v>
                </c:pt>
                <c:pt idx="448">
                  <c:v>0.56792574550556996</c:v>
                </c:pt>
                <c:pt idx="449">
                  <c:v>0.56914214102124061</c:v>
                </c:pt>
                <c:pt idx="450">
                  <c:v>0.57035849095524871</c:v>
                </c:pt>
                <c:pt idx="451">
                  <c:v>0.57157479611870254</c:v>
                </c:pt>
                <c:pt idx="452">
                  <c:v>0.57279105732243107</c:v>
                </c:pt>
                <c:pt idx="453">
                  <c:v>0.57400727537698926</c:v>
                </c:pt>
                <c:pt idx="454">
                  <c:v>0.57522345109266371</c:v>
                </c:pt>
                <c:pt idx="455">
                  <c:v>0.5764395852794777</c:v>
                </c:pt>
                <c:pt idx="456">
                  <c:v>0.57765567874719714</c:v>
                </c:pt>
                <c:pt idx="457">
                  <c:v>0.5788717323053354</c:v>
                </c:pt>
                <c:pt idx="458">
                  <c:v>0.58008774676315922</c:v>
                </c:pt>
                <c:pt idx="459">
                  <c:v>0.58130372292969368</c:v>
                </c:pt>
                <c:pt idx="460">
                  <c:v>0.58251966161372781</c:v>
                </c:pt>
                <c:pt idx="461">
                  <c:v>0.58373556362382006</c:v>
                </c:pt>
                <c:pt idx="462">
                  <c:v>0.58495142976830339</c:v>
                </c:pt>
                <c:pt idx="463">
                  <c:v>0.58616726085529103</c:v>
                </c:pt>
                <c:pt idx="464">
                  <c:v>0.58738305769268151</c:v>
                </c:pt>
                <c:pt idx="465">
                  <c:v>0.58859882108816419</c:v>
                </c:pt>
                <c:pt idx="466">
                  <c:v>0.5898145518492246</c:v>
                </c:pt>
                <c:pt idx="467">
                  <c:v>0.59103025078314986</c:v>
                </c:pt>
                <c:pt idx="468">
                  <c:v>0.59224591869703391</c:v>
                </c:pt>
                <c:pt idx="469">
                  <c:v>0.59346155639778309</c:v>
                </c:pt>
                <c:pt idx="470">
                  <c:v>0.59467716469212117</c:v>
                </c:pt>
                <c:pt idx="471">
                  <c:v>0.59589274438659512</c:v>
                </c:pt>
                <c:pt idx="472">
                  <c:v>0.59710829628758</c:v>
                </c:pt>
                <c:pt idx="473">
                  <c:v>0.59832382120128469</c:v>
                </c:pt>
                <c:pt idx="474">
                  <c:v>0.59953931993375698</c:v>
                </c:pt>
                <c:pt idx="475">
                  <c:v>0.60075479329088899</c:v>
                </c:pt>
                <c:pt idx="476">
                  <c:v>0.60197024207842265</c:v>
                </c:pt>
                <c:pt idx="477">
                  <c:v>0.60318566710195465</c:v>
                </c:pt>
                <c:pt idx="478">
                  <c:v>0.60440106916694225</c:v>
                </c:pt>
                <c:pt idx="479">
                  <c:v>0.60561644907870837</c:v>
                </c:pt>
                <c:pt idx="480">
                  <c:v>0.60683180764244671</c:v>
                </c:pt>
                <c:pt idx="481">
                  <c:v>0.6080471456632276</c:v>
                </c:pt>
                <c:pt idx="482">
                  <c:v>0.60926246394600281</c:v>
                </c:pt>
                <c:pt idx="483">
                  <c:v>0.6104777632956111</c:v>
                </c:pt>
                <c:pt idx="484">
                  <c:v>0.61169304451678352</c:v>
                </c:pt>
                <c:pt idx="485">
                  <c:v>0.61290830841414889</c:v>
                </c:pt>
                <c:pt idx="486">
                  <c:v>0.61412355579223876</c:v>
                </c:pt>
                <c:pt idx="487">
                  <c:v>0.61533878745549286</c:v>
                </c:pt>
                <c:pt idx="488">
                  <c:v>0.61655400420826467</c:v>
                </c:pt>
                <c:pt idx="489">
                  <c:v>0.61776920685482639</c:v>
                </c:pt>
                <c:pt idx="490">
                  <c:v>0.61898439619937451</c:v>
                </c:pt>
                <c:pt idx="491">
                  <c:v>0.62019957304603479</c:v>
                </c:pt>
                <c:pt idx="492">
                  <c:v>0.62141473819886806</c:v>
                </c:pt>
                <c:pt idx="493">
                  <c:v>0.62262989246187495</c:v>
                </c:pt>
                <c:pt idx="494">
                  <c:v>0.62384503663900159</c:v>
                </c:pt>
                <c:pt idx="495">
                  <c:v>0.62506017153414495</c:v>
                </c:pt>
                <c:pt idx="496">
                  <c:v>0.62627529795115777</c:v>
                </c:pt>
                <c:pt idx="497">
                  <c:v>0.6274904166938543</c:v>
                </c:pt>
                <c:pt idx="498">
                  <c:v>0.62870552856601525</c:v>
                </c:pt>
                <c:pt idx="499">
                  <c:v>0.62992063437139334</c:v>
                </c:pt>
                <c:pt idx="500">
                  <c:v>0.63113573491371844</c:v>
                </c:pt>
                <c:pt idx="501">
                  <c:v>0.63235083099670297</c:v>
                </c:pt>
                <c:pt idx="502">
                  <c:v>0.63356592342404716</c:v>
                </c:pt>
                <c:pt idx="503">
                  <c:v>0.63478101299944434</c:v>
                </c:pt>
                <c:pt idx="504">
                  <c:v>0.63599610052658628</c:v>
                </c:pt>
                <c:pt idx="505">
                  <c:v>0.63721118680916855</c:v>
                </c:pt>
                <c:pt idx="506">
                  <c:v>0.63842627265089569</c:v>
                </c:pt>
                <c:pt idx="507">
                  <c:v>0.63964135885548645</c:v>
                </c:pt>
                <c:pt idx="508">
                  <c:v>0.64085644622667937</c:v>
                </c:pt>
                <c:pt idx="509">
                  <c:v>0.64207153556823793</c:v>
                </c:pt>
                <c:pt idx="510">
                  <c:v>0.64328662768395573</c:v>
                </c:pt>
                <c:pt idx="511">
                  <c:v>0.64450172337766187</c:v>
                </c:pt>
                <c:pt idx="512">
                  <c:v>0.64571682345322656</c:v>
                </c:pt>
                <c:pt idx="513">
                  <c:v>0.64693192871456595</c:v>
                </c:pt>
                <c:pt idx="514">
                  <c:v>0.64814703996564771</c:v>
                </c:pt>
                <c:pt idx="515">
                  <c:v>0.64936215801049624</c:v>
                </c:pt>
                <c:pt idx="516">
                  <c:v>0.650577283653198</c:v>
                </c:pt>
                <c:pt idx="517">
                  <c:v>0.65179241769790697</c:v>
                </c:pt>
                <c:pt idx="518">
                  <c:v>0.65300756094884982</c:v>
                </c:pt>
                <c:pt idx="519">
                  <c:v>0.65422271421033107</c:v>
                </c:pt>
                <c:pt idx="520">
                  <c:v>0.65543787828673872</c:v>
                </c:pt>
                <c:pt idx="521">
                  <c:v>0.65665305398254947</c:v>
                </c:pt>
                <c:pt idx="522">
                  <c:v>0.65786824210233386</c:v>
                </c:pt>
                <c:pt idx="523">
                  <c:v>0.65908344345076175</c:v>
                </c:pt>
                <c:pt idx="524">
                  <c:v>0.66029865883260763</c:v>
                </c:pt>
                <c:pt idx="525">
                  <c:v>0.66151388905275588</c:v>
                </c:pt>
                <c:pt idx="526">
                  <c:v>0.66272913491620622</c:v>
                </c:pt>
                <c:pt idx="527">
                  <c:v>0.66394439722807896</c:v>
                </c:pt>
                <c:pt idx="528">
                  <c:v>0.66515967679362031</c:v>
                </c:pt>
                <c:pt idx="529">
                  <c:v>0.6663749744182077</c:v>
                </c:pt>
                <c:pt idx="530">
                  <c:v>0.66759029090735533</c:v>
                </c:pt>
                <c:pt idx="531">
                  <c:v>0.66880562706671909</c:v>
                </c:pt>
                <c:pt idx="532">
                  <c:v>0.67002098370210228</c:v>
                </c:pt>
                <c:pt idx="533">
                  <c:v>0.67123636161946088</c:v>
                </c:pt>
                <c:pt idx="534">
                  <c:v>0.67245176162490861</c:v>
                </c:pt>
                <c:pt idx="535">
                  <c:v>0.67366718452472285</c:v>
                </c:pt>
                <c:pt idx="536">
                  <c:v>0.67488263112534941</c:v>
                </c:pt>
                <c:pt idx="537">
                  <c:v>0.67609810223340816</c:v>
                </c:pt>
                <c:pt idx="538">
                  <c:v>0.6773135986556984</c:v>
                </c:pt>
                <c:pt idx="539">
                  <c:v>0.67852912119920428</c:v>
                </c:pt>
                <c:pt idx="540">
                  <c:v>0.67974467067109989</c:v>
                </c:pt>
                <c:pt idx="541">
                  <c:v>0.68096024787875498</c:v>
                </c:pt>
                <c:pt idx="542">
                  <c:v>0.68217585362974009</c:v>
                </c:pt>
                <c:pt idx="543">
                  <c:v>0.68339148873183198</c:v>
                </c:pt>
                <c:pt idx="544">
                  <c:v>0.68460715399301919</c:v>
                </c:pt>
                <c:pt idx="545">
                  <c:v>0.68582285022150702</c:v>
                </c:pt>
                <c:pt idx="546">
                  <c:v>0.68703857822572345</c:v>
                </c:pt>
                <c:pt idx="547">
                  <c:v>0.68825433881432407</c:v>
                </c:pt>
                <c:pt idx="548">
                  <c:v>0.68947013279619784</c:v>
                </c:pt>
                <c:pt idx="549">
                  <c:v>0.69068596098047219</c:v>
                </c:pt>
                <c:pt idx="550">
                  <c:v>0.69190182417651869</c:v>
                </c:pt>
                <c:pt idx="551">
                  <c:v>0.69311772319395815</c:v>
                </c:pt>
                <c:pt idx="552">
                  <c:v>0.6943336588426664</c:v>
                </c:pt>
                <c:pt idx="553">
                  <c:v>0.69554963193277952</c:v>
                </c:pt>
                <c:pt idx="554">
                  <c:v>0.69676564327469914</c:v>
                </c:pt>
                <c:pt idx="555">
                  <c:v>0.69798169367909824</c:v>
                </c:pt>
                <c:pt idx="556">
                  <c:v>0.69919778395692622</c:v>
                </c:pt>
                <c:pt idx="557">
                  <c:v>0.70041391491941452</c:v>
                </c:pt>
                <c:pt idx="558">
                  <c:v>0.70163008737808197</c:v>
                </c:pt>
                <c:pt idx="559">
                  <c:v>0.70284630214474042</c:v>
                </c:pt>
                <c:pt idx="560">
                  <c:v>0.70406256003150003</c:v>
                </c:pt>
                <c:pt idx="561">
                  <c:v>0.70527886185077482</c:v>
                </c:pt>
                <c:pt idx="562">
                  <c:v>0.70649520841528801</c:v>
                </c:pt>
                <c:pt idx="563">
                  <c:v>0.7077116005380778</c:v>
                </c:pt>
                <c:pt idx="564">
                  <c:v>0.70892803903250246</c:v>
                </c:pt>
                <c:pt idx="565">
                  <c:v>0.71014452471224621</c:v>
                </c:pt>
                <c:pt idx="566">
                  <c:v>0.71136105839132424</c:v>
                </c:pt>
                <c:pt idx="567">
                  <c:v>0.7125776408840887</c:v>
                </c:pt>
                <c:pt idx="568">
                  <c:v>0.7137942730052339</c:v>
                </c:pt>
                <c:pt idx="569">
                  <c:v>0.71501095556980199</c:v>
                </c:pt>
                <c:pt idx="570">
                  <c:v>0.71622768939318837</c:v>
                </c:pt>
                <c:pt idx="571">
                  <c:v>0.71744447529114719</c:v>
                </c:pt>
                <c:pt idx="572">
                  <c:v>0.71866131407979694</c:v>
                </c:pt>
                <c:pt idx="573">
                  <c:v>0.71987820657562607</c:v>
                </c:pt>
                <c:pt idx="574">
                  <c:v>0.72109515359549847</c:v>
                </c:pt>
                <c:pt idx="575">
                  <c:v>0.72231215595665887</c:v>
                </c:pt>
                <c:pt idx="576">
                  <c:v>0.72352921447673879</c:v>
                </c:pt>
                <c:pt idx="577">
                  <c:v>0.72474632997376165</c:v>
                </c:pt>
                <c:pt idx="578">
                  <c:v>0.72596350326614856</c:v>
                </c:pt>
                <c:pt idx="579">
                  <c:v>0.72718073517272408</c:v>
                </c:pt>
                <c:pt idx="580">
                  <c:v>0.72839802651272145</c:v>
                </c:pt>
                <c:pt idx="581">
                  <c:v>0.72961537810578847</c:v>
                </c:pt>
                <c:pt idx="582">
                  <c:v>0.73083279077199303</c:v>
                </c:pt>
                <c:pt idx="583">
                  <c:v>0.7320502653318286</c:v>
                </c:pt>
                <c:pt idx="584">
                  <c:v>0.73326780260622004</c:v>
                </c:pt>
                <c:pt idx="585">
                  <c:v>0.73448540341652913</c:v>
                </c:pt>
                <c:pt idx="586">
                  <c:v>0.73570306858456025</c:v>
                </c:pt>
                <c:pt idx="587">
                  <c:v>0.7369207989325659</c:v>
                </c:pt>
                <c:pt idx="588">
                  <c:v>0.73813859528325254</c:v>
                </c:pt>
                <c:pt idx="589">
                  <c:v>0.73935645845978626</c:v>
                </c:pt>
                <c:pt idx="590">
                  <c:v>0.74057438928579811</c:v>
                </c:pt>
                <c:pt idx="591">
                  <c:v>0.74179238858539032</c:v>
                </c:pt>
                <c:pt idx="592">
                  <c:v>0.74301045718314152</c:v>
                </c:pt>
                <c:pt idx="593">
                  <c:v>0.74422859590411272</c:v>
                </c:pt>
                <c:pt idx="594">
                  <c:v>0.7454468055738529</c:v>
                </c:pt>
                <c:pt idx="595">
                  <c:v>0.74666508701840473</c:v>
                </c:pt>
                <c:pt idx="596">
                  <c:v>0.74788344106431037</c:v>
                </c:pt>
                <c:pt idx="597">
                  <c:v>0.74910186853861704</c:v>
                </c:pt>
                <c:pt idx="598">
                  <c:v>0.7503203702688831</c:v>
                </c:pt>
                <c:pt idx="599">
                  <c:v>0.75153894708318336</c:v>
                </c:pt>
                <c:pt idx="600">
                  <c:v>0.75275759981011525</c:v>
                </c:pt>
                <c:pt idx="601">
                  <c:v>0.7539763292788042</c:v>
                </c:pt>
                <c:pt idx="602">
                  <c:v>0.75519513631891</c:v>
                </c:pt>
                <c:pt idx="603">
                  <c:v>0.75641402176063188</c:v>
                </c:pt>
                <c:pt idx="604">
                  <c:v>0.75763298643471488</c:v>
                </c:pt>
                <c:pt idx="605">
                  <c:v>0.75885203117245548</c:v>
                </c:pt>
                <c:pt idx="606">
                  <c:v>0.76007115680570725</c:v>
                </c:pt>
                <c:pt idx="607">
                  <c:v>0.761290364166887</c:v>
                </c:pt>
                <c:pt idx="608">
                  <c:v>0.76250965408898042</c:v>
                </c:pt>
                <c:pt idx="609">
                  <c:v>0.76372902740554804</c:v>
                </c:pt>
                <c:pt idx="610">
                  <c:v>0.76494848495073098</c:v>
                </c:pt>
                <c:pt idx="611">
                  <c:v>0.76616802755925695</c:v>
                </c:pt>
                <c:pt idx="612">
                  <c:v>0.7673876560664461</c:v>
                </c:pt>
                <c:pt idx="613">
                  <c:v>0.76860737130821699</c:v>
                </c:pt>
                <c:pt idx="614">
                  <c:v>0.76982717412109225</c:v>
                </c:pt>
                <c:pt idx="615">
                  <c:v>0.77104706534220491</c:v>
                </c:pt>
                <c:pt idx="616">
                  <c:v>0.77226704580930394</c:v>
                </c:pt>
                <c:pt idx="617">
                  <c:v>0.77348711636076051</c:v>
                </c:pt>
                <c:pt idx="618">
                  <c:v>0.7747072778355738</c:v>
                </c:pt>
                <c:pt idx="619">
                  <c:v>0.77592753107337686</c:v>
                </c:pt>
                <c:pt idx="620">
                  <c:v>0.77714787691444298</c:v>
                </c:pt>
                <c:pt idx="621">
                  <c:v>0.77836831619969127</c:v>
                </c:pt>
                <c:pt idx="622">
                  <c:v>0.77958884977069287</c:v>
                </c:pt>
                <c:pt idx="623">
                  <c:v>0.78080947846967685</c:v>
                </c:pt>
                <c:pt idx="624">
                  <c:v>0.78203020313953653</c:v>
                </c:pt>
                <c:pt idx="625">
                  <c:v>0.78325102462383522</c:v>
                </c:pt>
                <c:pt idx="626">
                  <c:v>0.78447194376681251</c:v>
                </c:pt>
                <c:pt idx="627">
                  <c:v>0.78569296141339007</c:v>
                </c:pt>
                <c:pt idx="628">
                  <c:v>0.78691407840917793</c:v>
                </c:pt>
                <c:pt idx="629">
                  <c:v>0.78813529560048068</c:v>
                </c:pt>
                <c:pt idx="630">
                  <c:v>0.78935661383430333</c:v>
                </c:pt>
                <c:pt idx="631">
                  <c:v>0.79057803395835757</c:v>
                </c:pt>
                <c:pt idx="632">
                  <c:v>0.79179955682106795</c:v>
                </c:pt>
                <c:pt idx="633">
                  <c:v>0.793021183271578</c:v>
                </c:pt>
                <c:pt idx="634">
                  <c:v>0.79424291415975623</c:v>
                </c:pt>
                <c:pt idx="635">
                  <c:v>0.79546475033620268</c:v>
                </c:pt>
                <c:pt idx="636">
                  <c:v>0.79668669265225478</c:v>
                </c:pt>
                <c:pt idx="637">
                  <c:v>0.79790874195999373</c:v>
                </c:pt>
                <c:pt idx="638">
                  <c:v>0.79913089911225055</c:v>
                </c:pt>
                <c:pt idx="639">
                  <c:v>0.80035316496261266</c:v>
                </c:pt>
                <c:pt idx="640">
                  <c:v>0.80157554036542977</c:v>
                </c:pt>
                <c:pt idx="641">
                  <c:v>0.80279802617582041</c:v>
                </c:pt>
                <c:pt idx="642">
                  <c:v>0.80402062324967805</c:v>
                </c:pt>
                <c:pt idx="643">
                  <c:v>0.80524333244367741</c:v>
                </c:pt>
                <c:pt idx="644">
                  <c:v>0.80646615461528082</c:v>
                </c:pt>
                <c:pt idx="645">
                  <c:v>0.80768909062274463</c:v>
                </c:pt>
                <c:pt idx="646">
                  <c:v>0.80891214132512534</c:v>
                </c:pt>
                <c:pt idx="647">
                  <c:v>0.81013530758228625</c:v>
                </c:pt>
                <c:pt idx="648">
                  <c:v>0.81135859025490364</c:v>
                </c:pt>
                <c:pt idx="649">
                  <c:v>0.81258199020447308</c:v>
                </c:pt>
                <c:pt idx="650">
                  <c:v>0.8138055082933161</c:v>
                </c:pt>
                <c:pt idx="651">
                  <c:v>0.81502914538458648</c:v>
                </c:pt>
                <c:pt idx="652">
                  <c:v>0.81625290234227654</c:v>
                </c:pt>
                <c:pt idx="653">
                  <c:v>0.81747678003122382</c:v>
                </c:pt>
                <c:pt idx="654">
                  <c:v>0.81870077931711749</c:v>
                </c:pt>
                <c:pt idx="655">
                  <c:v>0.81992490106650484</c:v>
                </c:pt>
                <c:pt idx="656">
                  <c:v>0.82114914614679779</c:v>
                </c:pt>
                <c:pt idx="657">
                  <c:v>0.82237351542627923</c:v>
                </c:pt>
                <c:pt idx="658">
                  <c:v>0.82359800977410991</c:v>
                </c:pt>
                <c:pt idx="659">
                  <c:v>0.82482263006033474</c:v>
                </c:pt>
                <c:pt idx="660">
                  <c:v>0.8260473771558895</c:v>
                </c:pt>
                <c:pt idx="661">
                  <c:v>0.82727225193260723</c:v>
                </c:pt>
                <c:pt idx="662">
                  <c:v>0.82849725526322504</c:v>
                </c:pt>
                <c:pt idx="663">
                  <c:v>0.82972238802139076</c:v>
                </c:pt>
                <c:pt idx="664">
                  <c:v>0.83094765108166946</c:v>
                </c:pt>
                <c:pt idx="665">
                  <c:v>0.83217304531955005</c:v>
                </c:pt>
                <c:pt idx="666">
                  <c:v>0.83339857161145225</c:v>
                </c:pt>
                <c:pt idx="667">
                  <c:v>0.83462423083473314</c:v>
                </c:pt>
                <c:pt idx="668">
                  <c:v>0.83585002386769358</c:v>
                </c:pt>
                <c:pt idx="669">
                  <c:v>0.83707595158958548</c:v>
                </c:pt>
                <c:pt idx="670">
                  <c:v>0.83830201488061828</c:v>
                </c:pt>
                <c:pt idx="671">
                  <c:v>0.83952821462196558</c:v>
                </c:pt>
                <c:pt idx="672">
                  <c:v>0.84075455169577229</c:v>
                </c:pt>
                <c:pt idx="673">
                  <c:v>0.84198102698516109</c:v>
                </c:pt>
                <c:pt idx="674">
                  <c:v>0.84320764137423954</c:v>
                </c:pt>
                <c:pt idx="675">
                  <c:v>0.84443439574810686</c:v>
                </c:pt>
                <c:pt idx="676">
                  <c:v>0.84566129099286069</c:v>
                </c:pt>
                <c:pt idx="677">
                  <c:v>0.84688832799560398</c:v>
                </c:pt>
                <c:pt idx="678">
                  <c:v>0.8481155076444522</c:v>
                </c:pt>
                <c:pt idx="679">
                  <c:v>0.8493428308285399</c:v>
                </c:pt>
                <c:pt idx="680">
                  <c:v>0.85057029843802789</c:v>
                </c:pt>
                <c:pt idx="681">
                  <c:v>0.85179791136411009</c:v>
                </c:pt>
                <c:pt idx="682">
                  <c:v>0.85302567049902056</c:v>
                </c:pt>
                <c:pt idx="683">
                  <c:v>0.85425357673604074</c:v>
                </c:pt>
                <c:pt idx="684">
                  <c:v>0.85548163096950602</c:v>
                </c:pt>
                <c:pt idx="685">
                  <c:v>0.85670983409481327</c:v>
                </c:pt>
                <c:pt idx="686">
                  <c:v>0.85793818700842761</c:v>
                </c:pt>
                <c:pt idx="687">
                  <c:v>0.85916669060788964</c:v>
                </c:pt>
                <c:pt idx="688">
                  <c:v>0.86039534579182253</c:v>
                </c:pt>
                <c:pt idx="689">
                  <c:v>0.86162415345993926</c:v>
                </c:pt>
                <c:pt idx="690">
                  <c:v>0.86285311451304958</c:v>
                </c:pt>
                <c:pt idx="691">
                  <c:v>0.86408222985306737</c:v>
                </c:pt>
                <c:pt idx="692">
                  <c:v>0.86531150038301785</c:v>
                </c:pt>
                <c:pt idx="693">
                  <c:v>0.86654092700704466</c:v>
                </c:pt>
                <c:pt idx="694">
                  <c:v>0.86777051063041732</c:v>
                </c:pt>
                <c:pt idx="695">
                  <c:v>0.86900025215953847</c:v>
                </c:pt>
                <c:pt idx="696">
                  <c:v>0.8702301525019509</c:v>
                </c:pt>
                <c:pt idx="697">
                  <c:v>0.87146021256634532</c:v>
                </c:pt>
                <c:pt idx="698">
                  <c:v>0.87269043326256734</c:v>
                </c:pt>
                <c:pt idx="699">
                  <c:v>0.87392081550162504</c:v>
                </c:pt>
                <c:pt idx="700">
                  <c:v>0.87515136019569628</c:v>
                </c:pt>
                <c:pt idx="701">
                  <c:v>0.87638206825813625</c:v>
                </c:pt>
                <c:pt idx="702">
                  <c:v>0.87761294060348471</c:v>
                </c:pt>
                <c:pt idx="703">
                  <c:v>0.87884397814747361</c:v>
                </c:pt>
                <c:pt idx="704">
                  <c:v>0.88007518180703448</c:v>
                </c:pt>
                <c:pt idx="705">
                  <c:v>0.8813065525003061</c:v>
                </c:pt>
                <c:pt idx="706">
                  <c:v>0.88253809114664195</c:v>
                </c:pt>
                <c:pt idx="707">
                  <c:v>0.88376979866661765</c:v>
                </c:pt>
                <c:pt idx="708">
                  <c:v>0.88500167598203883</c:v>
                </c:pt>
                <c:pt idx="709">
                  <c:v>0.88623372401594847</c:v>
                </c:pt>
                <c:pt idx="710">
                  <c:v>0.88746594369263476</c:v>
                </c:pt>
                <c:pt idx="711">
                  <c:v>0.88869833593763869</c:v>
                </c:pt>
                <c:pt idx="712">
                  <c:v>0.88993090167776179</c:v>
                </c:pt>
                <c:pt idx="713">
                  <c:v>0.89116364184107355</c:v>
                </c:pt>
                <c:pt idx="714">
                  <c:v>0.8923965573569197</c:v>
                </c:pt>
                <c:pt idx="715">
                  <c:v>0.89362964915592957</c:v>
                </c:pt>
                <c:pt idx="716">
                  <c:v>0.89486291817002417</c:v>
                </c:pt>
                <c:pt idx="717">
                  <c:v>0.89609636533242365</c:v>
                </c:pt>
                <c:pt idx="718">
                  <c:v>0.89732999157765547</c:v>
                </c:pt>
                <c:pt idx="719">
                  <c:v>0.89856379784156215</c:v>
                </c:pt>
                <c:pt idx="720">
                  <c:v>0.89979778506130936</c:v>
                </c:pt>
                <c:pt idx="721">
                  <c:v>0.90103195417539361</c:v>
                </c:pt>
                <c:pt idx="722">
                  <c:v>0.90226630612365033</c:v>
                </c:pt>
                <c:pt idx="723">
                  <c:v>0.90350084184726187</c:v>
                </c:pt>
                <c:pt idx="724">
                  <c:v>0.90473556228876562</c:v>
                </c:pt>
                <c:pt idx="725">
                  <c:v>0.90597046839206175</c:v>
                </c:pt>
                <c:pt idx="726">
                  <c:v>0.90720556110242156</c:v>
                </c:pt>
                <c:pt idx="727">
                  <c:v>0.9084408413664955</c:v>
                </c:pt>
                <c:pt idx="728">
                  <c:v>0.90967631013232142</c:v>
                </c:pt>
                <c:pt idx="729">
                  <c:v>0.91091196834933263</c:v>
                </c:pt>
                <c:pt idx="730">
                  <c:v>0.912147816968366</c:v>
                </c:pt>
                <c:pt idx="731">
                  <c:v>0.91338385694167035</c:v>
                </c:pt>
                <c:pt idx="732">
                  <c:v>0.9146200892229146</c:v>
                </c:pt>
                <c:pt idx="733">
                  <c:v>0.91585651476719621</c:v>
                </c:pt>
                <c:pt idx="734">
                  <c:v>0.91709313453104935</c:v>
                </c:pt>
                <c:pt idx="735">
                  <c:v>0.91832994947245317</c:v>
                </c:pt>
                <c:pt idx="736">
                  <c:v>0.91956696055084042</c:v>
                </c:pt>
                <c:pt idx="737">
                  <c:v>0.9208041687271058</c:v>
                </c:pt>
                <c:pt idx="738">
                  <c:v>0.92204157496361405</c:v>
                </c:pt>
                <c:pt idx="739">
                  <c:v>0.92327918022420896</c:v>
                </c:pt>
                <c:pt idx="740">
                  <c:v>0.92451698547422156</c:v>
                </c:pt>
                <c:pt idx="741">
                  <c:v>0.9257549916804787</c:v>
                </c:pt>
                <c:pt idx="742">
                  <c:v>0.92699319981131156</c:v>
                </c:pt>
                <c:pt idx="743">
                  <c:v>0.92823161083656436</c:v>
                </c:pt>
                <c:pt idx="744">
                  <c:v>0.92947022572760285</c:v>
                </c:pt>
                <c:pt idx="745">
                  <c:v>0.93070904545732336</c:v>
                </c:pt>
                <c:pt idx="746">
                  <c:v>0.93194807100016086</c:v>
                </c:pt>
                <c:pt idx="747">
                  <c:v>0.93318730333209832</c:v>
                </c:pt>
                <c:pt idx="748">
                  <c:v>0.934426743430675</c:v>
                </c:pt>
                <c:pt idx="749">
                  <c:v>0.93566639227499548</c:v>
                </c:pt>
                <c:pt idx="750">
                  <c:v>0.93690625084573853</c:v>
                </c:pt>
                <c:pt idx="751">
                  <c:v>0.93814632012516586</c:v>
                </c:pt>
                <c:pt idx="752">
                  <c:v>0.93938660109713112</c:v>
                </c:pt>
                <c:pt idx="753">
                  <c:v>0.94062709474708872</c:v>
                </c:pt>
                <c:pt idx="754">
                  <c:v>0.94186780206210274</c:v>
                </c:pt>
                <c:pt idx="755">
                  <c:v>0.94310872403085622</c:v>
                </c:pt>
                <c:pt idx="756">
                  <c:v>0.94434986164366008</c:v>
                </c:pt>
                <c:pt idx="757">
                  <c:v>0.94559121589246198</c:v>
                </c:pt>
                <c:pt idx="758">
                  <c:v>0.94683278777085567</c:v>
                </c:pt>
                <c:pt idx="759">
                  <c:v>0.94807457827409003</c:v>
                </c:pt>
                <c:pt idx="760">
                  <c:v>0.9493165883990784</c:v>
                </c:pt>
                <c:pt idx="761">
                  <c:v>0.95055881914440776</c:v>
                </c:pt>
                <c:pt idx="762">
                  <c:v>0.95180127151034766</c:v>
                </c:pt>
                <c:pt idx="763">
                  <c:v>0.95304394649886004</c:v>
                </c:pt>
                <c:pt idx="764">
                  <c:v>0.95428684511360817</c:v>
                </c:pt>
                <c:pt idx="765">
                  <c:v>0.95552996835996618</c:v>
                </c:pt>
                <c:pt idx="766">
                  <c:v>0.95677331724502857</c:v>
                </c:pt>
                <c:pt idx="767">
                  <c:v>0.95801689277761926</c:v>
                </c:pt>
                <c:pt idx="768">
                  <c:v>0.95926069596830166</c:v>
                </c:pt>
                <c:pt idx="769">
                  <c:v>0.96050472782938778</c:v>
                </c:pt>
                <c:pt idx="770">
                  <c:v>0.96174898937494779</c:v>
                </c:pt>
                <c:pt idx="771">
                  <c:v>0.96299348162081988</c:v>
                </c:pt>
                <c:pt idx="772">
                  <c:v>0.9642382055846197</c:v>
                </c:pt>
                <c:pt idx="773">
                  <c:v>0.96548316228575015</c:v>
                </c:pt>
                <c:pt idx="774">
                  <c:v>0.96672835274541091</c:v>
                </c:pt>
                <c:pt idx="775">
                  <c:v>0.96797377798660855</c:v>
                </c:pt>
                <c:pt idx="776">
                  <c:v>0.96921943903416596</c:v>
                </c:pt>
                <c:pt idx="777">
                  <c:v>0.97046533691473236</c:v>
                </c:pt>
                <c:pt idx="778">
                  <c:v>0.97171147265679336</c:v>
                </c:pt>
                <c:pt idx="779">
                  <c:v>0.97295784729068058</c:v>
                </c:pt>
                <c:pt idx="780">
                  <c:v>0.97420446184858178</c:v>
                </c:pt>
                <c:pt idx="781">
                  <c:v>0.97545131736455093</c:v>
                </c:pt>
                <c:pt idx="782">
                  <c:v>0.97669841487451814</c:v>
                </c:pt>
                <c:pt idx="783">
                  <c:v>0.97794575541629969</c:v>
                </c:pt>
                <c:pt idx="784">
                  <c:v>0.97919334002960845</c:v>
                </c:pt>
                <c:pt idx="785">
                  <c:v>0.98044116975606388</c:v>
                </c:pt>
                <c:pt idx="786">
                  <c:v>0.98168924563920212</c:v>
                </c:pt>
                <c:pt idx="787">
                  <c:v>0.98293756872448657</c:v>
                </c:pt>
                <c:pt idx="788">
                  <c:v>0.98418614005931793</c:v>
                </c:pt>
                <c:pt idx="789">
                  <c:v>0.98543496069304481</c:v>
                </c:pt>
                <c:pt idx="790">
                  <c:v>0.98668403167697394</c:v>
                </c:pt>
                <c:pt idx="791">
                  <c:v>0.98793335406438065</c:v>
                </c:pt>
                <c:pt idx="792">
                  <c:v>0.98918292891051951</c:v>
                </c:pt>
                <c:pt idx="793">
                  <c:v>0.99043275727263458</c:v>
                </c:pt>
                <c:pt idx="794">
                  <c:v>0.99168284020997033</c:v>
                </c:pt>
                <c:pt idx="795">
                  <c:v>0.99293317878378207</c:v>
                </c:pt>
                <c:pt idx="796">
                  <c:v>0.99418377405734659</c:v>
                </c:pt>
                <c:pt idx="797">
                  <c:v>0.99543462709597319</c:v>
                </c:pt>
                <c:pt idx="798">
                  <c:v>0.99668573896701396</c:v>
                </c:pt>
                <c:pt idx="799">
                  <c:v>0.99793711073987512</c:v>
                </c:pt>
                <c:pt idx="800">
                  <c:v>0.9991887434860276</c:v>
                </c:pt>
                <c:pt idx="801">
                  <c:v>1.0004406382790181</c:v>
                </c:pt>
                <c:pt idx="802">
                  <c:v>1.0016927961944797</c:v>
                </c:pt>
                <c:pt idx="803">
                  <c:v>1.0029452183101433</c:v>
                </c:pt>
                <c:pt idx="804">
                  <c:v>1.0041979057058485</c:v>
                </c:pt>
                <c:pt idx="805">
                  <c:v>1.0054508594635552</c:v>
                </c:pt>
                <c:pt idx="806">
                  <c:v>1.0067040806673535</c:v>
                </c:pt>
                <c:pt idx="807">
                  <c:v>1.0079575704034762</c:v>
                </c:pt>
                <c:pt idx="808">
                  <c:v>1.0092113297603096</c:v>
                </c:pt>
                <c:pt idx="809">
                  <c:v>1.0104653598284048</c:v>
                </c:pt>
                <c:pt idx="810">
                  <c:v>1.0117196617004891</c:v>
                </c:pt>
                <c:pt idx="811">
                  <c:v>1.0129742364714773</c:v>
                </c:pt>
                <c:pt idx="812">
                  <c:v>1.0142290852384834</c:v>
                </c:pt>
                <c:pt idx="813">
                  <c:v>1.0154842091008318</c:v>
                </c:pt>
                <c:pt idx="814">
                  <c:v>1.0167396091600693</c:v>
                </c:pt>
                <c:pt idx="815">
                  <c:v>1.0179952865199766</c:v>
                </c:pt>
                <c:pt idx="816">
                  <c:v>1.0192512422865798</c:v>
                </c:pt>
                <c:pt idx="817">
                  <c:v>1.0205074775681622</c:v>
                </c:pt>
                <c:pt idx="818">
                  <c:v>1.021763993475276</c:v>
                </c:pt>
                <c:pt idx="819">
                  <c:v>1.0230207911207547</c:v>
                </c:pt>
                <c:pt idx="820">
                  <c:v>1.0242778716197243</c:v>
                </c:pt>
                <c:pt idx="821">
                  <c:v>1.0255352360896155</c:v>
                </c:pt>
                <c:pt idx="822">
                  <c:v>1.0267928856501762</c:v>
                </c:pt>
                <c:pt idx="823">
                  <c:v>1.0280508214234827</c:v>
                </c:pt>
                <c:pt idx="824">
                  <c:v>1.0293090445339523</c:v>
                </c:pt>
                <c:pt idx="825">
                  <c:v>1.030567556108356</c:v>
                </c:pt>
                <c:pt idx="826">
                  <c:v>1.0318263572758295</c:v>
                </c:pt>
                <c:pt idx="827">
                  <c:v>1.0330854491678867</c:v>
                </c:pt>
                <c:pt idx="828">
                  <c:v>1.0343448329184313</c:v>
                </c:pt>
                <c:pt idx="829">
                  <c:v>1.0356045096637696</c:v>
                </c:pt>
                <c:pt idx="830">
                  <c:v>1.036864480542623</c:v>
                </c:pt>
                <c:pt idx="831">
                  <c:v>1.0381247466961403</c:v>
                </c:pt>
                <c:pt idx="832">
                  <c:v>1.0393853092679104</c:v>
                </c:pt>
                <c:pt idx="833">
                  <c:v>1.0406461694039748</c:v>
                </c:pt>
                <c:pt idx="834">
                  <c:v>1.0419073282528408</c:v>
                </c:pt>
                <c:pt idx="835">
                  <c:v>1.04260678964825</c:v>
                </c:pt>
                <c:pt idx="836">
                  <c:v>1.0433062510436593</c:v>
                </c:pt>
                <c:pt idx="837">
                  <c:v>1.0440057124390685</c:v>
                </c:pt>
                <c:pt idx="838">
                  <c:v>1.0447051738344777</c:v>
                </c:pt>
                <c:pt idx="839">
                  <c:v>1.0454046352298869</c:v>
                </c:pt>
                <c:pt idx="840">
                  <c:v>1.0461040966252961</c:v>
                </c:pt>
                <c:pt idx="841">
                  <c:v>1.0468035580207053</c:v>
                </c:pt>
                <c:pt idx="842">
                  <c:v>1.0475030194161146</c:v>
                </c:pt>
                <c:pt idx="843">
                  <c:v>1.0482024808115238</c:v>
                </c:pt>
                <c:pt idx="844">
                  <c:v>1.048901942206933</c:v>
                </c:pt>
                <c:pt idx="845">
                  <c:v>1.0496014036023422</c:v>
                </c:pt>
                <c:pt idx="846">
                  <c:v>1.0503008649977514</c:v>
                </c:pt>
                <c:pt idx="847">
                  <c:v>1.0510003263931607</c:v>
                </c:pt>
                <c:pt idx="848">
                  <c:v>1.0516997877885699</c:v>
                </c:pt>
                <c:pt idx="849">
                  <c:v>1.0523992491839791</c:v>
                </c:pt>
                <c:pt idx="850">
                  <c:v>1.0530987105793883</c:v>
                </c:pt>
                <c:pt idx="851">
                  <c:v>1.0537981719747975</c:v>
                </c:pt>
                <c:pt idx="852">
                  <c:v>1.0544976333702067</c:v>
                </c:pt>
                <c:pt idx="853">
                  <c:v>1.055197094765616</c:v>
                </c:pt>
                <c:pt idx="854">
                  <c:v>1.0558965561610252</c:v>
                </c:pt>
                <c:pt idx="855">
                  <c:v>1.0565960175564344</c:v>
                </c:pt>
                <c:pt idx="856">
                  <c:v>1.0572954789518436</c:v>
                </c:pt>
                <c:pt idx="857">
                  <c:v>1.0579949403472528</c:v>
                </c:pt>
                <c:pt idx="858">
                  <c:v>1.0586944017426621</c:v>
                </c:pt>
                <c:pt idx="859">
                  <c:v>1.0593938631380713</c:v>
                </c:pt>
                <c:pt idx="860">
                  <c:v>1.0600933245334805</c:v>
                </c:pt>
                <c:pt idx="861">
                  <c:v>1.0607927859288897</c:v>
                </c:pt>
                <c:pt idx="862">
                  <c:v>1.0614922473242989</c:v>
                </c:pt>
                <c:pt idx="863">
                  <c:v>1.0621917087197081</c:v>
                </c:pt>
                <c:pt idx="864">
                  <c:v>1.0628911701151174</c:v>
                </c:pt>
                <c:pt idx="865">
                  <c:v>1.0635906315105266</c:v>
                </c:pt>
                <c:pt idx="866">
                  <c:v>1.0642900929059358</c:v>
                </c:pt>
                <c:pt idx="867">
                  <c:v>1.064989554301345</c:v>
                </c:pt>
                <c:pt idx="868">
                  <c:v>1.0656890156967542</c:v>
                </c:pt>
                <c:pt idx="869">
                  <c:v>1.0663884770921634</c:v>
                </c:pt>
                <c:pt idx="870">
                  <c:v>1.0670879384875727</c:v>
                </c:pt>
                <c:pt idx="871">
                  <c:v>1.0677873998829819</c:v>
                </c:pt>
                <c:pt idx="872">
                  <c:v>1.0684868612783911</c:v>
                </c:pt>
                <c:pt idx="873">
                  <c:v>1.0691863226738003</c:v>
                </c:pt>
                <c:pt idx="874">
                  <c:v>1.0698857840692095</c:v>
                </c:pt>
                <c:pt idx="875">
                  <c:v>1.0705852454646188</c:v>
                </c:pt>
                <c:pt idx="876">
                  <c:v>1.071284706860028</c:v>
                </c:pt>
                <c:pt idx="877">
                  <c:v>1.0719841682554372</c:v>
                </c:pt>
                <c:pt idx="878">
                  <c:v>1.0726836296508464</c:v>
                </c:pt>
                <c:pt idx="879">
                  <c:v>1.0733830910462556</c:v>
                </c:pt>
                <c:pt idx="880">
                  <c:v>1.0740825524416648</c:v>
                </c:pt>
                <c:pt idx="881">
                  <c:v>1.0747820138370741</c:v>
                </c:pt>
                <c:pt idx="882">
                  <c:v>1.0754814752324833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330.9597608860912</c:v>
                </c:pt>
                <c:pt idx="2">
                  <c:v>516.25728980042948</c:v>
                </c:pt>
                <c:pt idx="3">
                  <c:v>642.63495307822973</c:v>
                </c:pt>
                <c:pt idx="4">
                  <c:v>731.95999689859707</c:v>
                </c:pt>
                <c:pt idx="5">
                  <c:v>796.58397989826778</c:v>
                </c:pt>
                <c:pt idx="6">
                  <c:v>844.04963585577457</c:v>
                </c:pt>
                <c:pt idx="7">
                  <c:v>879.30855007305695</c:v>
                </c:pt>
                <c:pt idx="8">
                  <c:v>905.74870771759356</c:v>
                </c:pt>
                <c:pt idx="9">
                  <c:v>925.74983499442294</c:v>
                </c:pt>
                <c:pt idx="10">
                  <c:v>941.01329240673226</c:v>
                </c:pt>
                <c:pt idx="11">
                  <c:v>952.77072832677084</c:v>
                </c:pt>
                <c:pt idx="12">
                  <c:v>961.92192211691145</c:v>
                </c:pt>
                <c:pt idx="13">
                  <c:v>969.12872652256988</c:v>
                </c:pt>
                <c:pt idx="14">
                  <c:v>974.88056288403766</c:v>
                </c:pt>
                <c:pt idx="15">
                  <c:v>979.54086069961602</c:v>
                </c:pt>
                <c:pt idx="16">
                  <c:v>983.38040716332853</c:v>
                </c:pt>
                <c:pt idx="17">
                  <c:v>986.60153014986849</c:v>
                </c:pt>
                <c:pt idx="18">
                  <c:v>989.35576657612262</c:v>
                </c:pt>
                <c:pt idx="19">
                  <c:v>991.75684760228944</c:v>
                </c:pt>
                <c:pt idx="20">
                  <c:v>993.89028708612148</c:v>
                </c:pt>
                <c:pt idx="21">
                  <c:v>995.82048897322784</c:v>
                </c:pt>
                <c:pt idx="22">
                  <c:v>997.59603229624054</c:v>
                </c:pt>
                <c:pt idx="23">
                  <c:v>999.25361154020538</c:v>
                </c:pt>
                <c:pt idx="24">
                  <c:v>1000.8209812117789</c:v>
                </c:pt>
                <c:pt idx="25">
                  <c:v>1002.3191606805525</c:v>
                </c:pt>
                <c:pt idx="26">
                  <c:v>1003.7640880795834</c:v>
                </c:pt>
                <c:pt idx="27">
                  <c:v>1005.1678629515831</c:v>
                </c:pt>
                <c:pt idx="28">
                  <c:v>1006.5396812997817</c:v>
                </c:pt>
                <c:pt idx="29">
                  <c:v>1007.8865401707964</c:v>
                </c:pt>
                <c:pt idx="30">
                  <c:v>1009.2137692780011</c:v>
                </c:pt>
                <c:pt idx="31">
                  <c:v>1010.5254326331162</c:v>
                </c:pt>
                <c:pt idx="32">
                  <c:v>1011.8246323393518</c:v>
                </c:pt>
                <c:pt idx="33">
                  <c:v>1013.1137386548804</c:v>
                </c:pt>
                <c:pt idx="34">
                  <c:v>1014.3945644189537</c:v>
                </c:pt>
                <c:pt idx="35">
                  <c:v>1015.6684974469875</c:v>
                </c:pt>
                <c:pt idx="36">
                  <c:v>1016.9366011330746</c:v>
                </c:pt>
                <c:pt idx="37">
                  <c:v>1018.1996909790308</c:v>
                </c:pt>
                <c:pt idx="38">
                  <c:v>1019.4583928717706</c:v>
                </c:pt>
                <c:pt idx="39">
                  <c:v>1020.7131875102683</c:v>
                </c:pt>
                <c:pt idx="40">
                  <c:v>1021.964444309707</c:v>
                </c:pt>
                <c:pt idx="41">
                  <c:v>1023.2124473009313</c:v>
                </c:pt>
                <c:pt idx="42">
                  <c:v>1024.4574149370944</c:v>
                </c:pt>
                <c:pt idx="43">
                  <c:v>1025.6995152546444</c:v>
                </c:pt>
                <c:pt idx="44">
                  <c:v>1026.9388774919316</c:v>
                </c:pt>
                <c:pt idx="45">
                  <c:v>1028.1756010005827</c:v>
                </c:pt>
                <c:pt idx="46">
                  <c:v>1029.4097620879998</c:v>
                </c:pt>
                <c:pt idx="47">
                  <c:v>1030.6414192763914</c:v>
                </c:pt>
                <c:pt idx="48">
                  <c:v>1031.8706173485339</c:v>
                </c:pt>
                <c:pt idx="49">
                  <c:v>1033.0973904639741</c:v>
                </c:pt>
                <c:pt idx="50">
                  <c:v>1034.3217645605428</c:v>
                </c:pt>
                <c:pt idx="51">
                  <c:v>1035.5437592076439</c:v>
                </c:pt>
                <c:pt idx="52">
                  <c:v>1036.7633890370578</c:v>
                </c:pt>
                <c:pt idx="53">
                  <c:v>1037.9806648497508</c:v>
                </c:pt>
                <c:pt idx="54">
                  <c:v>1039.1955944724614</c:v>
                </c:pt>
                <c:pt idx="55">
                  <c:v>1040.4081834199678</c:v>
                </c:pt>
                <c:pt idx="56">
                  <c:v>1041.6184354093116</c:v>
                </c:pt>
                <c:pt idx="57">
                  <c:v>1042.8263527595152</c:v>
                </c:pt>
                <c:pt idx="58">
                  <c:v>1044.0319367003806</c:v>
                </c:pt>
                <c:pt idx="59">
                  <c:v>1045.2351876137716</c:v>
                </c:pt>
                <c:pt idx="60">
                  <c:v>1046.4361052213012</c:v>
                </c:pt>
                <c:pt idx="61">
                  <c:v>1047.6346887294997</c:v>
                </c:pt>
                <c:pt idx="62">
                  <c:v>1048.8309369443823</c:v>
                </c:pt>
                <c:pt idx="63">
                  <c:v>1050.0248483597632</c:v>
                </c:pt>
                <c:pt idx="64">
                  <c:v>1051.2164212265227</c:v>
                </c:pt>
                <c:pt idx="65">
                  <c:v>1052.4056536070837</c:v>
                </c:pt>
                <c:pt idx="66">
                  <c:v>1053.5925434173769</c:v>
                </c:pt>
                <c:pt idx="67">
                  <c:v>1054.7770884603979</c:v>
                </c:pt>
                <c:pt idx="68">
                  <c:v>1055.9592864518049</c:v>
                </c:pt>
                <c:pt idx="69">
                  <c:v>1057.139135040557</c:v>
                </c:pt>
                <c:pt idx="70">
                  <c:v>1058.3166318250046</c:v>
                </c:pt>
                <c:pt idx="71">
                  <c:v>1059.4917743649505</c:v>
                </c:pt>
                <c:pt idx="72">
                  <c:v>1060.6645601921543</c:v>
                </c:pt>
                <c:pt idx="73">
                  <c:v>1061.8349868173998</c:v>
                </c:pt>
                <c:pt idx="74">
                  <c:v>1063.0030517374266</c:v>
                </c:pt>
                <c:pt idx="75">
                  <c:v>1064.1687524388954</c:v>
                </c:pt>
                <c:pt idx="76">
                  <c:v>1065.3320864028424</c:v>
                </c:pt>
                <c:pt idx="77">
                  <c:v>1066.493051107265</c:v>
                </c:pt>
                <c:pt idx="78">
                  <c:v>1067.6516440295588</c:v>
                </c:pt>
                <c:pt idx="79">
                  <c:v>1068.8078626486758</c:v>
                </c:pt>
                <c:pt idx="80">
                  <c:v>1069.9617044460301</c:v>
                </c:pt>
                <c:pt idx="81">
                  <c:v>1071.113166907282</c:v>
                </c:pt>
                <c:pt idx="82">
                  <c:v>1072.2622475226297</c:v>
                </c:pt>
                <c:pt idx="83">
                  <c:v>1073.4089437880887</c:v>
                </c:pt>
                <c:pt idx="84">
                  <c:v>1074.5532532056807</c:v>
                </c:pt>
                <c:pt idx="85">
                  <c:v>1075.6951732840671</c:v>
                </c:pt>
                <c:pt idx="86">
                  <c:v>1076.834701538776</c:v>
                </c:pt>
                <c:pt idx="87">
                  <c:v>1077.9718354924937</c:v>
                </c:pt>
                <c:pt idx="88">
                  <c:v>1079.1065726756651</c:v>
                </c:pt>
                <c:pt idx="89">
                  <c:v>1080.238910625668</c:v>
                </c:pt>
                <c:pt idx="90">
                  <c:v>1081.3688468882706</c:v>
                </c:pt>
                <c:pt idx="91">
                  <c:v>1082.4963790167208</c:v>
                </c:pt>
                <c:pt idx="92">
                  <c:v>1083.6215045721076</c:v>
                </c:pt>
                <c:pt idx="93">
                  <c:v>1084.7442211236305</c:v>
                </c:pt>
                <c:pt idx="94">
                  <c:v>1085.8645262482489</c:v>
                </c:pt>
                <c:pt idx="95">
                  <c:v>1086.9824175312701</c:v>
                </c:pt>
                <c:pt idx="96">
                  <c:v>1088.0978925656686</c:v>
                </c:pt>
                <c:pt idx="97">
                  <c:v>1089.2109489526963</c:v>
                </c:pt>
                <c:pt idx="98">
                  <c:v>1090.3215843014682</c:v>
                </c:pt>
                <c:pt idx="99">
                  <c:v>1091.4297962292649</c:v>
                </c:pt>
                <c:pt idx="100">
                  <c:v>1092.5355823613413</c:v>
                </c:pt>
                <c:pt idx="101">
                  <c:v>1093.6389403310309</c:v>
                </c:pt>
                <c:pt idx="102">
                  <c:v>1094.7398677797125</c:v>
                </c:pt>
                <c:pt idx="103">
                  <c:v>1095.8383623565671</c:v>
                </c:pt>
                <c:pt idx="104">
                  <c:v>1096.9344217190453</c:v>
                </c:pt>
                <c:pt idx="105">
                  <c:v>1098.0280435324271</c:v>
                </c:pt>
                <c:pt idx="106">
                  <c:v>1099.1192254698703</c:v>
                </c:pt>
                <c:pt idx="107">
                  <c:v>1100.207965212745</c:v>
                </c:pt>
                <c:pt idx="108">
                  <c:v>1101.2942604499806</c:v>
                </c:pt>
                <c:pt idx="109">
                  <c:v>1102.3781088788164</c:v>
                </c:pt>
                <c:pt idx="110">
                  <c:v>1103.459508203963</c:v>
                </c:pt>
                <c:pt idx="111">
                  <c:v>1104.5384561384567</c:v>
                </c:pt>
                <c:pt idx="112">
                  <c:v>1105.6149504028081</c:v>
                </c:pt>
                <c:pt idx="113">
                  <c:v>1106.6889887254683</c:v>
                </c:pt>
                <c:pt idx="114">
                  <c:v>1107.7605688429448</c:v>
                </c:pt>
                <c:pt idx="115">
                  <c:v>1108.8296884992101</c:v>
                </c:pt>
                <c:pt idx="116">
                  <c:v>1109.8963454461618</c:v>
                </c:pt>
                <c:pt idx="117">
                  <c:v>1110.9605374435293</c:v>
                </c:pt>
                <c:pt idx="118">
                  <c:v>1112.0222622585823</c:v>
                </c:pt>
                <c:pt idx="119">
                  <c:v>1113.0815176665333</c:v>
                </c:pt>
                <c:pt idx="120">
                  <c:v>1114.138301450276</c:v>
                </c:pt>
                <c:pt idx="121">
                  <c:v>1115.1926114001308</c:v>
                </c:pt>
                <c:pt idx="122">
                  <c:v>1116.2444453144017</c:v>
                </c:pt>
                <c:pt idx="123">
                  <c:v>1117.2938009989091</c:v>
                </c:pt>
                <c:pt idx="124">
                  <c:v>1118.340676267062</c:v>
                </c:pt>
                <c:pt idx="125">
                  <c:v>1119.3850689400367</c:v>
                </c:pt>
                <c:pt idx="126">
                  <c:v>1120.426976846386</c:v>
                </c:pt>
                <c:pt idx="127">
                  <c:v>1121.4663978223602</c:v>
                </c:pt>
                <c:pt idx="128">
                  <c:v>1122.5033297118525</c:v>
                </c:pt>
                <c:pt idx="129">
                  <c:v>1123.5377703660668</c:v>
                </c:pt>
                <c:pt idx="130">
                  <c:v>1124.5697176438632</c:v>
                </c:pt>
                <c:pt idx="131">
                  <c:v>1125.5991694117108</c:v>
                </c:pt>
                <c:pt idx="132">
                  <c:v>1126.6261235433944</c:v>
                </c:pt>
                <c:pt idx="133">
                  <c:v>1127.650577920293</c:v>
                </c:pt>
                <c:pt idx="134">
                  <c:v>1128.6725304309289</c:v>
                </c:pt>
                <c:pt idx="135">
                  <c:v>1129.6919789716856</c:v>
                </c:pt>
                <c:pt idx="136">
                  <c:v>1130.7089214461403</c:v>
                </c:pt>
                <c:pt idx="137">
                  <c:v>1131.7233557653306</c:v>
                </c:pt>
                <c:pt idx="138">
                  <c:v>1132.7352798474301</c:v>
                </c:pt>
                <c:pt idx="139">
                  <c:v>1133.7446916184126</c:v>
                </c:pt>
                <c:pt idx="140">
                  <c:v>1134.7515890111983</c:v>
                </c:pt>
                <c:pt idx="141">
                  <c:v>1135.7559699663493</c:v>
                </c:pt>
                <c:pt idx="142">
                  <c:v>1136.7578324314416</c:v>
                </c:pt>
                <c:pt idx="143">
                  <c:v>1137.757174361486</c:v>
                </c:pt>
                <c:pt idx="144">
                  <c:v>1138.7539937187757</c:v>
                </c:pt>
                <c:pt idx="145">
                  <c:v>1139.7482884728724</c:v>
                </c:pt>
                <c:pt idx="146">
                  <c:v>1140.7400566005538</c:v>
                </c:pt>
                <c:pt idx="147">
                  <c:v>1141.7292960858208</c:v>
                </c:pt>
                <c:pt idx="148">
                  <c:v>1142.7160049199128</c:v>
                </c:pt>
                <c:pt idx="149">
                  <c:v>1143.7001811011814</c:v>
                </c:pt>
                <c:pt idx="150">
                  <c:v>1144.6818226352013</c:v>
                </c:pt>
                <c:pt idx="151">
                  <c:v>1145.6609275346866</c:v>
                </c:pt>
                <c:pt idx="152">
                  <c:v>1146.6374938196348</c:v>
                </c:pt>
                <c:pt idx="153">
                  <c:v>1147.6115195169175</c:v>
                </c:pt>
                <c:pt idx="154">
                  <c:v>1148.5830026606457</c:v>
                </c:pt>
                <c:pt idx="155">
                  <c:v>1149.5519412920753</c:v>
                </c:pt>
                <c:pt idx="156">
                  <c:v>1150.5183334594319</c:v>
                </c:pt>
                <c:pt idx="157">
                  <c:v>1151.4821772181288</c:v>
                </c:pt>
                <c:pt idx="158">
                  <c:v>1152.4434706304455</c:v>
                </c:pt>
                <c:pt idx="159">
                  <c:v>1153.4022117658885</c:v>
                </c:pt>
                <c:pt idx="160">
                  <c:v>1154.358398700811</c:v>
                </c:pt>
                <c:pt idx="161">
                  <c:v>1155.3120295186336</c:v>
                </c:pt>
                <c:pt idx="162">
                  <c:v>1156.2631023098199</c:v>
                </c:pt>
                <c:pt idx="163">
                  <c:v>1157.2116151716255</c:v>
                </c:pt>
                <c:pt idx="164">
                  <c:v>1158.1575662084826</c:v>
                </c:pt>
                <c:pt idx="165">
                  <c:v>1159.1009535314961</c:v>
                </c:pt>
                <c:pt idx="166">
                  <c:v>1160.0417752590047</c:v>
                </c:pt>
                <c:pt idx="167">
                  <c:v>1160.9800295159562</c:v>
                </c:pt>
                <c:pt idx="168">
                  <c:v>1161.915714434336</c:v>
                </c:pt>
                <c:pt idx="169">
                  <c:v>1162.8488281530272</c:v>
                </c:pt>
                <c:pt idx="170">
                  <c:v>1163.7793688176262</c:v>
                </c:pt>
                <c:pt idx="171">
                  <c:v>1164.7073345807612</c:v>
                </c:pt>
                <c:pt idx="172">
                  <c:v>1165.6327236016739</c:v>
                </c:pt>
                <c:pt idx="173">
                  <c:v>1166.5555340466653</c:v>
                </c:pt>
                <c:pt idx="174">
                  <c:v>1167.4757640886828</c:v>
                </c:pt>
                <c:pt idx="175">
                  <c:v>1168.3934119073861</c:v>
                </c:pt>
                <c:pt idx="176">
                  <c:v>1169.3084756894425</c:v>
                </c:pt>
                <c:pt idx="177">
                  <c:v>1170.2209536279888</c:v>
                </c:pt>
                <c:pt idx="178">
                  <c:v>1171.1308439231384</c:v>
                </c:pt>
                <c:pt idx="179">
                  <c:v>1172.0381447815716</c:v>
                </c:pt>
                <c:pt idx="180">
                  <c:v>1172.9428544168074</c:v>
                </c:pt>
                <c:pt idx="181">
                  <c:v>1173.8449710489283</c:v>
                </c:pt>
                <c:pt idx="182">
                  <c:v>1174.7444929048584</c:v>
                </c:pt>
                <c:pt idx="183">
                  <c:v>1175.6414182179956</c:v>
                </c:pt>
                <c:pt idx="184">
                  <c:v>1176.5357452285027</c:v>
                </c:pt>
                <c:pt idx="185">
                  <c:v>1177.427472183218</c:v>
                </c:pt>
                <c:pt idx="186">
                  <c:v>1178.3165973355387</c:v>
                </c:pt>
                <c:pt idx="187">
                  <c:v>1179.203118945466</c:v>
                </c:pt>
                <c:pt idx="188">
                  <c:v>1180.0870352796749</c:v>
                </c:pt>
                <c:pt idx="189">
                  <c:v>1180.9683446113661</c:v>
                </c:pt>
                <c:pt idx="190">
                  <c:v>1181.8470452202591</c:v>
                </c:pt>
                <c:pt idx="191">
                  <c:v>1182.723135392727</c:v>
                </c:pt>
                <c:pt idx="192">
                  <c:v>1183.5966134216735</c:v>
                </c:pt>
                <c:pt idx="193">
                  <c:v>1184.4674776064217</c:v>
                </c:pt>
                <c:pt idx="194">
                  <c:v>1185.3357262529905</c:v>
                </c:pt>
                <c:pt idx="195">
                  <c:v>1186.2013576737018</c:v>
                </c:pt>
                <c:pt idx="196">
                  <c:v>1187.0643701875563</c:v>
                </c:pt>
                <c:pt idx="197">
                  <c:v>1187.9247621199045</c:v>
                </c:pt>
                <c:pt idx="198">
                  <c:v>1188.7825318025666</c:v>
                </c:pt>
                <c:pt idx="199">
                  <c:v>1189.6376775738684</c:v>
                </c:pt>
                <c:pt idx="200">
                  <c:v>1190.4901977784859</c:v>
                </c:pt>
                <c:pt idx="201">
                  <c:v>1191.3400907676264</c:v>
                </c:pt>
                <c:pt idx="202">
                  <c:v>1192.1873548988883</c:v>
                </c:pt>
                <c:pt idx="203">
                  <c:v>1193.0319885361289</c:v>
                </c:pt>
                <c:pt idx="204">
                  <c:v>1193.8739900497362</c:v>
                </c:pt>
                <c:pt idx="205">
                  <c:v>1194.7133578164528</c:v>
                </c:pt>
                <c:pt idx="206">
                  <c:v>1195.5500902192582</c:v>
                </c:pt>
                <c:pt idx="207">
                  <c:v>1196.384185647692</c:v>
                </c:pt>
                <c:pt idx="208">
                  <c:v>1197.215642497373</c:v>
                </c:pt>
                <c:pt idx="209">
                  <c:v>1198.0444591704354</c:v>
                </c:pt>
                <c:pt idx="210">
                  <c:v>1198.8706340752522</c:v>
                </c:pt>
                <c:pt idx="211">
                  <c:v>1199.6941656264723</c:v>
                </c:pt>
                <c:pt idx="212">
                  <c:v>1200.5150522450438</c:v>
                </c:pt>
                <c:pt idx="213">
                  <c:v>1201.3332923582059</c:v>
                </c:pt>
                <c:pt idx="214">
                  <c:v>1202.148884399367</c:v>
                </c:pt>
                <c:pt idx="215">
                  <c:v>1202.9618268083677</c:v>
                </c:pt>
                <c:pt idx="216">
                  <c:v>1203.7721180310223</c:v>
                </c:pt>
                <c:pt idx="217">
                  <c:v>1204.5797565196331</c:v>
                </c:pt>
                <c:pt idx="218">
                  <c:v>1205.3847407324904</c:v>
                </c:pt>
                <c:pt idx="219">
                  <c:v>1206.1870691342322</c:v>
                </c:pt>
                <c:pt idx="220">
                  <c:v>1206.9867401956351</c:v>
                </c:pt>
                <c:pt idx="221">
                  <c:v>1207.7837523935693</c:v>
                </c:pt>
                <c:pt idx="222">
                  <c:v>1208.5781042111832</c:v>
                </c:pt>
                <c:pt idx="223">
                  <c:v>1209.3697941377279</c:v>
                </c:pt>
                <c:pt idx="224">
                  <c:v>1210.1588206685446</c:v>
                </c:pt>
                <c:pt idx="225">
                  <c:v>1210.9451823052011</c:v>
                </c:pt>
                <c:pt idx="226">
                  <c:v>1211.728877555287</c:v>
                </c:pt>
                <c:pt idx="227">
                  <c:v>1212.50990493257</c:v>
                </c:pt>
                <c:pt idx="228">
                  <c:v>1213.2882629568423</c:v>
                </c:pt>
                <c:pt idx="229">
                  <c:v>1214.0639501540024</c:v>
                </c:pt>
                <c:pt idx="230">
                  <c:v>1214.8369650560269</c:v>
                </c:pt>
                <c:pt idx="231">
                  <c:v>1215.6073062009589</c:v>
                </c:pt>
                <c:pt idx="232">
                  <c:v>1216.3749721328343</c:v>
                </c:pt>
                <c:pt idx="233">
                  <c:v>1217.139961401753</c:v>
                </c:pt>
                <c:pt idx="234">
                  <c:v>1217.9022725638804</c:v>
                </c:pt>
                <c:pt idx="235">
                  <c:v>1218.6619041813556</c:v>
                </c:pt>
                <c:pt idx="236">
                  <c:v>1219.4188548223103</c:v>
                </c:pt>
                <c:pt idx="237">
                  <c:v>1220.1731230608773</c:v>
                </c:pt>
                <c:pt idx="238">
                  <c:v>1220.9247074771804</c:v>
                </c:pt>
                <c:pt idx="239">
                  <c:v>1221.6736066572598</c:v>
                </c:pt>
                <c:pt idx="240">
                  <c:v>1222.4198191932157</c:v>
                </c:pt>
                <c:pt idx="241">
                  <c:v>1223.1633436829991</c:v>
                </c:pt>
                <c:pt idx="242">
                  <c:v>1223.90417873051</c:v>
                </c:pt>
                <c:pt idx="243">
                  <c:v>1224.6423229456414</c:v>
                </c:pt>
                <c:pt idx="244">
                  <c:v>1225.3777749440883</c:v>
                </c:pt>
                <c:pt idx="245">
                  <c:v>1226.1105333476178</c:v>
                </c:pt>
                <c:pt idx="246">
                  <c:v>1226.8405967837291</c:v>
                </c:pt>
                <c:pt idx="247">
                  <c:v>1227.567963885821</c:v>
                </c:pt>
                <c:pt idx="248">
                  <c:v>1228.2926332932657</c:v>
                </c:pt>
                <c:pt idx="249">
                  <c:v>1229.0146036512265</c:v>
                </c:pt>
                <c:pt idx="250">
                  <c:v>1229.7338736107404</c:v>
                </c:pt>
                <c:pt idx="251">
                  <c:v>1230.4504418286547</c:v>
                </c:pt>
                <c:pt idx="252">
                  <c:v>1231.1643069676707</c:v>
                </c:pt>
                <c:pt idx="253">
                  <c:v>1231.8754676963636</c:v>
                </c:pt>
                <c:pt idx="254">
                  <c:v>1232.5839226890023</c:v>
                </c:pt>
                <c:pt idx="255">
                  <c:v>1233.289670625757</c:v>
                </c:pt>
                <c:pt idx="256">
                  <c:v>1233.9927101925425</c:v>
                </c:pt>
                <c:pt idx="257">
                  <c:v>1234.6930400810695</c:v>
                </c:pt>
                <c:pt idx="258">
                  <c:v>1235.3906589887999</c:v>
                </c:pt>
                <c:pt idx="259">
                  <c:v>1236.0855656190331</c:v>
                </c:pt>
                <c:pt idx="260">
                  <c:v>1236.7777586807103</c:v>
                </c:pt>
                <c:pt idx="261">
                  <c:v>1237.4672368885831</c:v>
                </c:pt>
                <c:pt idx="262">
                  <c:v>1238.1539989631165</c:v>
                </c:pt>
                <c:pt idx="263">
                  <c:v>1238.8380436304994</c:v>
                </c:pt>
                <c:pt idx="264">
                  <c:v>1239.5193696226213</c:v>
                </c:pt>
                <c:pt idx="265">
                  <c:v>1240.1979756770741</c:v>
                </c:pt>
                <c:pt idx="266">
                  <c:v>1240.8738605372509</c:v>
                </c:pt>
                <c:pt idx="267">
                  <c:v>1241.5470229520215</c:v>
                </c:pt>
                <c:pt idx="268">
                  <c:v>1242.2174616761172</c:v>
                </c:pt>
                <c:pt idx="269">
                  <c:v>1242.8851754698219</c:v>
                </c:pt>
                <c:pt idx="270">
                  <c:v>1243.5501630991273</c:v>
                </c:pt>
                <c:pt idx="271">
                  <c:v>1244.2124233356922</c:v>
                </c:pt>
                <c:pt idx="272">
                  <c:v>1244.8719549567415</c:v>
                </c:pt>
                <c:pt idx="273">
                  <c:v>1245.5287567452153</c:v>
                </c:pt>
                <c:pt idx="274">
                  <c:v>1246.1828274896181</c:v>
                </c:pt>
                <c:pt idx="275">
                  <c:v>1246.8341659840346</c:v>
                </c:pt>
                <c:pt idx="276">
                  <c:v>1247.4827710282452</c:v>
                </c:pt>
                <c:pt idx="277">
                  <c:v>1248.1286414275721</c:v>
                </c:pt>
                <c:pt idx="278">
                  <c:v>1248.7717759928266</c:v>
                </c:pt>
                <c:pt idx="279">
                  <c:v>1249.4121735405868</c:v>
                </c:pt>
                <c:pt idx="280">
                  <c:v>1250.0498328928877</c:v>
                </c:pt>
                <c:pt idx="281">
                  <c:v>1250.6847528773567</c:v>
                </c:pt>
                <c:pt idx="282">
                  <c:v>1251.316932327049</c:v>
                </c:pt>
                <c:pt idx="283">
                  <c:v>1251.9463700807137</c:v>
                </c:pt>
                <c:pt idx="284">
                  <c:v>1252.5730649826235</c:v>
                </c:pt>
                <c:pt idx="285">
                  <c:v>1253.1970158824352</c:v>
                </c:pt>
                <c:pt idx="286">
                  <c:v>1253.8182216354667</c:v>
                </c:pt>
                <c:pt idx="287">
                  <c:v>1254.4366811025054</c:v>
                </c:pt>
                <c:pt idx="288">
                  <c:v>1255.0523931497039</c:v>
                </c:pt>
                <c:pt idx="289">
                  <c:v>1255.6653566489465</c:v>
                </c:pt>
                <c:pt idx="290">
                  <c:v>1256.2755704773795</c:v>
                </c:pt>
                <c:pt idx="291">
                  <c:v>1256.8830335177568</c:v>
                </c:pt>
                <c:pt idx="292">
                  <c:v>1257.4877446582311</c:v>
                </c:pt>
                <c:pt idx="293">
                  <c:v>1258.0897027923997</c:v>
                </c:pt>
                <c:pt idx="294">
                  <c:v>1258.6889068193775</c:v>
                </c:pt>
                <c:pt idx="295">
                  <c:v>1259.2853556436737</c:v>
                </c:pt>
                <c:pt idx="296">
                  <c:v>1259.8790481752296</c:v>
                </c:pt>
                <c:pt idx="297">
                  <c:v>1260.4699833294292</c:v>
                </c:pt>
                <c:pt idx="298">
                  <c:v>1261.0581600269895</c:v>
                </c:pt>
                <c:pt idx="299">
                  <c:v>1261.6435771941128</c:v>
                </c:pt>
                <c:pt idx="300">
                  <c:v>1262.2262337624848</c:v>
                </c:pt>
                <c:pt idx="301">
                  <c:v>1262.8061286690083</c:v>
                </c:pt>
                <c:pt idx="302">
                  <c:v>1263.3832608560506</c:v>
                </c:pt>
                <c:pt idx="303">
                  <c:v>1263.9576292713903</c:v>
                </c:pt>
                <c:pt idx="304">
                  <c:v>1264.529232868096</c:v>
                </c:pt>
                <c:pt idx="305">
                  <c:v>1265.0980706046846</c:v>
                </c:pt>
                <c:pt idx="306">
                  <c:v>1265.6641414449277</c:v>
                </c:pt>
                <c:pt idx="307">
                  <c:v>1266.227444358093</c:v>
                </c:pt>
                <c:pt idx="308">
                  <c:v>1266.7879783185549</c:v>
                </c:pt>
                <c:pt idx="309">
                  <c:v>1267.3457423062741</c:v>
                </c:pt>
                <c:pt idx="310">
                  <c:v>1267.9007353063409</c:v>
                </c:pt>
                <c:pt idx="311">
                  <c:v>1268.4529563092517</c:v>
                </c:pt>
                <c:pt idx="312">
                  <c:v>1269.0024043108149</c:v>
                </c:pt>
                <c:pt idx="313">
                  <c:v>1269.5490783121211</c:v>
                </c:pt>
                <c:pt idx="314">
                  <c:v>1270.0929773195182</c:v>
                </c:pt>
                <c:pt idx="315">
                  <c:v>1270.6341003447146</c:v>
                </c:pt>
                <c:pt idx="316">
                  <c:v>1271.1724464046167</c:v>
                </c:pt>
                <c:pt idx="317">
                  <c:v>1271.7080145214995</c:v>
                </c:pt>
                <c:pt idx="318">
                  <c:v>1272.240803722817</c:v>
                </c:pt>
                <c:pt idx="319">
                  <c:v>1272.7708130413093</c:v>
                </c:pt>
                <c:pt idx="320">
                  <c:v>1273.2980415149923</c:v>
                </c:pt>
                <c:pt idx="321">
                  <c:v>1273.8224881871233</c:v>
                </c:pt>
                <c:pt idx="322">
                  <c:v>1274.3441521061582</c:v>
                </c:pt>
                <c:pt idx="323">
                  <c:v>1274.8630323257614</c:v>
                </c:pt>
                <c:pt idx="324">
                  <c:v>1275.3791279049246</c:v>
                </c:pt>
                <c:pt idx="325">
                  <c:v>1275.8924379077741</c:v>
                </c:pt>
                <c:pt idx="326">
                  <c:v>1276.4029614037133</c:v>
                </c:pt>
                <c:pt idx="327">
                  <c:v>1276.9106974672752</c:v>
                </c:pt>
                <c:pt idx="328">
                  <c:v>1277.4156451781789</c:v>
                </c:pt>
                <c:pt idx="329">
                  <c:v>1277.9178036214248</c:v>
                </c:pt>
                <c:pt idx="330">
                  <c:v>1278.417171887166</c:v>
                </c:pt>
                <c:pt idx="331">
                  <c:v>1278.9137490706512</c:v>
                </c:pt>
                <c:pt idx="332">
                  <c:v>1279.4075342723761</c:v>
                </c:pt>
                <c:pt idx="333">
                  <c:v>1279.8985265980029</c:v>
                </c:pt>
                <c:pt idx="334">
                  <c:v>1280.3867251583847</c:v>
                </c:pt>
                <c:pt idx="335">
                  <c:v>1280.8721290693738</c:v>
                </c:pt>
                <c:pt idx="336">
                  <c:v>1281.3547374521297</c:v>
                </c:pt>
                <c:pt idx="337">
                  <c:v>1281.8345494328873</c:v>
                </c:pt>
                <c:pt idx="338">
                  <c:v>1282.3115641430052</c:v>
                </c:pt>
                <c:pt idx="339">
                  <c:v>1282.7857807189937</c:v>
                </c:pt>
                <c:pt idx="340">
                  <c:v>1283.257198302477</c:v>
                </c:pt>
                <c:pt idx="341">
                  <c:v>1283.7258160401477</c:v>
                </c:pt>
                <c:pt idx="342">
                  <c:v>1284.1916330838751</c:v>
                </c:pt>
                <c:pt idx="343">
                  <c:v>1284.6546485905899</c:v>
                </c:pt>
                <c:pt idx="344">
                  <c:v>1285.1148617223307</c:v>
                </c:pt>
                <c:pt idx="345">
                  <c:v>1285.5722716462406</c:v>
                </c:pt>
                <c:pt idx="346">
                  <c:v>1286.0268775344771</c:v>
                </c:pt>
                <c:pt idx="347">
                  <c:v>1286.4786785643812</c:v>
                </c:pt>
                <c:pt idx="348">
                  <c:v>1286.9276739183138</c:v>
                </c:pt>
                <c:pt idx="349">
                  <c:v>1287.3738627836597</c:v>
                </c:pt>
                <c:pt idx="350">
                  <c:v>1287.8172443529454</c:v>
                </c:pt>
                <c:pt idx="351">
                  <c:v>1288.2578178236677</c:v>
                </c:pt>
                <c:pt idx="352">
                  <c:v>1288.6955823984583</c:v>
                </c:pt>
                <c:pt idx="353">
                  <c:v>1289.1305372849504</c:v>
                </c:pt>
                <c:pt idx="354">
                  <c:v>1289.5626816958174</c:v>
                </c:pt>
                <c:pt idx="355">
                  <c:v>1289.992014848752</c:v>
                </c:pt>
                <c:pt idx="356">
                  <c:v>1290.4185359664993</c:v>
                </c:pt>
                <c:pt idx="357">
                  <c:v>1290.842244276768</c:v>
                </c:pt>
                <c:pt idx="358">
                  <c:v>1291.2631390123984</c:v>
                </c:pt>
                <c:pt idx="359">
                  <c:v>1291.6812194111376</c:v>
                </c:pt>
                <c:pt idx="360">
                  <c:v>1292.0964847157579</c:v>
                </c:pt>
                <c:pt idx="361">
                  <c:v>1292.5089341740559</c:v>
                </c:pt>
                <c:pt idx="362">
                  <c:v>1292.9185670388351</c:v>
                </c:pt>
                <c:pt idx="363">
                  <c:v>1293.3253825678476</c:v>
                </c:pt>
                <c:pt idx="364">
                  <c:v>1293.7293800237951</c:v>
                </c:pt>
                <c:pt idx="365">
                  <c:v>1294.1305586745045</c:v>
                </c:pt>
                <c:pt idx="366">
                  <c:v>1294.5289177926622</c:v>
                </c:pt>
                <c:pt idx="367">
                  <c:v>1294.9244566558739</c:v>
                </c:pt>
                <c:pt idx="368">
                  <c:v>1295.3171745468414</c:v>
                </c:pt>
                <c:pt idx="369">
                  <c:v>1295.7070707531268</c:v>
                </c:pt>
                <c:pt idx="370">
                  <c:v>1296.0941445673434</c:v>
                </c:pt>
                <c:pt idx="371">
                  <c:v>1296.4783952869193</c:v>
                </c:pt>
                <c:pt idx="372">
                  <c:v>1296.8598222143482</c:v>
                </c:pt>
                <c:pt idx="373">
                  <c:v>1297.2384246570036</c:v>
                </c:pt>
                <c:pt idx="374">
                  <c:v>1297.6142019272172</c:v>
                </c:pt>
                <c:pt idx="375">
                  <c:v>1297.9871533422192</c:v>
                </c:pt>
                <c:pt idx="376">
                  <c:v>1298.3572782241733</c:v>
                </c:pt>
                <c:pt idx="377">
                  <c:v>1298.7245759001676</c:v>
                </c:pt>
                <c:pt idx="378">
                  <c:v>1299.0890457022319</c:v>
                </c:pt>
                <c:pt idx="379">
                  <c:v>1299.450686967318</c:v>
                </c:pt>
                <c:pt idx="380">
                  <c:v>1299.8094990371733</c:v>
                </c:pt>
                <c:pt idx="381">
                  <c:v>1300.165481258611</c:v>
                </c:pt>
                <c:pt idx="382">
                  <c:v>1300.5186329831854</c:v>
                </c:pt>
                <c:pt idx="383">
                  <c:v>1300.8689535674341</c:v>
                </c:pt>
                <c:pt idx="384">
                  <c:v>1301.2164423727663</c:v>
                </c:pt>
                <c:pt idx="385">
                  <c:v>1301.56109876552</c:v>
                </c:pt>
                <c:pt idx="386">
                  <c:v>1301.9029221167891</c:v>
                </c:pt>
                <c:pt idx="387">
                  <c:v>1302.2419118026444</c:v>
                </c:pt>
                <c:pt idx="388">
                  <c:v>1302.578067204023</c:v>
                </c:pt>
                <c:pt idx="389">
                  <c:v>1302.9113877066761</c:v>
                </c:pt>
                <c:pt idx="390">
                  <c:v>1303.2418727012791</c:v>
                </c:pt>
                <c:pt idx="391">
                  <c:v>1303.5695215833025</c:v>
                </c:pt>
                <c:pt idx="392">
                  <c:v>1303.8943337531286</c:v>
                </c:pt>
                <c:pt idx="393">
                  <c:v>1304.2163086159744</c:v>
                </c:pt>
                <c:pt idx="394">
                  <c:v>1304.5354455818508</c:v>
                </c:pt>
                <c:pt idx="395">
                  <c:v>1304.8517440656769</c:v>
                </c:pt>
                <c:pt idx="396">
                  <c:v>1305.1652034871831</c:v>
                </c:pt>
                <c:pt idx="397">
                  <c:v>1305.4758232709596</c:v>
                </c:pt>
                <c:pt idx="398">
                  <c:v>1305.7836028463789</c:v>
                </c:pt>
                <c:pt idx="399">
                  <c:v>1306.088541647654</c:v>
                </c:pt>
                <c:pt idx="400">
                  <c:v>1306.3906391138657</c:v>
                </c:pt>
                <c:pt idx="401">
                  <c:v>1306.689894688863</c:v>
                </c:pt>
                <c:pt idx="402">
                  <c:v>1306.9863078213323</c:v>
                </c:pt>
                <c:pt idx="403">
                  <c:v>1307.2798779647499</c:v>
                </c:pt>
                <c:pt idx="404">
                  <c:v>1307.5706045774223</c:v>
                </c:pt>
                <c:pt idx="405">
                  <c:v>1307.8584871224703</c:v>
                </c:pt>
                <c:pt idx="406">
                  <c:v>1308.1435250677632</c:v>
                </c:pt>
                <c:pt idx="407">
                  <c:v>1308.4257178860332</c:v>
                </c:pt>
                <c:pt idx="408">
                  <c:v>1308.7050650547596</c:v>
                </c:pt>
                <c:pt idx="409">
                  <c:v>1308.9815660562149</c:v>
                </c:pt>
                <c:pt idx="410">
                  <c:v>1309.2552203774753</c:v>
                </c:pt>
                <c:pt idx="411">
                  <c:v>1309.5260275104106</c:v>
                </c:pt>
                <c:pt idx="412">
                  <c:v>1309.7939869516199</c:v>
                </c:pt>
                <c:pt idx="413">
                  <c:v>1310.0590982025146</c:v>
                </c:pt>
                <c:pt idx="414">
                  <c:v>1310.3213607693094</c:v>
                </c:pt>
                <c:pt idx="415">
                  <c:v>1310.5807741629242</c:v>
                </c:pt>
                <c:pt idx="416">
                  <c:v>1310.8373378990962</c:v>
                </c:pt>
                <c:pt idx="417">
                  <c:v>1311.0910514982531</c:v>
                </c:pt>
                <c:pt idx="418">
                  <c:v>1311.3419144856882</c:v>
                </c:pt>
                <c:pt idx="419">
                  <c:v>1311.5899263913755</c:v>
                </c:pt>
                <c:pt idx="420">
                  <c:v>1311.835086750028</c:v>
                </c:pt>
                <c:pt idx="421">
                  <c:v>1312.0773951012297</c:v>
                </c:pt>
                <c:pt idx="422">
                  <c:v>1312.3168509891648</c:v>
                </c:pt>
                <c:pt idx="423">
                  <c:v>1312.553453962805</c:v>
                </c:pt>
                <c:pt idx="424">
                  <c:v>1312.7872035759538</c:v>
                </c:pt>
                <c:pt idx="425">
                  <c:v>1313.0180993870122</c:v>
                </c:pt>
                <c:pt idx="426">
                  <c:v>1313.246140959222</c:v>
                </c:pt>
                <c:pt idx="427">
                  <c:v>1313.4713278605313</c:v>
                </c:pt>
                <c:pt idx="428">
                  <c:v>1313.6936596635639</c:v>
                </c:pt>
                <c:pt idx="429">
                  <c:v>1313.9131359457569</c:v>
                </c:pt>
                <c:pt idx="430">
                  <c:v>1314.1297562892209</c:v>
                </c:pt>
                <c:pt idx="431">
                  <c:v>1314.3435202807855</c:v>
                </c:pt>
                <c:pt idx="432">
                  <c:v>1314.5544275120369</c:v>
                </c:pt>
                <c:pt idx="433">
                  <c:v>1314.7624775792406</c:v>
                </c:pt>
                <c:pt idx="434">
                  <c:v>1314.96767008336</c:v>
                </c:pt>
                <c:pt idx="435">
                  <c:v>1315.1700046301271</c:v>
                </c:pt>
                <c:pt idx="436">
                  <c:v>1315.3694808299808</c:v>
                </c:pt>
                <c:pt idx="437">
                  <c:v>1315.5660982979991</c:v>
                </c:pt>
                <c:pt idx="438">
                  <c:v>1315.7598566540003</c:v>
                </c:pt>
                <c:pt idx="439">
                  <c:v>1315.9507555225402</c:v>
                </c:pt>
                <c:pt idx="440">
                  <c:v>1316.1387945327942</c:v>
                </c:pt>
                <c:pt idx="441">
                  <c:v>1316.323973318724</c:v>
                </c:pt>
                <c:pt idx="442">
                  <c:v>1316.5062915189465</c:v>
                </c:pt>
                <c:pt idx="443">
                  <c:v>1316.6857487767422</c:v>
                </c:pt>
                <c:pt idx="444">
                  <c:v>1316.862344740096</c:v>
                </c:pt>
                <c:pt idx="445">
                  <c:v>1317.0360790617051</c:v>
                </c:pt>
                <c:pt idx="446">
                  <c:v>1317.2069513989479</c:v>
                </c:pt>
                <c:pt idx="447">
                  <c:v>1317.3749614138915</c:v>
                </c:pt>
                <c:pt idx="448">
                  <c:v>1317.5401087732384</c:v>
                </c:pt>
                <c:pt idx="449">
                  <c:v>1317.7023931483809</c:v>
                </c:pt>
                <c:pt idx="450">
                  <c:v>1317.8618142154467</c:v>
                </c:pt>
                <c:pt idx="451">
                  <c:v>1318.0183716551915</c:v>
                </c:pt>
                <c:pt idx="452">
                  <c:v>1318.172065153047</c:v>
                </c:pt>
                <c:pt idx="453">
                  <c:v>1318.3228943991019</c:v>
                </c:pt>
                <c:pt idx="454">
                  <c:v>1318.4708590881751</c:v>
                </c:pt>
                <c:pt idx="455">
                  <c:v>1318.6159589196661</c:v>
                </c:pt>
                <c:pt idx="456">
                  <c:v>1318.7581935977314</c:v>
                </c:pt>
                <c:pt idx="457">
                  <c:v>1318.897562831098</c:v>
                </c:pt>
                <c:pt idx="458">
                  <c:v>1319.0340663332513</c:v>
                </c:pt>
                <c:pt idx="459">
                  <c:v>1319.1677038222306</c:v>
                </c:pt>
                <c:pt idx="460">
                  <c:v>1319.2984750208263</c:v>
                </c:pt>
                <c:pt idx="461">
                  <c:v>1319.4263796564398</c:v>
                </c:pt>
                <c:pt idx="462">
                  <c:v>1319.5514174611533</c:v>
                </c:pt>
                <c:pt idx="463">
                  <c:v>1319.6735881716843</c:v>
                </c:pt>
                <c:pt idx="464">
                  <c:v>1319.7928915293849</c:v>
                </c:pt>
                <c:pt idx="465">
                  <c:v>1319.9093272802834</c:v>
                </c:pt>
                <c:pt idx="466">
                  <c:v>1320.0228951750848</c:v>
                </c:pt>
                <c:pt idx="467">
                  <c:v>1320.133594969077</c:v>
                </c:pt>
                <c:pt idx="468">
                  <c:v>1320.2414264222252</c:v>
                </c:pt>
                <c:pt idx="469">
                  <c:v>1320.3463892991858</c:v>
                </c:pt>
                <c:pt idx="470">
                  <c:v>1320.4484833691711</c:v>
                </c:pt>
                <c:pt idx="471">
                  <c:v>1320.547708406094</c:v>
                </c:pt>
                <c:pt idx="472">
                  <c:v>1320.6440641884851</c:v>
                </c:pt>
                <c:pt idx="473">
                  <c:v>1320.7375504995234</c:v>
                </c:pt>
                <c:pt idx="474">
                  <c:v>1320.8281671270452</c:v>
                </c:pt>
                <c:pt idx="475">
                  <c:v>1320.9159138634948</c:v>
                </c:pt>
                <c:pt idx="476">
                  <c:v>1321.0007905059538</c:v>
                </c:pt>
                <c:pt idx="477">
                  <c:v>1321.0827968561571</c:v>
                </c:pt>
                <c:pt idx="478">
                  <c:v>1321.1619327204703</c:v>
                </c:pt>
                <c:pt idx="479">
                  <c:v>1321.2381979098861</c:v>
                </c:pt>
                <c:pt idx="480">
                  <c:v>1321.3115922400405</c:v>
                </c:pt>
                <c:pt idx="481">
                  <c:v>1321.3821155311589</c:v>
                </c:pt>
                <c:pt idx="482">
                  <c:v>1321.4497676081758</c:v>
                </c:pt>
                <c:pt idx="483">
                  <c:v>1321.5145483005763</c:v>
                </c:pt>
                <c:pt idx="484">
                  <c:v>1321.5764574425111</c:v>
                </c:pt>
                <c:pt idx="485">
                  <c:v>1321.6354948727646</c:v>
                </c:pt>
                <c:pt idx="486">
                  <c:v>1321.691660434738</c:v>
                </c:pt>
                <c:pt idx="487">
                  <c:v>1321.7449539764548</c:v>
                </c:pt>
                <c:pt idx="488">
                  <c:v>1321.7953753505558</c:v>
                </c:pt>
                <c:pt idx="489">
                  <c:v>1321.8429244143322</c:v>
                </c:pt>
                <c:pt idx="490">
                  <c:v>1321.8876010296883</c:v>
                </c:pt>
                <c:pt idx="491">
                  <c:v>1321.9294050631408</c:v>
                </c:pt>
                <c:pt idx="492">
                  <c:v>1321.9683363858326</c:v>
                </c:pt>
                <c:pt idx="493">
                  <c:v>1322.0043948735629</c:v>
                </c:pt>
                <c:pt idx="494">
                  <c:v>1322.037580406695</c:v>
                </c:pt>
                <c:pt idx="495">
                  <c:v>1322.0678928702525</c:v>
                </c:pt>
                <c:pt idx="496">
                  <c:v>1322.0953321538707</c:v>
                </c:pt>
                <c:pt idx="497">
                  <c:v>1322.119898151816</c:v>
                </c:pt>
                <c:pt idx="498">
                  <c:v>1322.1415907629482</c:v>
                </c:pt>
                <c:pt idx="499">
                  <c:v>1322.160409890779</c:v>
                </c:pt>
                <c:pt idx="500">
                  <c:v>1322.1763554434224</c:v>
                </c:pt>
                <c:pt idx="501">
                  <c:v>1322.1894273336018</c:v>
                </c:pt>
                <c:pt idx="502">
                  <c:v>1322.1996254786873</c:v>
                </c:pt>
                <c:pt idx="503">
                  <c:v>1322.2069498006547</c:v>
                </c:pt>
                <c:pt idx="504">
                  <c:v>1322.2114002260903</c:v>
                </c:pt>
                <c:pt idx="505">
                  <c:v>1322.2129766861867</c:v>
                </c:pt>
                <c:pt idx="506">
                  <c:v>1322.2116791168035</c:v>
                </c:pt>
                <c:pt idx="507">
                  <c:v>1322.2075074583636</c:v>
                </c:pt>
                <c:pt idx="508">
                  <c:v>1322.2004616559502</c:v>
                </c:pt>
                <c:pt idx="509">
                  <c:v>1322.1905416592381</c:v>
                </c:pt>
                <c:pt idx="510">
                  <c:v>1322.1777474225296</c:v>
                </c:pt>
                <c:pt idx="511">
                  <c:v>1322.1620789047652</c:v>
                </c:pt>
                <c:pt idx="512">
                  <c:v>1322.1435360694804</c:v>
                </c:pt>
                <c:pt idx="513">
                  <c:v>1322.1221188848167</c:v>
                </c:pt>
                <c:pt idx="514">
                  <c:v>1322.097827323573</c:v>
                </c:pt>
                <c:pt idx="515">
                  <c:v>1322.0706613631412</c:v>
                </c:pt>
                <c:pt idx="516">
                  <c:v>1322.0406209855464</c:v>
                </c:pt>
                <c:pt idx="517">
                  <c:v>1322.0077061774259</c:v>
                </c:pt>
                <c:pt idx="518">
                  <c:v>1321.9719169300108</c:v>
                </c:pt>
                <c:pt idx="519">
                  <c:v>1321.9332532392341</c:v>
                </c:pt>
                <c:pt idx="520">
                  <c:v>1321.8917151055409</c:v>
                </c:pt>
                <c:pt idx="521">
                  <c:v>1321.8473025340732</c:v>
                </c:pt>
                <c:pt idx="522">
                  <c:v>1321.8000155345887</c:v>
                </c:pt>
                <c:pt idx="523">
                  <c:v>1321.7498541214209</c:v>
                </c:pt>
                <c:pt idx="524">
                  <c:v>1321.6968183135696</c:v>
                </c:pt>
                <c:pt idx="525">
                  <c:v>1321.6409081346708</c:v>
                </c:pt>
                <c:pt idx="526">
                  <c:v>1321.5821236129423</c:v>
                </c:pt>
                <c:pt idx="527">
                  <c:v>1321.5204647812529</c:v>
                </c:pt>
                <c:pt idx="528">
                  <c:v>1321.4559316770499</c:v>
                </c:pt>
                <c:pt idx="529">
                  <c:v>1321.3885243424936</c:v>
                </c:pt>
                <c:pt idx="530">
                  <c:v>1321.3182428242985</c:v>
                </c:pt>
                <c:pt idx="531">
                  <c:v>1321.2450871738117</c:v>
                </c:pt>
                <c:pt idx="532">
                  <c:v>1321.1690574470747</c:v>
                </c:pt>
                <c:pt idx="533">
                  <c:v>1321.090153704677</c:v>
                </c:pt>
                <c:pt idx="534">
                  <c:v>1321.0083760118807</c:v>
                </c:pt>
                <c:pt idx="535">
                  <c:v>1320.9237244385713</c:v>
                </c:pt>
                <c:pt idx="536">
                  <c:v>1320.8361990592466</c:v>
                </c:pt>
                <c:pt idx="537">
                  <c:v>1320.745799953085</c:v>
                </c:pt>
                <c:pt idx="538">
                  <c:v>1320.6525272038637</c:v>
                </c:pt>
                <c:pt idx="539">
                  <c:v>1320.5563808999732</c:v>
                </c:pt>
                <c:pt idx="540">
                  <c:v>1320.4573611345093</c:v>
                </c:pt>
                <c:pt idx="541">
                  <c:v>1320.355468005115</c:v>
                </c:pt>
                <c:pt idx="542">
                  <c:v>1320.2507016141676</c:v>
                </c:pt>
                <c:pt idx="543">
                  <c:v>1320.1430620685983</c:v>
                </c:pt>
                <c:pt idx="544">
                  <c:v>1320.0325494800427</c:v>
                </c:pt>
                <c:pt idx="545">
                  <c:v>1319.9191639647399</c:v>
                </c:pt>
                <c:pt idx="546">
                  <c:v>1319.8029056435926</c:v>
                </c:pt>
                <c:pt idx="547">
                  <c:v>1319.6837746421281</c:v>
                </c:pt>
                <c:pt idx="548">
                  <c:v>1319.5617710905356</c:v>
                </c:pt>
                <c:pt idx="549">
                  <c:v>1319.4368951236722</c:v>
                </c:pt>
                <c:pt idx="550">
                  <c:v>1319.3091468809691</c:v>
                </c:pt>
                <c:pt idx="551">
                  <c:v>1319.1785265066108</c:v>
                </c:pt>
                <c:pt idx="552">
                  <c:v>1319.0450341493554</c:v>
                </c:pt>
                <c:pt idx="553">
                  <c:v>1318.9086699626373</c:v>
                </c:pt>
                <c:pt idx="554">
                  <c:v>1318.7694341045635</c:v>
                </c:pt>
                <c:pt idx="555">
                  <c:v>1318.6273267378642</c:v>
                </c:pt>
                <c:pt idx="556">
                  <c:v>1318.4823480299606</c:v>
                </c:pt>
                <c:pt idx="557">
                  <c:v>1318.3344981529126</c:v>
                </c:pt>
                <c:pt idx="558">
                  <c:v>1318.1837772834599</c:v>
                </c:pt>
                <c:pt idx="559">
                  <c:v>1318.0301856029853</c:v>
                </c:pt>
                <c:pt idx="560">
                  <c:v>1317.8737232975657</c:v>
                </c:pt>
                <c:pt idx="561">
                  <c:v>1317.7143905578821</c:v>
                </c:pt>
                <c:pt idx="562">
                  <c:v>1317.5521875793759</c:v>
                </c:pt>
                <c:pt idx="563">
                  <c:v>1317.3871145620847</c:v>
                </c:pt>
                <c:pt idx="564">
                  <c:v>1317.2191717107567</c:v>
                </c:pt>
                <c:pt idx="565">
                  <c:v>1317.0483592347866</c:v>
                </c:pt>
                <c:pt idx="566">
                  <c:v>1316.8746773482701</c:v>
                </c:pt>
                <c:pt idx="567">
                  <c:v>1316.6981262699749</c:v>
                </c:pt>
                <c:pt idx="568">
                  <c:v>1316.5187062233558</c:v>
                </c:pt>
                <c:pt idx="569">
                  <c:v>1316.3364174365393</c:v>
                </c:pt>
                <c:pt idx="570">
                  <c:v>1316.1512601423303</c:v>
                </c:pt>
                <c:pt idx="571">
                  <c:v>1315.9632345782338</c:v>
                </c:pt>
                <c:pt idx="572">
                  <c:v>1315.7723409864523</c:v>
                </c:pt>
                <c:pt idx="573">
                  <c:v>1315.5785796138553</c:v>
                </c:pt>
                <c:pt idx="574">
                  <c:v>1315.3819507120386</c:v>
                </c:pt>
                <c:pt idx="575">
                  <c:v>1315.1824545372606</c:v>
                </c:pt>
                <c:pt idx="576">
                  <c:v>1314.980091350483</c:v>
                </c:pt>
                <c:pt idx="577">
                  <c:v>1314.774861417412</c:v>
                </c:pt>
                <c:pt idx="578">
                  <c:v>1314.5667650084097</c:v>
                </c:pt>
                <c:pt idx="579">
                  <c:v>1314.3558023985513</c:v>
                </c:pt>
                <c:pt idx="580">
                  <c:v>1314.1419738676291</c:v>
                </c:pt>
                <c:pt idx="581">
                  <c:v>1313.92527970016</c:v>
                </c:pt>
                <c:pt idx="582">
                  <c:v>1313.7057201853427</c:v>
                </c:pt>
                <c:pt idx="583">
                  <c:v>1313.483295617121</c:v>
                </c:pt>
                <c:pt idx="584">
                  <c:v>1313.2580062941286</c:v>
                </c:pt>
                <c:pt idx="585">
                  <c:v>1313.0298525197593</c:v>
                </c:pt>
                <c:pt idx="586">
                  <c:v>1312.7988346021034</c:v>
                </c:pt>
                <c:pt idx="587">
                  <c:v>1312.5649528539786</c:v>
                </c:pt>
                <c:pt idx="588">
                  <c:v>1312.328207592949</c:v>
                </c:pt>
                <c:pt idx="589">
                  <c:v>1312.0885991412958</c:v>
                </c:pt>
                <c:pt idx="590">
                  <c:v>1311.8461278260311</c:v>
                </c:pt>
                <c:pt idx="591">
                  <c:v>1311.6007939789301</c:v>
                </c:pt>
                <c:pt idx="592">
                  <c:v>1311.3525979364792</c:v>
                </c:pt>
                <c:pt idx="593">
                  <c:v>1311.1015400399383</c:v>
                </c:pt>
                <c:pt idx="594">
                  <c:v>1310.8476206352955</c:v>
                </c:pt>
                <c:pt idx="595">
                  <c:v>1310.5908400732919</c:v>
                </c:pt>
                <c:pt idx="596">
                  <c:v>1310.331198709426</c:v>
                </c:pt>
                <c:pt idx="597">
                  <c:v>1310.0686969039632</c:v>
                </c:pt>
                <c:pt idx="598">
                  <c:v>1309.8033350218809</c:v>
                </c:pt>
                <c:pt idx="599">
                  <c:v>1309.5351134330001</c:v>
                </c:pt>
                <c:pt idx="600">
                  <c:v>1309.2640325118293</c:v>
                </c:pt>
                <c:pt idx="601">
                  <c:v>1308.9900926377086</c:v>
                </c:pt>
                <c:pt idx="602">
                  <c:v>1308.7132941947057</c:v>
                </c:pt>
                <c:pt idx="603">
                  <c:v>1308.4336375716769</c:v>
                </c:pt>
                <c:pt idx="604">
                  <c:v>1308.1511231622724</c:v>
                </c:pt>
                <c:pt idx="605">
                  <c:v>1307.8657513649139</c:v>
                </c:pt>
                <c:pt idx="606">
                  <c:v>1307.5775225828236</c:v>
                </c:pt>
                <c:pt idx="607">
                  <c:v>1307.2864372239731</c:v>
                </c:pt>
                <c:pt idx="608">
                  <c:v>1306.9924957011933</c:v>
                </c:pt>
                <c:pt idx="609">
                  <c:v>1306.6956984320448</c:v>
                </c:pt>
                <c:pt idx="610">
                  <c:v>1306.3960458389283</c:v>
                </c:pt>
                <c:pt idx="611">
                  <c:v>1306.0935383490269</c:v>
                </c:pt>
                <c:pt idx="612">
                  <c:v>1305.7881763943608</c:v>
                </c:pt>
                <c:pt idx="613">
                  <c:v>1305.4799604117436</c:v>
                </c:pt>
                <c:pt idx="614">
                  <c:v>1305.168890842798</c:v>
                </c:pt>
                <c:pt idx="615">
                  <c:v>1304.8549681339839</c:v>
                </c:pt>
                <c:pt idx="616">
                  <c:v>1304.5381927365515</c:v>
                </c:pt>
                <c:pt idx="617">
                  <c:v>1304.2185651066306</c:v>
                </c:pt>
                <c:pt idx="618">
                  <c:v>1303.8960857051302</c:v>
                </c:pt>
                <c:pt idx="619">
                  <c:v>1303.5707549978213</c:v>
                </c:pt>
                <c:pt idx="620">
                  <c:v>1303.2425734553192</c:v>
                </c:pt>
                <c:pt idx="621">
                  <c:v>1302.9115415530493</c:v>
                </c:pt>
                <c:pt idx="622">
                  <c:v>1302.5776597713113</c:v>
                </c:pt>
                <c:pt idx="623">
                  <c:v>1302.2409285952735</c:v>
                </c:pt>
                <c:pt idx="624">
                  <c:v>1301.901348514911</c:v>
                </c:pt>
                <c:pt idx="625">
                  <c:v>1301.5589200251059</c:v>
                </c:pt>
                <c:pt idx="626">
                  <c:v>1301.2136436255414</c:v>
                </c:pt>
                <c:pt idx="627">
                  <c:v>1300.8655198208546</c:v>
                </c:pt>
                <c:pt idx="628">
                  <c:v>1300.5145491204701</c:v>
                </c:pt>
                <c:pt idx="629">
                  <c:v>1300.1607320387523</c:v>
                </c:pt>
                <c:pt idx="630">
                  <c:v>1299.8040690949026</c:v>
                </c:pt>
                <c:pt idx="631">
                  <c:v>1299.4445608130427</c:v>
                </c:pt>
                <c:pt idx="632">
                  <c:v>1299.0822077221649</c:v>
                </c:pt>
                <c:pt idx="633">
                  <c:v>1298.7170103561491</c:v>
                </c:pt>
                <c:pt idx="634">
                  <c:v>1298.3489692538014</c:v>
                </c:pt>
                <c:pt idx="635">
                  <c:v>1297.9780849587937</c:v>
                </c:pt>
                <c:pt idx="636">
                  <c:v>1297.6043580197259</c:v>
                </c:pt>
                <c:pt idx="637">
                  <c:v>1297.2277889901163</c:v>
                </c:pt>
                <c:pt idx="638">
                  <c:v>1296.8483784284031</c:v>
                </c:pt>
                <c:pt idx="639">
                  <c:v>1296.4661268979166</c:v>
                </c:pt>
                <c:pt idx="640">
                  <c:v>1296.0810349669612</c:v>
                </c:pt>
                <c:pt idx="641">
                  <c:v>1295.6931032087075</c:v>
                </c:pt>
                <c:pt idx="642">
                  <c:v>1295.3023322013285</c:v>
                </c:pt>
                <c:pt idx="643">
                  <c:v>1294.9087225278984</c:v>
                </c:pt>
                <c:pt idx="644">
                  <c:v>1294.5122747764597</c:v>
                </c:pt>
                <c:pt idx="645">
                  <c:v>1294.1129895399865</c:v>
                </c:pt>
                <c:pt idx="646">
                  <c:v>1293.7108674164347</c:v>
                </c:pt>
                <c:pt idx="647">
                  <c:v>1293.3059090086927</c:v>
                </c:pt>
                <c:pt idx="648">
                  <c:v>1292.8981149246281</c:v>
                </c:pt>
                <c:pt idx="649">
                  <c:v>1292.4874857770747</c:v>
                </c:pt>
                <c:pt idx="650">
                  <c:v>1292.0740221838614</c:v>
                </c:pt>
                <c:pt idx="651">
                  <c:v>1291.6577247677687</c:v>
                </c:pt>
                <c:pt idx="652">
                  <c:v>1291.2385941566072</c:v>
                </c:pt>
                <c:pt idx="653">
                  <c:v>1290.8166309831226</c:v>
                </c:pt>
                <c:pt idx="654">
                  <c:v>1290.391835885104</c:v>
                </c:pt>
                <c:pt idx="655">
                  <c:v>1289.9642095053314</c:v>
                </c:pt>
                <c:pt idx="656">
                  <c:v>1289.5337524915601</c:v>
                </c:pt>
                <c:pt idx="657">
                  <c:v>1289.1004654966446</c:v>
                </c:pt>
                <c:pt idx="658">
                  <c:v>1288.6643491783516</c:v>
                </c:pt>
                <c:pt idx="659">
                  <c:v>1288.2254041995513</c:v>
                </c:pt>
                <c:pt idx="660">
                  <c:v>1287.7836312281047</c:v>
                </c:pt>
                <c:pt idx="661">
                  <c:v>1287.3390309369363</c:v>
                </c:pt>
                <c:pt idx="662">
                  <c:v>1286.8916040039867</c:v>
                </c:pt>
                <c:pt idx="663">
                  <c:v>1286.4413511122593</c:v>
                </c:pt>
                <c:pt idx="664">
                  <c:v>1285.9882729498011</c:v>
                </c:pt>
                <c:pt idx="665">
                  <c:v>1285.5323702097328</c:v>
                </c:pt>
                <c:pt idx="666">
                  <c:v>1285.0736435902184</c:v>
                </c:pt>
                <c:pt idx="667">
                  <c:v>1284.6120937945004</c:v>
                </c:pt>
                <c:pt idx="668">
                  <c:v>1284.1477215309262</c:v>
                </c:pt>
                <c:pt idx="669">
                  <c:v>1283.6805275128852</c:v>
                </c:pt>
                <c:pt idx="670">
                  <c:v>1283.2105124588547</c:v>
                </c:pt>
                <c:pt idx="671">
                  <c:v>1282.7376770924511</c:v>
                </c:pt>
                <c:pt idx="672">
                  <c:v>1282.2620221423567</c:v>
                </c:pt>
                <c:pt idx="673">
                  <c:v>1281.7835483423532</c:v>
                </c:pt>
                <c:pt idx="674">
                  <c:v>1281.3022564313615</c:v>
                </c:pt>
                <c:pt idx="675">
                  <c:v>1280.8181471534012</c:v>
                </c:pt>
                <c:pt idx="676">
                  <c:v>1280.3312212576309</c:v>
                </c:pt>
                <c:pt idx="677">
                  <c:v>1279.8414794983405</c:v>
                </c:pt>
                <c:pt idx="678">
                  <c:v>1279.3489226349363</c:v>
                </c:pt>
                <c:pt idx="679">
                  <c:v>1278.8535514319951</c:v>
                </c:pt>
                <c:pt idx="680">
                  <c:v>1278.3553666592334</c:v>
                </c:pt>
                <c:pt idx="681">
                  <c:v>1277.8543690915237</c:v>
                </c:pt>
                <c:pt idx="682">
                  <c:v>1277.3505595089161</c:v>
                </c:pt>
                <c:pt idx="683">
                  <c:v>1276.8439386965983</c:v>
                </c:pt>
                <c:pt idx="684">
                  <c:v>1276.3345074449676</c:v>
                </c:pt>
                <c:pt idx="685">
                  <c:v>1275.8222665495894</c:v>
                </c:pt>
                <c:pt idx="686">
                  <c:v>1275.3072168112242</c:v>
                </c:pt>
                <c:pt idx="687">
                  <c:v>1274.7893590358212</c:v>
                </c:pt>
                <c:pt idx="688">
                  <c:v>1274.2686940345552</c:v>
                </c:pt>
                <c:pt idx="689">
                  <c:v>1273.7452226237758</c:v>
                </c:pt>
                <c:pt idx="690">
                  <c:v>1273.2189456250778</c:v>
                </c:pt>
                <c:pt idx="691">
                  <c:v>1272.6898638652758</c:v>
                </c:pt>
                <c:pt idx="692">
                  <c:v>1272.1579781764044</c:v>
                </c:pt>
                <c:pt idx="693">
                  <c:v>1271.6232893957579</c:v>
                </c:pt>
                <c:pt idx="694">
                  <c:v>1271.0857983658432</c:v>
                </c:pt>
                <c:pt idx="695">
                  <c:v>1270.5455059344479</c:v>
                </c:pt>
                <c:pt idx="696">
                  <c:v>1270.0024129546168</c:v>
                </c:pt>
                <c:pt idx="697">
                  <c:v>1269.4565202846243</c:v>
                </c:pt>
                <c:pt idx="698">
                  <c:v>1268.9078287880789</c:v>
                </c:pt>
                <c:pt idx="699">
                  <c:v>1268.35633933383</c:v>
                </c:pt>
                <c:pt idx="700">
                  <c:v>1267.8020527960221</c:v>
                </c:pt>
                <c:pt idx="701">
                  <c:v>1267.2449700540824</c:v>
                </c:pt>
                <c:pt idx="702">
                  <c:v>1266.6850919927688</c:v>
                </c:pt>
                <c:pt idx="703">
                  <c:v>1266.1224195021377</c:v>
                </c:pt>
                <c:pt idx="704">
                  <c:v>1265.556953477567</c:v>
                </c:pt>
                <c:pt idx="705">
                  <c:v>1264.98869481974</c:v>
                </c:pt>
                <c:pt idx="706">
                  <c:v>1264.4176444347008</c:v>
                </c:pt>
                <c:pt idx="707">
                  <c:v>1263.8438032338172</c:v>
                </c:pt>
                <c:pt idx="708">
                  <c:v>1263.2671721338111</c:v>
                </c:pt>
                <c:pt idx="709">
                  <c:v>1262.6877520567498</c:v>
                </c:pt>
                <c:pt idx="710">
                  <c:v>1262.1055439300967</c:v>
                </c:pt>
                <c:pt idx="711">
                  <c:v>1261.5205486866516</c:v>
                </c:pt>
                <c:pt idx="712">
                  <c:v>1260.9327672645938</c:v>
                </c:pt>
                <c:pt idx="713">
                  <c:v>1260.3422006075173</c:v>
                </c:pt>
                <c:pt idx="714">
                  <c:v>1259.7488496643869</c:v>
                </c:pt>
                <c:pt idx="715">
                  <c:v>1259.1527153895925</c:v>
                </c:pt>
                <c:pt idx="716">
                  <c:v>1258.5537987429045</c:v>
                </c:pt>
                <c:pt idx="717">
                  <c:v>1257.9521006895447</c:v>
                </c:pt>
                <c:pt idx="718">
                  <c:v>1257.3476222001379</c:v>
                </c:pt>
                <c:pt idx="719">
                  <c:v>1256.7403642507843</c:v>
                </c:pt>
                <c:pt idx="720">
                  <c:v>1256.1303278229661</c:v>
                </c:pt>
                <c:pt idx="721">
                  <c:v>1255.5175139036719</c:v>
                </c:pt>
                <c:pt idx="722">
                  <c:v>1254.9019234853185</c:v>
                </c:pt>
                <c:pt idx="723">
                  <c:v>1254.2835575658178</c:v>
                </c:pt>
                <c:pt idx="724">
                  <c:v>1253.6624171485118</c:v>
                </c:pt>
                <c:pt idx="725">
                  <c:v>1253.0385032423028</c:v>
                </c:pt>
                <c:pt idx="726">
                  <c:v>1252.4118168615159</c:v>
                </c:pt>
                <c:pt idx="727">
                  <c:v>1251.7823590260361</c:v>
                </c:pt>
                <c:pt idx="728">
                  <c:v>1251.1501307612164</c:v>
                </c:pt>
                <c:pt idx="729">
                  <c:v>1250.51513309795</c:v>
                </c:pt>
                <c:pt idx="730">
                  <c:v>1249.877367072648</c:v>
                </c:pt>
                <c:pt idx="731">
                  <c:v>1249.2368337272906</c:v>
                </c:pt>
                <c:pt idx="732">
                  <c:v>1248.5935341093618</c:v>
                </c:pt>
                <c:pt idx="733">
                  <c:v>1247.9474692719316</c:v>
                </c:pt>
                <c:pt idx="734">
                  <c:v>1247.2986402736092</c:v>
                </c:pt>
                <c:pt idx="735">
                  <c:v>1246.6470481786141</c:v>
                </c:pt>
                <c:pt idx="736">
                  <c:v>1245.9926940567079</c:v>
                </c:pt>
                <c:pt idx="737">
                  <c:v>1245.3355789832631</c:v>
                </c:pt>
                <c:pt idx="738">
                  <c:v>1244.6757040392583</c:v>
                </c:pt>
                <c:pt idx="739">
                  <c:v>1244.0130703112784</c:v>
                </c:pt>
                <c:pt idx="740">
                  <c:v>1243.3476788915195</c:v>
                </c:pt>
                <c:pt idx="741">
                  <c:v>1242.6795308777982</c:v>
                </c:pt>
                <c:pt idx="742">
                  <c:v>1242.0086273735978</c:v>
                </c:pt>
                <c:pt idx="743">
                  <c:v>1241.3349694880246</c:v>
                </c:pt>
                <c:pt idx="744">
                  <c:v>1240.6585583358649</c:v>
                </c:pt>
                <c:pt idx="745">
                  <c:v>1239.9793950375297</c:v>
                </c:pt>
                <c:pt idx="746">
                  <c:v>1239.2974807191429</c:v>
                </c:pt>
                <c:pt idx="747">
                  <c:v>1238.6128165125003</c:v>
                </c:pt>
                <c:pt idx="748">
                  <c:v>1237.9254035550912</c:v>
                </c:pt>
                <c:pt idx="749">
                  <c:v>1237.2352429901136</c:v>
                </c:pt>
                <c:pt idx="750">
                  <c:v>1236.5423359664749</c:v>
                </c:pt>
                <c:pt idx="751">
                  <c:v>1235.8466836388159</c:v>
                </c:pt>
                <c:pt idx="752">
                  <c:v>1235.1482871674941</c:v>
                </c:pt>
                <c:pt idx="753">
                  <c:v>1234.4471477186123</c:v>
                </c:pt>
                <c:pt idx="754">
                  <c:v>1233.743266464056</c:v>
                </c:pt>
                <c:pt idx="755">
                  <c:v>1233.0366445814432</c:v>
                </c:pt>
                <c:pt idx="756">
                  <c:v>1232.3272832541722</c:v>
                </c:pt>
                <c:pt idx="757">
                  <c:v>1231.6151836714316</c:v>
                </c:pt>
                <c:pt idx="758">
                  <c:v>1230.9003470282007</c:v>
                </c:pt>
                <c:pt idx="759">
                  <c:v>1230.1827745252726</c:v>
                </c:pt>
                <c:pt idx="760">
                  <c:v>1229.4624673692363</c:v>
                </c:pt>
                <c:pt idx="761">
                  <c:v>1228.739426772504</c:v>
                </c:pt>
                <c:pt idx="762">
                  <c:v>1228.0136539533544</c:v>
                </c:pt>
                <c:pt idx="763">
                  <c:v>1227.2851501358782</c:v>
                </c:pt>
                <c:pt idx="764">
                  <c:v>1226.5539165500336</c:v>
                </c:pt>
                <c:pt idx="765">
                  <c:v>1225.8199544316633</c:v>
                </c:pt>
                <c:pt idx="766">
                  <c:v>1225.0832650224511</c:v>
                </c:pt>
                <c:pt idx="767">
                  <c:v>1224.3438495700043</c:v>
                </c:pt>
                <c:pt idx="768">
                  <c:v>1223.6017093278112</c:v>
                </c:pt>
                <c:pt idx="769">
                  <c:v>1222.8568455552595</c:v>
                </c:pt>
                <c:pt idx="770">
                  <c:v>1222.1092595176779</c:v>
                </c:pt>
                <c:pt idx="771">
                  <c:v>1221.3589524863255</c:v>
                </c:pt>
                <c:pt idx="772">
                  <c:v>1220.6059257383818</c:v>
                </c:pt>
                <c:pt idx="773">
                  <c:v>1219.8501805569911</c:v>
                </c:pt>
                <c:pt idx="774">
                  <c:v>1219.0917182312819</c:v>
                </c:pt>
                <c:pt idx="775">
                  <c:v>1218.3305400563202</c:v>
                </c:pt>
                <c:pt idx="776">
                  <c:v>1217.5666473331905</c:v>
                </c:pt>
                <c:pt idx="777">
                  <c:v>1216.8000413689701</c:v>
                </c:pt>
                <c:pt idx="778">
                  <c:v>1216.030723476722</c:v>
                </c:pt>
                <c:pt idx="779">
                  <c:v>1215.2586949755612</c:v>
                </c:pt>
                <c:pt idx="780">
                  <c:v>1214.4839571905998</c:v>
                </c:pt>
                <c:pt idx="781">
                  <c:v>1213.7065114530255</c:v>
                </c:pt>
                <c:pt idx="782">
                  <c:v>1212.9263591000645</c:v>
                </c:pt>
                <c:pt idx="783">
                  <c:v>1212.1435014750084</c:v>
                </c:pt>
                <c:pt idx="784">
                  <c:v>1211.3579399272467</c:v>
                </c:pt>
                <c:pt idx="785">
                  <c:v>1210.5696758122108</c:v>
                </c:pt>
                <c:pt idx="786">
                  <c:v>1209.7787104914921</c:v>
                </c:pt>
                <c:pt idx="787">
                  <c:v>1208.9850453327576</c:v>
                </c:pt>
                <c:pt idx="788">
                  <c:v>1208.1886817098136</c:v>
                </c:pt>
                <c:pt idx="789">
                  <c:v>1207.3896210025989</c:v>
                </c:pt>
                <c:pt idx="790">
                  <c:v>1206.5878645971986</c:v>
                </c:pt>
                <c:pt idx="791">
                  <c:v>1205.7834138858609</c:v>
                </c:pt>
                <c:pt idx="792">
                  <c:v>1204.9762702670132</c:v>
                </c:pt>
                <c:pt idx="793">
                  <c:v>1204.1664351452623</c:v>
                </c:pt>
                <c:pt idx="794">
                  <c:v>1203.3539099314155</c:v>
                </c:pt>
                <c:pt idx="795">
                  <c:v>1202.5386960424844</c:v>
                </c:pt>
                <c:pt idx="796">
                  <c:v>1201.7207949017097</c:v>
                </c:pt>
                <c:pt idx="797">
                  <c:v>1200.9002079385564</c:v>
                </c:pt>
                <c:pt idx="798">
                  <c:v>1200.0769365887645</c:v>
                </c:pt>
                <c:pt idx="799">
                  <c:v>1199.2509822942986</c:v>
                </c:pt>
                <c:pt idx="800">
                  <c:v>1198.4223465034163</c:v>
                </c:pt>
                <c:pt idx="801">
                  <c:v>1197.5910306706317</c:v>
                </c:pt>
                <c:pt idx="802">
                  <c:v>1196.7570362568044</c:v>
                </c:pt>
                <c:pt idx="803">
                  <c:v>1195.9203647290883</c:v>
                </c:pt>
                <c:pt idx="804">
                  <c:v>1195.0810175609338</c:v>
                </c:pt>
                <c:pt idx="805">
                  <c:v>1194.2389962321356</c:v>
                </c:pt>
                <c:pt idx="806">
                  <c:v>1193.3943022288606</c:v>
                </c:pt>
                <c:pt idx="807">
                  <c:v>1192.5469370436401</c:v>
                </c:pt>
                <c:pt idx="808">
                  <c:v>1191.6969021753559</c:v>
                </c:pt>
                <c:pt idx="809">
                  <c:v>1190.8441991292873</c:v>
                </c:pt>
                <c:pt idx="810">
                  <c:v>1189.9888294171087</c:v>
                </c:pt>
                <c:pt idx="811">
                  <c:v>1189.1307945569245</c:v>
                </c:pt>
                <c:pt idx="812">
                  <c:v>1188.270096073262</c:v>
                </c:pt>
                <c:pt idx="813">
                  <c:v>1187.4067354971091</c:v>
                </c:pt>
                <c:pt idx="814">
                  <c:v>1186.5407143658749</c:v>
                </c:pt>
                <c:pt idx="815">
                  <c:v>1185.6720342234564</c:v>
                </c:pt>
                <c:pt idx="816">
                  <c:v>1184.800696620212</c:v>
                </c:pt>
                <c:pt idx="817">
                  <c:v>1183.9267031130505</c:v>
                </c:pt>
                <c:pt idx="818">
                  <c:v>1183.0500552653198</c:v>
                </c:pt>
                <c:pt idx="819">
                  <c:v>1182.1707546469615</c:v>
                </c:pt>
                <c:pt idx="820">
                  <c:v>1181.2888028344009</c:v>
                </c:pt>
                <c:pt idx="821">
                  <c:v>1180.4042014106526</c:v>
                </c:pt>
                <c:pt idx="822">
                  <c:v>1179.5169519652491</c:v>
                </c:pt>
                <c:pt idx="823">
                  <c:v>1178.6270560943708</c:v>
                </c:pt>
                <c:pt idx="824">
                  <c:v>1177.7345154007569</c:v>
                </c:pt>
                <c:pt idx="825">
                  <c:v>1176.8393314937184</c:v>
                </c:pt>
                <c:pt idx="826">
                  <c:v>1175.9415059892845</c:v>
                </c:pt>
                <c:pt idx="827">
                  <c:v>1175.0410405100017</c:v>
                </c:pt>
                <c:pt idx="828">
                  <c:v>1174.1379366851868</c:v>
                </c:pt>
                <c:pt idx="829">
                  <c:v>1173.2321961507339</c:v>
                </c:pt>
                <c:pt idx="830">
                  <c:v>1172.3238205492614</c:v>
                </c:pt>
                <c:pt idx="831">
                  <c:v>1171.4128115300657</c:v>
                </c:pt>
                <c:pt idx="832">
                  <c:v>1170.4991707491683</c:v>
                </c:pt>
                <c:pt idx="833">
                  <c:v>1169.5828998693246</c:v>
                </c:pt>
                <c:pt idx="834">
                  <c:v>1168.6640005600048</c:v>
                </c:pt>
                <c:pt idx="835">
                  <c:v>1114.6239495205803</c:v>
                </c:pt>
                <c:pt idx="836">
                  <c:v>1062.9532927845617</c:v>
                </c:pt>
                <c:pt idx="837">
                  <c:v>1013.5481438963103</c:v>
                </c:pt>
                <c:pt idx="838">
                  <c:v>966.30917131772492</c:v>
                </c:pt>
                <c:pt idx="839">
                  <c:v>921.14139871718498</c:v>
                </c:pt>
                <c:pt idx="840">
                  <c:v>877.95401401485708</c:v>
                </c:pt>
                <c:pt idx="841">
                  <c:v>836.66018680043851</c:v>
                </c:pt>
                <c:pt idx="842">
                  <c:v>797.1768937562465</c:v>
                </c:pt>
                <c:pt idx="843">
                  <c:v>759.4247517346605</c:v>
                </c:pt>
                <c:pt idx="844">
                  <c:v>723.327858154311</c:v>
                </c:pt>
                <c:pt idx="845">
                  <c:v>688.81363839411586</c:v>
                </c:pt>
                <c:pt idx="846">
                  <c:v>655.81269987835651</c:v>
                </c:pt>
                <c:pt idx="847">
                  <c:v>624.25869255940938</c:v>
                </c:pt>
                <c:pt idx="848">
                  <c:v>594.08817551763821</c:v>
                </c:pt>
                <c:pt idx="849">
                  <c:v>565.24048941023159</c:v>
                </c:pt>
                <c:pt idx="850">
                  <c:v>537.65763451254122</c:v>
                </c:pt>
                <c:pt idx="851">
                  <c:v>511.28415410671766</c:v>
                </c:pt>
                <c:pt idx="852">
                  <c:v>486.06702298318731</c:v>
                </c:pt>
                <c:pt idx="853">
                  <c:v>461.95554083080151</c:v>
                </c:pt>
                <c:pt idx="854">
                  <c:v>438.90123030130803</c:v>
                </c:pt>
                <c:pt idx="855">
                  <c:v>416.85773954320371</c:v>
                </c:pt>
                <c:pt idx="856">
                  <c:v>395.78074900900418</c:v>
                </c:pt>
                <c:pt idx="857">
                  <c:v>375.7502828828903</c:v>
                </c:pt>
                <c:pt idx="858">
                  <c:v>357.08854636273264</c:v>
                </c:pt>
                <c:pt idx="859">
                  <c:v>339.31689979707954</c:v>
                </c:pt>
                <c:pt idx="860">
                  <c:v>322.3937306649504</c:v>
                </c:pt>
                <c:pt idx="861">
                  <c:v>306.2793439491461</c:v>
                </c:pt>
                <c:pt idx="862">
                  <c:v>290.93587456700419</c:v>
                </c:pt>
                <c:pt idx="863">
                  <c:v>276.32720376710193</c:v>
                </c:pt>
                <c:pt idx="864">
                  <c:v>262.41887931292348</c:v>
                </c:pt>
                <c:pt idx="865">
                  <c:v>249.17803928250342</c:v>
                </c:pt>
                <c:pt idx="866">
                  <c:v>236.57333932070273</c:v>
                </c:pt>
                <c:pt idx="867">
                  <c:v>224.57488318807395</c:v>
                </c:pt>
                <c:pt idx="868">
                  <c:v>213.15415645723772</c:v>
                </c:pt>
                <c:pt idx="869">
                  <c:v>202.28396321434104</c:v>
                </c:pt>
                <c:pt idx="870">
                  <c:v>191.93836562952143</c:v>
                </c:pt>
                <c:pt idx="871">
                  <c:v>182.09262626634725</c:v>
                </c:pt>
                <c:pt idx="872">
                  <c:v>172.72315300598714</c:v>
                </c:pt>
                <c:pt idx="873">
                  <c:v>163.80744646737341</c:v>
                </c:pt>
                <c:pt idx="874">
                  <c:v>155.32404980986848</c:v>
                </c:pt>
                <c:pt idx="875">
                  <c:v>147.25250080995352</c:v>
                </c:pt>
                <c:pt idx="876">
                  <c:v>139.57328610822174</c:v>
                </c:pt>
                <c:pt idx="877">
                  <c:v>132.26779752749343</c:v>
                </c:pt>
                <c:pt idx="878">
                  <c:v>125.31829036718133</c:v>
                </c:pt>
                <c:pt idx="879">
                  <c:v>118.70784358312935</c:v>
                </c:pt>
                <c:pt idx="880">
                  <c:v>112.42032176602881</c:v>
                </c:pt>
                <c:pt idx="881">
                  <c:v>106.44033883519192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4.6752741472232242E-3</c:v>
                </c:pt>
                <c:pt idx="2">
                  <c:v>6.4915835205500419E-3</c:v>
                </c:pt>
                <c:pt idx="3">
                  <c:v>8.0958468792472621E-3</c:v>
                </c:pt>
                <c:pt idx="4">
                  <c:v>9.6023542741838774E-3</c:v>
                </c:pt>
                <c:pt idx="5">
                  <c:v>1.1052718390644171E-2</c:v>
                </c:pt>
                <c:pt idx="6">
                  <c:v>1.2467405602700304E-2</c:v>
                </c:pt>
                <c:pt idx="7">
                  <c:v>1.3858066715391909E-2</c:v>
                </c:pt>
                <c:pt idx="8">
                  <c:v>1.523192804055448E-2</c:v>
                </c:pt>
                <c:pt idx="9">
                  <c:v>1.6593725716216302E-2</c:v>
                </c:pt>
                <c:pt idx="10">
                  <c:v>1.7946682259706536E-2</c:v>
                </c:pt>
                <c:pt idx="11">
                  <c:v>1.92930489270388E-2</c:v>
                </c:pt>
                <c:pt idx="12">
                  <c:v>2.0634428783539844E-2</c:v>
                </c:pt>
                <c:pt idx="13">
                  <c:v>2.197197959473399E-2</c:v>
                </c:pt>
                <c:pt idx="14">
                  <c:v>2.3306546507080018E-2</c:v>
                </c:pt>
                <c:pt idx="15">
                  <c:v>2.4638751568189111E-2</c:v>
                </c:pt>
                <c:pt idx="16">
                  <c:v>2.5969055606475732E-2</c:v>
                </c:pt>
                <c:pt idx="17">
                  <c:v>2.7297801816718582E-2</c:v>
                </c:pt>
                <c:pt idx="18">
                  <c:v>2.8625246913091366E-2</c:v>
                </c:pt>
                <c:pt idx="19">
                  <c:v>2.9951583652498649E-2</c:v>
                </c:pt>
                <c:pt idx="20">
                  <c:v>3.1276957265981932E-2</c:v>
                </c:pt>
                <c:pt idx="21">
                  <c:v>3.2601477531604528E-2</c:v>
                </c:pt>
                <c:pt idx="22">
                  <c:v>3.392522769556295E-2</c:v>
                </c:pt>
                <c:pt idx="23">
                  <c:v>3.5248271094710806E-2</c:v>
                </c:pt>
                <c:pt idx="24">
                  <c:v>3.6570656091283169E-2</c:v>
                </c:pt>
                <c:pt idx="25">
                  <c:v>3.7892419761495537E-2</c:v>
                </c:pt>
                <c:pt idx="26">
                  <c:v>3.9213590659996585E-2</c:v>
                </c:pt>
                <c:pt idx="27">
                  <c:v>4.0534190896435514E-2</c:v>
                </c:pt>
                <c:pt idx="28">
                  <c:v>4.1854237698427922E-2</c:v>
                </c:pt>
                <c:pt idx="29">
                  <c:v>4.3173744590046782E-2</c:v>
                </c:pt>
                <c:pt idx="30">
                  <c:v>4.4492722281851922E-2</c:v>
                </c:pt>
                <c:pt idx="31">
                  <c:v>4.5811179344066283E-2</c:v>
                </c:pt>
                <c:pt idx="32">
                  <c:v>4.7129122716442283E-2</c:v>
                </c:pt>
                <c:pt idx="33">
                  <c:v>4.844655809494483E-2</c:v>
                </c:pt>
                <c:pt idx="34">
                  <c:v>4.9763490225379445E-2</c:v>
                </c:pt>
                <c:pt idx="35">
                  <c:v>5.1079923126629137E-2</c:v>
                </c:pt>
                <c:pt idx="36">
                  <c:v>5.2395860260573593E-2</c:v>
                </c:pt>
                <c:pt idx="37">
                  <c:v>5.3711304661573228E-2</c:v>
                </c:pt>
                <c:pt idx="38">
                  <c:v>5.5026259035250831E-2</c:v>
                </c:pt>
                <c:pt idx="39">
                  <c:v>5.6340725833934374E-2</c:v>
                </c:pt>
                <c:pt idx="40">
                  <c:v>5.7654707314338124E-2</c:v>
                </c:pt>
                <c:pt idx="41">
                  <c:v>5.8968205581711404E-2</c:v>
                </c:pt>
                <c:pt idx="42">
                  <c:v>6.02812226236666E-2</c:v>
                </c:pt>
                <c:pt idx="43">
                  <c:v>6.1593760336126853E-2</c:v>
                </c:pt>
                <c:pt idx="44">
                  <c:v>6.2905820543251112E-2</c:v>
                </c:pt>
                <c:pt idx="45">
                  <c:v>6.4217405012750792E-2</c:v>
                </c:pt>
                <c:pt idx="46">
                  <c:v>6.552851546767724E-2</c:v>
                </c:pt>
                <c:pt idx="47">
                  <c:v>6.683915359550327E-2</c:v>
                </c:pt>
                <c:pt idx="48">
                  <c:v>6.8149321055128234E-2</c:v>
                </c:pt>
                <c:pt idx="49">
                  <c:v>6.9459019482287762E-2</c:v>
                </c:pt>
                <c:pt idx="50">
                  <c:v>7.0768250493736737E-2</c:v>
                </c:pt>
                <c:pt idx="51">
                  <c:v>7.2077015690488078E-2</c:v>
                </c:pt>
                <c:pt idx="52">
                  <c:v>7.3385316660323913E-2</c:v>
                </c:pt>
                <c:pt idx="53">
                  <c:v>7.4693154979745852E-2</c:v>
                </c:pt>
                <c:pt idx="54">
                  <c:v>7.6000532215491884E-2</c:v>
                </c:pt>
                <c:pt idx="55">
                  <c:v>7.7307449925718447E-2</c:v>
                </c:pt>
                <c:pt idx="56">
                  <c:v>7.8613909660923825E-2</c:v>
                </c:pt>
                <c:pt idx="57">
                  <c:v>7.9919912964671075E-2</c:v>
                </c:pt>
                <c:pt idx="58">
                  <c:v>8.1225461374155206E-2</c:v>
                </c:pt>
                <c:pt idx="59">
                  <c:v>8.2530556420650283E-2</c:v>
                </c:pt>
                <c:pt idx="60">
                  <c:v>8.3835199629862758E-2</c:v>
                </c:pt>
                <c:pt idx="61">
                  <c:v>8.5139392522211879E-2</c:v>
                </c:pt>
                <c:pt idx="62">
                  <c:v>8.6443136613053848E-2</c:v>
                </c:pt>
                <c:pt idx="63">
                  <c:v>8.7746433412861549E-2</c:v>
                </c:pt>
                <c:pt idx="64">
                  <c:v>8.9049284427370048E-2</c:v>
                </c:pt>
                <c:pt idx="65">
                  <c:v>9.0351691157695285E-2</c:v>
                </c:pt>
                <c:pt idx="66">
                  <c:v>9.1653655100431677E-2</c:v>
                </c:pt>
                <c:pt idx="67">
                  <c:v>9.2955177747733431E-2</c:v>
                </c:pt>
                <c:pt idx="68">
                  <c:v>9.4256260587382845E-2</c:v>
                </c:pt>
                <c:pt idx="69">
                  <c:v>9.5556905102848699E-2</c:v>
                </c:pt>
                <c:pt idx="70">
                  <c:v>9.6857112773336598E-2</c:v>
                </c:pt>
                <c:pt idx="71">
                  <c:v>9.8156885073833008E-2</c:v>
                </c:pt>
                <c:pt idx="72">
                  <c:v>9.9456223475144601E-2</c:v>
                </c:pt>
                <c:pt idx="73">
                  <c:v>0.10075512944393343</c:v>
                </c:pt>
                <c:pt idx="74">
                  <c:v>0.10205360444274929</c:v>
                </c:pt>
                <c:pt idx="75">
                  <c:v>0.10335164993005935</c:v>
                </c:pt>
                <c:pt idx="76">
                  <c:v>0.10464926736027612</c:v>
                </c:pt>
                <c:pt idx="77">
                  <c:v>0.10594645818378355</c:v>
                </c:pt>
                <c:pt idx="78">
                  <c:v>0.10724322384696218</c:v>
                </c:pt>
                <c:pt idx="79">
                  <c:v>0.10853956579221305</c:v>
                </c:pt>
                <c:pt idx="80">
                  <c:v>0.10983548545798082</c:v>
                </c:pt>
                <c:pt idx="81">
                  <c:v>0.11113098427877634</c:v>
                </c:pt>
                <c:pt idx="82">
                  <c:v>0.11242606368519846</c:v>
                </c:pt>
                <c:pt idx="83">
                  <c:v>0.11372072510395562</c:v>
                </c:pt>
                <c:pt idx="84">
                  <c:v>0.11501496995788676</c:v>
                </c:pt>
                <c:pt idx="85">
                  <c:v>0.11630879966598218</c:v>
                </c:pt>
                <c:pt idx="86">
                  <c:v>0.11760221564340388</c:v>
                </c:pt>
                <c:pt idx="87">
                  <c:v>0.11889521930150584</c:v>
                </c:pt>
                <c:pt idx="88">
                  <c:v>0.12018781204785399</c:v>
                </c:pt>
                <c:pt idx="89">
                  <c:v>0.12147999528624583</c:v>
                </c:pt>
                <c:pt idx="90">
                  <c:v>0.12277177041673029</c:v>
                </c:pt>
                <c:pt idx="91">
                  <c:v>0.12406313883562695</c:v>
                </c:pt>
                <c:pt idx="92">
                  <c:v>0.12535410193554536</c:v>
                </c:pt>
                <c:pt idx="93">
                  <c:v>0.12664466110540432</c:v>
                </c:pt>
                <c:pt idx="94">
                  <c:v>0.12793481773045068</c:v>
                </c:pt>
                <c:pt idx="95">
                  <c:v>0.12922457319227842</c:v>
                </c:pt>
                <c:pt idx="96">
                  <c:v>0.13051392886884725</c:v>
                </c:pt>
                <c:pt idx="97">
                  <c:v>0.13180288613450133</c:v>
                </c:pt>
                <c:pt idx="98">
                  <c:v>0.13309144635998782</c:v>
                </c:pt>
                <c:pt idx="99">
                  <c:v>0.13437961091247524</c:v>
                </c:pt>
                <c:pt idx="100">
                  <c:v>0.13566738115557184</c:v>
                </c:pt>
                <c:pt idx="101">
                  <c:v>0.13695475844934377</c:v>
                </c:pt>
                <c:pt idx="102">
                  <c:v>0.13824174415033316</c:v>
                </c:pt>
                <c:pt idx="103">
                  <c:v>0.13952833961157618</c:v>
                </c:pt>
                <c:pt idx="104">
                  <c:v>0.14081454618262088</c:v>
                </c:pt>
                <c:pt idx="105">
                  <c:v>0.14210036520954503</c:v>
                </c:pt>
                <c:pt idx="106">
                  <c:v>0.14338579803497375</c:v>
                </c:pt>
                <c:pt idx="107">
                  <c:v>0.14467084599809726</c:v>
                </c:pt>
                <c:pt idx="108">
                  <c:v>0.14595551043468821</c:v>
                </c:pt>
                <c:pt idx="109">
                  <c:v>0.14723979267711926</c:v>
                </c:pt>
                <c:pt idx="110">
                  <c:v>0.14852369405438021</c:v>
                </c:pt>
                <c:pt idx="111">
                  <c:v>0.14980721589209542</c:v>
                </c:pt>
                <c:pt idx="112">
                  <c:v>0.15109035951254079</c:v>
                </c:pt>
                <c:pt idx="113">
                  <c:v>0.15237312623466093</c:v>
                </c:pt>
                <c:pt idx="114">
                  <c:v>0.153655517374086</c:v>
                </c:pt>
                <c:pt idx="115">
                  <c:v>0.15493753424314857</c:v>
                </c:pt>
                <c:pt idx="116">
                  <c:v>0.15621917815090047</c:v>
                </c:pt>
                <c:pt idx="117">
                  <c:v>0.15750045040312946</c:v>
                </c:pt>
                <c:pt idx="118">
                  <c:v>0.15878135230237569</c:v>
                </c:pt>
                <c:pt idx="119">
                  <c:v>0.16006188514794839</c:v>
                </c:pt>
                <c:pt idx="120">
                  <c:v>0.16134205023594217</c:v>
                </c:pt>
                <c:pt idx="121">
                  <c:v>0.16262184885925335</c:v>
                </c:pt>
                <c:pt idx="122">
                  <c:v>0.16390128230759626</c:v>
                </c:pt>
                <c:pt idx="123">
                  <c:v>0.16518035186751939</c:v>
                </c:pt>
                <c:pt idx="124">
                  <c:v>0.1664590588224214</c:v>
                </c:pt>
                <c:pt idx="125">
                  <c:v>0.16773740445256718</c:v>
                </c:pt>
                <c:pt idx="126">
                  <c:v>0.16901539003510371</c:v>
                </c:pt>
                <c:pt idx="127">
                  <c:v>0.17029301684407591</c:v>
                </c:pt>
                <c:pt idx="128">
                  <c:v>0.17157028615044242</c:v>
                </c:pt>
                <c:pt idx="129">
                  <c:v>0.17284719922209116</c:v>
                </c:pt>
                <c:pt idx="130">
                  <c:v>0.17412375732385502</c:v>
                </c:pt>
                <c:pt idx="131">
                  <c:v>0.17539996171752728</c:v>
                </c:pt>
                <c:pt idx="132">
                  <c:v>0.17667581366187704</c:v>
                </c:pt>
                <c:pt idx="133">
                  <c:v>0.1779513144126646</c:v>
                </c:pt>
                <c:pt idx="134">
                  <c:v>0.17922646522265667</c:v>
                </c:pt>
                <c:pt idx="135">
                  <c:v>0.18050126734164168</c:v>
                </c:pt>
                <c:pt idx="136">
                  <c:v>0.18177572201644465</c:v>
                </c:pt>
                <c:pt idx="137">
                  <c:v>0.18304983049094245</c:v>
                </c:pt>
                <c:pt idx="138">
                  <c:v>0.18432359400607859</c:v>
                </c:pt>
                <c:pt idx="139">
                  <c:v>0.18559701379987825</c:v>
                </c:pt>
                <c:pt idx="140">
                  <c:v>0.18687009110746292</c:v>
                </c:pt>
                <c:pt idx="141">
                  <c:v>0.1881428271610652</c:v>
                </c:pt>
                <c:pt idx="142">
                  <c:v>0.18941522319004347</c:v>
                </c:pt>
                <c:pt idx="143">
                  <c:v>0.19068728042089647</c:v>
                </c:pt>
                <c:pt idx="144">
                  <c:v>0.19195900007727773</c:v>
                </c:pt>
                <c:pt idx="145">
                  <c:v>0.19323038338001011</c:v>
                </c:pt>
                <c:pt idx="146">
                  <c:v>0.19450143154710009</c:v>
                </c:pt>
                <c:pt idx="147">
                  <c:v>0.19577214579375204</c:v>
                </c:pt>
                <c:pt idx="148">
                  <c:v>0.19704252733238248</c:v>
                </c:pt>
                <c:pt idx="149">
                  <c:v>0.19831257737263416</c:v>
                </c:pt>
                <c:pt idx="150">
                  <c:v>0.19958229712139028</c:v>
                </c:pt>
                <c:pt idx="151">
                  <c:v>0.20085168778278834</c:v>
                </c:pt>
                <c:pt idx="152">
                  <c:v>0.20212075055823414</c:v>
                </c:pt>
                <c:pt idx="153">
                  <c:v>0.20338948664641562</c:v>
                </c:pt>
                <c:pt idx="154">
                  <c:v>0.20465789724331673</c:v>
                </c:pt>
                <c:pt idx="155">
                  <c:v>0.20592598354223107</c:v>
                </c:pt>
                <c:pt idx="156">
                  <c:v>0.20719374673377561</c:v>
                </c:pt>
                <c:pt idx="157">
                  <c:v>0.20846118800590424</c:v>
                </c:pt>
                <c:pt idx="158">
                  <c:v>0.20972830854392135</c:v>
                </c:pt>
                <c:pt idx="159">
                  <c:v>0.2109951095304953</c:v>
                </c:pt>
                <c:pt idx="160">
                  <c:v>0.2122615921456717</c:v>
                </c:pt>
                <c:pt idx="161">
                  <c:v>0.21352775756688688</c:v>
                </c:pt>
                <c:pt idx="162">
                  <c:v>0.21479360696898117</c:v>
                </c:pt>
                <c:pt idx="163">
                  <c:v>0.21605914152421191</c:v>
                </c:pt>
                <c:pt idx="164">
                  <c:v>0.21732436240226682</c:v>
                </c:pt>
                <c:pt idx="165">
                  <c:v>0.21858927077027696</c:v>
                </c:pt>
                <c:pt idx="166">
                  <c:v>0.21985386779282975</c:v>
                </c:pt>
                <c:pt idx="167">
                  <c:v>0.22111815463198192</c:v>
                </c:pt>
                <c:pt idx="168">
                  <c:v>0.22238213244727245</c:v>
                </c:pt>
                <c:pt idx="169">
                  <c:v>0.22364580239573531</c:v>
                </c:pt>
                <c:pt idx="170">
                  <c:v>0.22490916563191229</c:v>
                </c:pt>
                <c:pt idx="171">
                  <c:v>0.22617222330786574</c:v>
                </c:pt>
                <c:pt idx="172">
                  <c:v>0.22743497657319112</c:v>
                </c:pt>
                <c:pt idx="173">
                  <c:v>0.22869742657502964</c:v>
                </c:pt>
                <c:pt idx="174">
                  <c:v>0.22995957445808077</c:v>
                </c:pt>
                <c:pt idx="175">
                  <c:v>0.23122142136461471</c:v>
                </c:pt>
                <c:pt idx="176">
                  <c:v>0.23248296843448485</c:v>
                </c:pt>
                <c:pt idx="177">
                  <c:v>0.23374421680514001</c:v>
                </c:pt>
                <c:pt idx="178">
                  <c:v>0.23500516761163687</c:v>
                </c:pt>
                <c:pt idx="179">
                  <c:v>0.23626582198665202</c:v>
                </c:pt>
                <c:pt idx="180">
                  <c:v>0.23752618106049436</c:v>
                </c:pt>
                <c:pt idx="181">
                  <c:v>0.23878624596111703</c:v>
                </c:pt>
                <c:pt idx="182">
                  <c:v>0.24004601781412957</c:v>
                </c:pt>
                <c:pt idx="183">
                  <c:v>0.24130549774280993</c:v>
                </c:pt>
                <c:pt idx="184">
                  <c:v>0.24256468686811639</c:v>
                </c:pt>
                <c:pt idx="185">
                  <c:v>0.24382358630869946</c:v>
                </c:pt>
                <c:pt idx="186">
                  <c:v>0.24508219718091373</c:v>
                </c:pt>
                <c:pt idx="187">
                  <c:v>0.24634052059882969</c:v>
                </c:pt>
                <c:pt idx="188">
                  <c:v>0.24759855767424541</c:v>
                </c:pt>
                <c:pt idx="189">
                  <c:v>0.24885630951669827</c:v>
                </c:pt>
                <c:pt idx="190">
                  <c:v>0.2501137772334765</c:v>
                </c:pt>
                <c:pt idx="191">
                  <c:v>0.25137096192963093</c:v>
                </c:pt>
                <c:pt idx="192">
                  <c:v>0.25262786470798632</c:v>
                </c:pt>
                <c:pt idx="193">
                  <c:v>0.25388448666915286</c:v>
                </c:pt>
                <c:pt idx="194">
                  <c:v>0.25514082891153783</c:v>
                </c:pt>
                <c:pt idx="195">
                  <c:v>0.25639689253135656</c:v>
                </c:pt>
                <c:pt idx="196">
                  <c:v>0.25765267862264407</c:v>
                </c:pt>
                <c:pt idx="197">
                  <c:v>0.25890818827726625</c:v>
                </c:pt>
                <c:pt idx="198">
                  <c:v>0.26016342258493091</c:v>
                </c:pt>
                <c:pt idx="199">
                  <c:v>0.26141838263319928</c:v>
                </c:pt>
                <c:pt idx="200">
                  <c:v>0.26267306950749675</c:v>
                </c:pt>
                <c:pt idx="201">
                  <c:v>0.26392748429112428</c:v>
                </c:pt>
                <c:pt idx="202">
                  <c:v>0.26518162806526907</c:v>
                </c:pt>
                <c:pt idx="203">
                  <c:v>0.26643550190901583</c:v>
                </c:pt>
                <c:pt idx="204">
                  <c:v>0.26768910689935754</c:v>
                </c:pt>
                <c:pt idx="205">
                  <c:v>0.26894244411120632</c:v>
                </c:pt>
                <c:pt idx="206">
                  <c:v>0.27019551461740432</c:v>
                </c:pt>
                <c:pt idx="207">
                  <c:v>0.27144831948873449</c:v>
                </c:pt>
                <c:pt idx="208">
                  <c:v>0.27270085979393122</c:v>
                </c:pt>
                <c:pt idx="209">
                  <c:v>0.27395313659969112</c:v>
                </c:pt>
                <c:pt idx="210">
                  <c:v>0.2752051509706836</c:v>
                </c:pt>
                <c:pt idx="211">
                  <c:v>0.27645690396956146</c:v>
                </c:pt>
                <c:pt idx="212">
                  <c:v>0.2777083966569715</c:v>
                </c:pt>
                <c:pt idx="213">
                  <c:v>0.27895963009156494</c:v>
                </c:pt>
                <c:pt idx="214">
                  <c:v>0.28021060533000791</c:v>
                </c:pt>
                <c:pt idx="215">
                  <c:v>0.28146132342699182</c:v>
                </c:pt>
                <c:pt idx="216">
                  <c:v>0.28271178543524378</c:v>
                </c:pt>
                <c:pt idx="217">
                  <c:v>0.28396199240553682</c:v>
                </c:pt>
                <c:pt idx="218">
                  <c:v>0.28521194538670031</c:v>
                </c:pt>
                <c:pt idx="219">
                  <c:v>0.28646164542563013</c:v>
                </c:pt>
                <c:pt idx="220">
                  <c:v>0.28771109356729874</c:v>
                </c:pt>
                <c:pt idx="221">
                  <c:v>0.28896029085476549</c:v>
                </c:pt>
                <c:pt idx="222">
                  <c:v>0.29020923832918666</c:v>
                </c:pt>
                <c:pt idx="223">
                  <c:v>0.29145793702982548</c:v>
                </c:pt>
                <c:pt idx="224">
                  <c:v>0.29270638799406223</c:v>
                </c:pt>
                <c:pt idx="225">
                  <c:v>0.29395459225740411</c:v>
                </c:pt>
                <c:pt idx="226">
                  <c:v>0.29520255085349534</c:v>
                </c:pt>
                <c:pt idx="227">
                  <c:v>0.29645026481412678</c:v>
                </c:pt>
                <c:pt idx="228">
                  <c:v>0.29769773516924608</c:v>
                </c:pt>
                <c:pt idx="229">
                  <c:v>0.29894496294696732</c:v>
                </c:pt>
                <c:pt idx="230">
                  <c:v>0.30019194917358077</c:v>
                </c:pt>
                <c:pt idx="231">
                  <c:v>0.30143869487356273</c:v>
                </c:pt>
                <c:pt idx="232">
                  <c:v>0.30268520106958507</c:v>
                </c:pt>
                <c:pt idx="233">
                  <c:v>0.30393146878252508</c:v>
                </c:pt>
                <c:pt idx="234">
                  <c:v>0.30517749903147484</c:v>
                </c:pt>
                <c:pt idx="235">
                  <c:v>0.30642329283375097</c:v>
                </c:pt>
                <c:pt idx="236">
                  <c:v>0.30766885120490417</c:v>
                </c:pt>
                <c:pt idx="237">
                  <c:v>0.30891417515872849</c:v>
                </c:pt>
                <c:pt idx="238">
                  <c:v>0.31015926570727109</c:v>
                </c:pt>
                <c:pt idx="239">
                  <c:v>0.31140412386084149</c:v>
                </c:pt>
                <c:pt idx="240">
                  <c:v>0.31264875062802094</c:v>
                </c:pt>
                <c:pt idx="241">
                  <c:v>0.31389314701567178</c:v>
                </c:pt>
                <c:pt idx="242">
                  <c:v>0.31513731402894679</c:v>
                </c:pt>
                <c:pt idx="243">
                  <c:v>0.31638125267129841</c:v>
                </c:pt>
                <c:pt idx="244">
                  <c:v>0.31762496394448803</c:v>
                </c:pt>
                <c:pt idx="245">
                  <c:v>0.31886844884859511</c:v>
                </c:pt>
                <c:pt idx="246">
                  <c:v>0.32011170838202635</c:v>
                </c:pt>
                <c:pt idx="247">
                  <c:v>0.32135474354152488</c:v>
                </c:pt>
                <c:pt idx="248">
                  <c:v>0.32259755532217921</c:v>
                </c:pt>
                <c:pt idx="249">
                  <c:v>0.3238401447174325</c:v>
                </c:pt>
                <c:pt idx="250">
                  <c:v>0.32508251271909133</c:v>
                </c:pt>
                <c:pt idx="251">
                  <c:v>0.32632466031733487</c:v>
                </c:pt>
                <c:pt idx="252">
                  <c:v>0.32756658850072373</c:v>
                </c:pt>
                <c:pt idx="253">
                  <c:v>0.32880829825620883</c:v>
                </c:pt>
                <c:pt idx="254">
                  <c:v>0.33004979056914041</c:v>
                </c:pt>
                <c:pt idx="255">
                  <c:v>0.33129106642327683</c:v>
                </c:pt>
                <c:pt idx="256">
                  <c:v>0.33253212680079325</c:v>
                </c:pt>
                <c:pt idx="257">
                  <c:v>0.33377297268229056</c:v>
                </c:pt>
                <c:pt idx="258">
                  <c:v>0.33501360504680405</c:v>
                </c:pt>
                <c:pt idx="259">
                  <c:v>0.33625402487181216</c:v>
                </c:pt>
                <c:pt idx="260">
                  <c:v>0.33749423313324506</c:v>
                </c:pt>
                <c:pt idx="261">
                  <c:v>0.33873423080549342</c:v>
                </c:pt>
                <c:pt idx="262">
                  <c:v>0.33997401886141698</c:v>
                </c:pt>
                <c:pt idx="263">
                  <c:v>0.34121359827235309</c:v>
                </c:pt>
                <c:pt idx="264">
                  <c:v>0.34245297000812525</c:v>
                </c:pt>
                <c:pt idx="265">
                  <c:v>0.34369213503705165</c:v>
                </c:pt>
                <c:pt idx="266">
                  <c:v>0.3449310943259537</c:v>
                </c:pt>
                <c:pt idx="267">
                  <c:v>0.34616984884016438</c:v>
                </c:pt>
                <c:pt idx="268">
                  <c:v>0.34740839954353681</c:v>
                </c:pt>
                <c:pt idx="269">
                  <c:v>0.34864674739845236</c:v>
                </c:pt>
                <c:pt idx="270">
                  <c:v>0.3498848933658294</c:v>
                </c:pt>
                <c:pt idx="271">
                  <c:v>0.35112283840513125</c:v>
                </c:pt>
                <c:pt idx="272">
                  <c:v>0.35236058347437477</c:v>
                </c:pt>
                <c:pt idx="273">
                  <c:v>0.35359812953013842</c:v>
                </c:pt>
                <c:pt idx="274">
                  <c:v>0.35483547752757066</c:v>
                </c:pt>
                <c:pt idx="275">
                  <c:v>0.356072628420398</c:v>
                </c:pt>
                <c:pt idx="276">
                  <c:v>0.35730958316093331</c:v>
                </c:pt>
                <c:pt idx="277">
                  <c:v>0.3585463427000839</c:v>
                </c:pt>
                <c:pt idx="278">
                  <c:v>0.35978290798735968</c:v>
                </c:pt>
                <c:pt idx="279">
                  <c:v>0.36101927997088124</c:v>
                </c:pt>
                <c:pt idx="280">
                  <c:v>0.36225545959738781</c:v>
                </c:pt>
                <c:pt idx="281">
                  <c:v>0.36349144781224552</c:v>
                </c:pt>
                <c:pt idx="282">
                  <c:v>0.36472724555945513</c:v>
                </c:pt>
                <c:pt idx="283">
                  <c:v>0.36596285378166027</c:v>
                </c:pt>
                <c:pt idx="284">
                  <c:v>0.36719827342015526</c:v>
                </c:pt>
                <c:pt idx="285">
                  <c:v>0.368433505414893</c:v>
                </c:pt>
                <c:pt idx="286">
                  <c:v>0.36966855070449295</c:v>
                </c:pt>
                <c:pt idx="287">
                  <c:v>0.3709034102262489</c:v>
                </c:pt>
                <c:pt idx="288">
                  <c:v>0.37213808491613692</c:v>
                </c:pt>
                <c:pt idx="289">
                  <c:v>0.37337257570882315</c:v>
                </c:pt>
                <c:pt idx="290">
                  <c:v>0.37460688353767146</c:v>
                </c:pt>
                <c:pt idx="291">
                  <c:v>0.37584100933475145</c:v>
                </c:pt>
                <c:pt idx="292">
                  <c:v>0.37707495403084595</c:v>
                </c:pt>
                <c:pt idx="293">
                  <c:v>0.37830871855545883</c:v>
                </c:pt>
                <c:pt idx="294">
                  <c:v>0.37954230383682269</c:v>
                </c:pt>
                <c:pt idx="295">
                  <c:v>0.38077571080190653</c:v>
                </c:pt>
                <c:pt idx="296">
                  <c:v>0.38200894037642336</c:v>
                </c:pt>
                <c:pt idx="297">
                  <c:v>0.38324199348483778</c:v>
                </c:pt>
                <c:pt idx="298">
                  <c:v>0.38447487105037359</c:v>
                </c:pt>
                <c:pt idx="299">
                  <c:v>0.38570757399502131</c:v>
                </c:pt>
                <c:pt idx="300">
                  <c:v>0.38694010323954586</c:v>
                </c:pt>
                <c:pt idx="301">
                  <c:v>0.38817245970349379</c:v>
                </c:pt>
                <c:pt idx="302">
                  <c:v>0.389404644305201</c:v>
                </c:pt>
                <c:pt idx="303">
                  <c:v>0.39063665796180014</c:v>
                </c:pt>
                <c:pt idx="304">
                  <c:v>0.39186850158922804</c:v>
                </c:pt>
                <c:pt idx="305">
                  <c:v>0.39310017610223302</c:v>
                </c:pt>
                <c:pt idx="306">
                  <c:v>0.39433168241438243</c:v>
                </c:pt>
                <c:pt idx="307">
                  <c:v>0.39556302143806987</c:v>
                </c:pt>
                <c:pt idx="308">
                  <c:v>0.39679419408452271</c:v>
                </c:pt>
                <c:pt idx="309">
                  <c:v>0.39802520126380919</c:v>
                </c:pt>
                <c:pt idx="310">
                  <c:v>0.39925604388484587</c:v>
                </c:pt>
                <c:pt idx="311">
                  <c:v>0.40048672285540488</c:v>
                </c:pt>
                <c:pt idx="312">
                  <c:v>0.40171723908212109</c:v>
                </c:pt>
                <c:pt idx="313">
                  <c:v>0.40294759347049941</c:v>
                </c:pt>
                <c:pt idx="314">
                  <c:v>0.40417778692492196</c:v>
                </c:pt>
                <c:pt idx="315">
                  <c:v>0.40540782034865525</c:v>
                </c:pt>
                <c:pt idx="316">
                  <c:v>0.40663769464385741</c:v>
                </c:pt>
                <c:pt idx="317">
                  <c:v>0.40786741071158511</c:v>
                </c:pt>
                <c:pt idx="318">
                  <c:v>0.40909696945180102</c:v>
                </c:pt>
                <c:pt idx="319">
                  <c:v>0.41032637176338055</c:v>
                </c:pt>
                <c:pt idx="320">
                  <c:v>0.41155561854411915</c:v>
                </c:pt>
                <c:pt idx="321">
                  <c:v>0.4127847106907393</c:v>
                </c:pt>
                <c:pt idx="322">
                  <c:v>0.41401364909889754</c:v>
                </c:pt>
                <c:pt idx="323">
                  <c:v>0.41524243466319144</c:v>
                </c:pt>
                <c:pt idx="324">
                  <c:v>0.41647106827716662</c:v>
                </c:pt>
                <c:pt idx="325">
                  <c:v>0.41769955083332377</c:v>
                </c:pt>
                <c:pt idx="326">
                  <c:v>0.41892788322312546</c:v>
                </c:pt>
                <c:pt idx="327">
                  <c:v>0.42015606633700325</c:v>
                </c:pt>
                <c:pt idx="328">
                  <c:v>0.42138410106436441</c:v>
                </c:pt>
                <c:pt idx="329">
                  <c:v>0.42261198829359897</c:v>
                </c:pt>
                <c:pt idx="330">
                  <c:v>0.42383972891208643</c:v>
                </c:pt>
                <c:pt idx="331">
                  <c:v>0.42506732380620271</c:v>
                </c:pt>
                <c:pt idx="332">
                  <c:v>0.42629477386132703</c:v>
                </c:pt>
                <c:pt idx="333">
                  <c:v>0.4275220799618486</c:v>
                </c:pt>
                <c:pt idx="334">
                  <c:v>0.42874924299117345</c:v>
                </c:pt>
                <c:pt idx="335">
                  <c:v>0.42997626383173121</c:v>
                </c:pt>
                <c:pt idx="336">
                  <c:v>0.43120314336498183</c:v>
                </c:pt>
                <c:pt idx="337">
                  <c:v>0.43242988247142239</c:v>
                </c:pt>
                <c:pt idx="338">
                  <c:v>0.4336564820305937</c:v>
                </c:pt>
                <c:pt idx="339">
                  <c:v>0.43488294292108715</c:v>
                </c:pt>
                <c:pt idx="340">
                  <c:v>0.43610926602055117</c:v>
                </c:pt>
                <c:pt idx="341">
                  <c:v>0.43733545220569814</c:v>
                </c:pt>
                <c:pt idx="342">
                  <c:v>0.43856150235231089</c:v>
                </c:pt>
                <c:pt idx="343">
                  <c:v>0.43978741733524929</c:v>
                </c:pt>
                <c:pt idx="344">
                  <c:v>0.4410131980284569</c:v>
                </c:pt>
                <c:pt idx="345">
                  <c:v>0.4422388453049676</c:v>
                </c:pt>
                <c:pt idx="346">
                  <c:v>0.44346436003691214</c:v>
                </c:pt>
                <c:pt idx="347">
                  <c:v>0.44468974309552467</c:v>
                </c:pt>
                <c:pt idx="348">
                  <c:v>0.44591499535114926</c:v>
                </c:pt>
                <c:pt idx="349">
                  <c:v>0.44714011767324641</c:v>
                </c:pt>
                <c:pt idx="350">
                  <c:v>0.44836511093039971</c:v>
                </c:pt>
                <c:pt idx="351">
                  <c:v>0.44958997599032213</c:v>
                </c:pt>
                <c:pt idx="352">
                  <c:v>0.45081471371986254</c:v>
                </c:pt>
                <c:pt idx="353">
                  <c:v>0.4520393249850122</c:v>
                </c:pt>
                <c:pt idx="354">
                  <c:v>0.4532638106509112</c:v>
                </c:pt>
                <c:pt idx="355">
                  <c:v>0.45448817158185484</c:v>
                </c:pt>
                <c:pt idx="356">
                  <c:v>0.45571240864130008</c:v>
                </c:pt>
                <c:pt idx="357">
                  <c:v>0.4569365226918719</c:v>
                </c:pt>
                <c:pt idx="358">
                  <c:v>0.45816051459536966</c:v>
                </c:pt>
                <c:pt idx="359">
                  <c:v>0.45938438521277347</c:v>
                </c:pt>
                <c:pt idx="360">
                  <c:v>0.46060813540425055</c:v>
                </c:pt>
                <c:pt idx="361">
                  <c:v>0.46183176602916159</c:v>
                </c:pt>
                <c:pt idx="362">
                  <c:v>0.46305527794606693</c:v>
                </c:pt>
                <c:pt idx="363">
                  <c:v>0.46427867201273298</c:v>
                </c:pt>
                <c:pt idx="364">
                  <c:v>0.46550194908613851</c:v>
                </c:pt>
                <c:pt idx="365">
                  <c:v>0.46672511002248074</c:v>
                </c:pt>
                <c:pt idx="366">
                  <c:v>0.46794815567718179</c:v>
                </c:pt>
                <c:pt idx="367">
                  <c:v>0.4691710869048949</c:v>
                </c:pt>
                <c:pt idx="368">
                  <c:v>0.47039390455951047</c:v>
                </c:pt>
                <c:pt idx="369">
                  <c:v>0.47161660949416251</c:v>
                </c:pt>
                <c:pt idx="370">
                  <c:v>0.47283920256123468</c:v>
                </c:pt>
                <c:pt idx="371">
                  <c:v>0.47406168461236647</c:v>
                </c:pt>
                <c:pt idx="372">
                  <c:v>0.47528405649845945</c:v>
                </c:pt>
                <c:pt idx="373">
                  <c:v>0.47650631906968333</c:v>
                </c:pt>
                <c:pt idx="374">
                  <c:v>0.47772847317548217</c:v>
                </c:pt>
                <c:pt idx="375">
                  <c:v>0.47895051966458052</c:v>
                </c:pt>
                <c:pt idx="376">
                  <c:v>0.48017245938498943</c:v>
                </c:pt>
                <c:pt idx="377">
                  <c:v>0.48139429318401267</c:v>
                </c:pt>
                <c:pt idx="378">
                  <c:v>0.4826160219082527</c:v>
                </c:pt>
                <c:pt idx="379">
                  <c:v>0.48383764640361682</c:v>
                </c:pt>
                <c:pt idx="380">
                  <c:v>0.48505916751532319</c:v>
                </c:pt>
                <c:pt idx="381">
                  <c:v>0.48628058608790686</c:v>
                </c:pt>
                <c:pt idx="382">
                  <c:v>0.48750190296522594</c:v>
                </c:pt>
                <c:pt idx="383">
                  <c:v>0.48872311899046744</c:v>
                </c:pt>
                <c:pt idx="384">
                  <c:v>0.48994423500615336</c:v>
                </c:pt>
                <c:pt idx="385">
                  <c:v>0.49116525185414667</c:v>
                </c:pt>
                <c:pt idx="386">
                  <c:v>0.49238617037565729</c:v>
                </c:pt>
                <c:pt idx="387">
                  <c:v>0.4936069914112482</c:v>
                </c:pt>
                <c:pt idx="388">
                  <c:v>0.49482771580084112</c:v>
                </c:pt>
                <c:pt idx="389">
                  <c:v>0.49604834438372269</c:v>
                </c:pt>
                <c:pt idx="390">
                  <c:v>0.49726887799855035</c:v>
                </c:pt>
                <c:pt idx="391">
                  <c:v>0.49848931748335823</c:v>
                </c:pt>
                <c:pt idx="392">
                  <c:v>0.49970966367556302</c:v>
                </c:pt>
                <c:pt idx="393">
                  <c:v>0.50092991741197002</c:v>
                </c:pt>
                <c:pt idx="394">
                  <c:v>0.50215007952877888</c:v>
                </c:pt>
                <c:pt idx="395">
                  <c:v>0.50337015086158965</c:v>
                </c:pt>
                <c:pt idx="396">
                  <c:v>0.50459013224540838</c:v>
                </c:pt>
                <c:pt idx="397">
                  <c:v>0.50581002451465329</c:v>
                </c:pt>
                <c:pt idx="398">
                  <c:v>0.50702982850316025</c:v>
                </c:pt>
                <c:pt idx="399">
                  <c:v>0.50824954504418918</c:v>
                </c:pt>
                <c:pt idx="400">
                  <c:v>0.50946917497042921</c:v>
                </c:pt>
                <c:pt idx="401">
                  <c:v>0.51068871911400493</c:v>
                </c:pt>
                <c:pt idx="402">
                  <c:v>0.51190817830648216</c:v>
                </c:pt>
                <c:pt idx="403">
                  <c:v>0.5131275533788735</c:v>
                </c:pt>
                <c:pt idx="404">
                  <c:v>0.51434684516164442</c:v>
                </c:pt>
                <c:pt idx="405">
                  <c:v>0.51556605448471882</c:v>
                </c:pt>
                <c:pt idx="406">
                  <c:v>0.51678518217748481</c:v>
                </c:pt>
                <c:pt idx="407">
                  <c:v>0.51800422906880073</c:v>
                </c:pt>
                <c:pt idx="408">
                  <c:v>0.51922319598700051</c:v>
                </c:pt>
                <c:pt idx="409">
                  <c:v>0.52044208375989964</c:v>
                </c:pt>
                <c:pt idx="410">
                  <c:v>0.5216608932148008</c:v>
                </c:pt>
                <c:pt idx="411">
                  <c:v>0.52287962517849973</c:v>
                </c:pt>
                <c:pt idx="412">
                  <c:v>0.52409828047729068</c:v>
                </c:pt>
                <c:pt idx="413">
                  <c:v>0.52531685993697241</c:v>
                </c:pt>
                <c:pt idx="414">
                  <c:v>0.52653536438285353</c:v>
                </c:pt>
                <c:pt idx="415">
                  <c:v>0.52775379463975858</c:v>
                </c:pt>
                <c:pt idx="416">
                  <c:v>0.52897215153203336</c:v>
                </c:pt>
                <c:pt idx="417">
                  <c:v>0.53019043588355086</c:v>
                </c:pt>
                <c:pt idx="418">
                  <c:v>0.53140864851771674</c:v>
                </c:pt>
                <c:pt idx="419">
                  <c:v>0.53262679025747495</c:v>
                </c:pt>
                <c:pt idx="420">
                  <c:v>0.53384486192531344</c:v>
                </c:pt>
                <c:pt idx="421">
                  <c:v>0.53506286434326988</c:v>
                </c:pt>
                <c:pt idx="422">
                  <c:v>0.53628079833293718</c:v>
                </c:pt>
                <c:pt idx="423">
                  <c:v>0.53749866471546914</c:v>
                </c:pt>
                <c:pt idx="424">
                  <c:v>0.53871646431158593</c:v>
                </c:pt>
                <c:pt idx="425">
                  <c:v>0.53993419794157993</c:v>
                </c:pt>
                <c:pt idx="426">
                  <c:v>0.54115186642532109</c:v>
                </c:pt>
                <c:pt idx="427">
                  <c:v>0.54236947058226259</c:v>
                </c:pt>
                <c:pt idx="428">
                  <c:v>0.54358701123144659</c:v>
                </c:pt>
                <c:pt idx="429">
                  <c:v>0.54480448919150948</c:v>
                </c:pt>
                <c:pt idx="430">
                  <c:v>0.54602190528068761</c:v>
                </c:pt>
                <c:pt idx="431">
                  <c:v>0.54723926031682291</c:v>
                </c:pt>
                <c:pt idx="432">
                  <c:v>0.54845655511736835</c:v>
                </c:pt>
                <c:pt idx="433">
                  <c:v>0.54967379049939358</c:v>
                </c:pt>
                <c:pt idx="434">
                  <c:v>0.55089096727959019</c:v>
                </c:pt>
                <c:pt idx="435">
                  <c:v>0.55210808627427754</c:v>
                </c:pt>
                <c:pt idx="436">
                  <c:v>0.55332514829940804</c:v>
                </c:pt>
                <c:pt idx="437">
                  <c:v>0.55454215417057295</c:v>
                </c:pt>
                <c:pt idx="438">
                  <c:v>0.55575910470300771</c:v>
                </c:pt>
                <c:pt idx="439">
                  <c:v>0.55697600071159736</c:v>
                </c:pt>
                <c:pt idx="440">
                  <c:v>0.55819284301088212</c:v>
                </c:pt>
                <c:pt idx="441">
                  <c:v>0.55940963241506303</c:v>
                </c:pt>
                <c:pt idx="442">
                  <c:v>0.56062636973800706</c:v>
                </c:pt>
                <c:pt idx="443">
                  <c:v>0.561843055793253</c:v>
                </c:pt>
                <c:pt idx="444">
                  <c:v>0.56305969139401668</c:v>
                </c:pt>
                <c:pt idx="445">
                  <c:v>0.56427627735319652</c:v>
                </c:pt>
                <c:pt idx="446">
                  <c:v>0.56549281448337896</c:v>
                </c:pt>
                <c:pt idx="447">
                  <c:v>0.56670930359684379</c:v>
                </c:pt>
                <c:pt idx="448">
                  <c:v>0.56792574550556996</c:v>
                </c:pt>
                <c:pt idx="449">
                  <c:v>0.56914214102124061</c:v>
                </c:pt>
                <c:pt idx="450">
                  <c:v>0.57035849095524871</c:v>
                </c:pt>
                <c:pt idx="451">
                  <c:v>0.57157479611870254</c:v>
                </c:pt>
                <c:pt idx="452">
                  <c:v>0.57279105732243107</c:v>
                </c:pt>
                <c:pt idx="453">
                  <c:v>0.57400727537698926</c:v>
                </c:pt>
                <c:pt idx="454">
                  <c:v>0.57522345109266371</c:v>
                </c:pt>
                <c:pt idx="455">
                  <c:v>0.5764395852794777</c:v>
                </c:pt>
                <c:pt idx="456">
                  <c:v>0.57765567874719714</c:v>
                </c:pt>
                <c:pt idx="457">
                  <c:v>0.5788717323053354</c:v>
                </c:pt>
                <c:pt idx="458">
                  <c:v>0.58008774676315922</c:v>
                </c:pt>
                <c:pt idx="459">
                  <c:v>0.58130372292969368</c:v>
                </c:pt>
                <c:pt idx="460">
                  <c:v>0.58251966161372781</c:v>
                </c:pt>
                <c:pt idx="461">
                  <c:v>0.58373556362382006</c:v>
                </c:pt>
                <c:pt idx="462">
                  <c:v>0.58495142976830339</c:v>
                </c:pt>
                <c:pt idx="463">
                  <c:v>0.58616726085529103</c:v>
                </c:pt>
                <c:pt idx="464">
                  <c:v>0.58738305769268151</c:v>
                </c:pt>
                <c:pt idx="465">
                  <c:v>0.58859882108816419</c:v>
                </c:pt>
                <c:pt idx="466">
                  <c:v>0.5898145518492246</c:v>
                </c:pt>
                <c:pt idx="467">
                  <c:v>0.59103025078314986</c:v>
                </c:pt>
                <c:pt idx="468">
                  <c:v>0.59224591869703391</c:v>
                </c:pt>
                <c:pt idx="469">
                  <c:v>0.59346155639778309</c:v>
                </c:pt>
                <c:pt idx="470">
                  <c:v>0.59467716469212117</c:v>
                </c:pt>
                <c:pt idx="471">
                  <c:v>0.59589274438659512</c:v>
                </c:pt>
                <c:pt idx="472">
                  <c:v>0.59710829628758</c:v>
                </c:pt>
                <c:pt idx="473">
                  <c:v>0.59832382120128469</c:v>
                </c:pt>
                <c:pt idx="474">
                  <c:v>0.59953931993375698</c:v>
                </c:pt>
                <c:pt idx="475">
                  <c:v>0.60075479329088899</c:v>
                </c:pt>
                <c:pt idx="476">
                  <c:v>0.60197024207842265</c:v>
                </c:pt>
                <c:pt idx="477">
                  <c:v>0.60318566710195465</c:v>
                </c:pt>
                <c:pt idx="478">
                  <c:v>0.60440106916694225</c:v>
                </c:pt>
                <c:pt idx="479">
                  <c:v>0.60561644907870837</c:v>
                </c:pt>
                <c:pt idx="480">
                  <c:v>0.60683180764244671</c:v>
                </c:pt>
                <c:pt idx="481">
                  <c:v>0.6080471456632276</c:v>
                </c:pt>
                <c:pt idx="482">
                  <c:v>0.60926246394600281</c:v>
                </c:pt>
                <c:pt idx="483">
                  <c:v>0.6104777632956111</c:v>
                </c:pt>
                <c:pt idx="484">
                  <c:v>0.61169304451678352</c:v>
                </c:pt>
                <c:pt idx="485">
                  <c:v>0.61290830841414889</c:v>
                </c:pt>
                <c:pt idx="486">
                  <c:v>0.61412355579223876</c:v>
                </c:pt>
                <c:pt idx="487">
                  <c:v>0.61533878745549286</c:v>
                </c:pt>
                <c:pt idx="488">
                  <c:v>0.61655400420826467</c:v>
                </c:pt>
                <c:pt idx="489">
                  <c:v>0.61776920685482639</c:v>
                </c:pt>
                <c:pt idx="490">
                  <c:v>0.61898439619937451</c:v>
                </c:pt>
                <c:pt idx="491">
                  <c:v>0.62019957304603479</c:v>
                </c:pt>
                <c:pt idx="492">
                  <c:v>0.62141473819886806</c:v>
                </c:pt>
                <c:pt idx="493">
                  <c:v>0.62262989246187495</c:v>
                </c:pt>
                <c:pt idx="494">
                  <c:v>0.62384503663900159</c:v>
                </c:pt>
                <c:pt idx="495">
                  <c:v>0.62506017153414495</c:v>
                </c:pt>
                <c:pt idx="496">
                  <c:v>0.62627529795115777</c:v>
                </c:pt>
                <c:pt idx="497">
                  <c:v>0.6274904166938543</c:v>
                </c:pt>
                <c:pt idx="498">
                  <c:v>0.62870552856601525</c:v>
                </c:pt>
                <c:pt idx="499">
                  <c:v>0.62992063437139334</c:v>
                </c:pt>
                <c:pt idx="500">
                  <c:v>0.63113573491371844</c:v>
                </c:pt>
                <c:pt idx="501">
                  <c:v>0.63235083099670297</c:v>
                </c:pt>
                <c:pt idx="502">
                  <c:v>0.63356592342404716</c:v>
                </c:pt>
                <c:pt idx="503">
                  <c:v>0.63478101299944434</c:v>
                </c:pt>
                <c:pt idx="504">
                  <c:v>0.63599610052658628</c:v>
                </c:pt>
                <c:pt idx="505">
                  <c:v>0.63721118680916855</c:v>
                </c:pt>
                <c:pt idx="506">
                  <c:v>0.63842627265089569</c:v>
                </c:pt>
                <c:pt idx="507">
                  <c:v>0.63964135885548645</c:v>
                </c:pt>
                <c:pt idx="508">
                  <c:v>0.64085644622667937</c:v>
                </c:pt>
                <c:pt idx="509">
                  <c:v>0.64207153556823793</c:v>
                </c:pt>
                <c:pt idx="510">
                  <c:v>0.64328662768395573</c:v>
                </c:pt>
                <c:pt idx="511">
                  <c:v>0.64450172337766187</c:v>
                </c:pt>
                <c:pt idx="512">
                  <c:v>0.64571682345322656</c:v>
                </c:pt>
                <c:pt idx="513">
                  <c:v>0.64693192871456595</c:v>
                </c:pt>
                <c:pt idx="514">
                  <c:v>0.64814703996564771</c:v>
                </c:pt>
                <c:pt idx="515">
                  <c:v>0.64936215801049624</c:v>
                </c:pt>
                <c:pt idx="516">
                  <c:v>0.650577283653198</c:v>
                </c:pt>
                <c:pt idx="517">
                  <c:v>0.65179241769790697</c:v>
                </c:pt>
                <c:pt idx="518">
                  <c:v>0.65300756094884982</c:v>
                </c:pt>
                <c:pt idx="519">
                  <c:v>0.65422271421033107</c:v>
                </c:pt>
                <c:pt idx="520">
                  <c:v>0.65543787828673872</c:v>
                </c:pt>
                <c:pt idx="521">
                  <c:v>0.65665305398254947</c:v>
                </c:pt>
                <c:pt idx="522">
                  <c:v>0.65786824210233386</c:v>
                </c:pt>
                <c:pt idx="523">
                  <c:v>0.65908344345076175</c:v>
                </c:pt>
                <c:pt idx="524">
                  <c:v>0.66029865883260763</c:v>
                </c:pt>
                <c:pt idx="525">
                  <c:v>0.66151388905275588</c:v>
                </c:pt>
                <c:pt idx="526">
                  <c:v>0.66272913491620622</c:v>
                </c:pt>
                <c:pt idx="527">
                  <c:v>0.66394439722807896</c:v>
                </c:pt>
                <c:pt idx="528">
                  <c:v>0.66515967679362031</c:v>
                </c:pt>
                <c:pt idx="529">
                  <c:v>0.6663749744182077</c:v>
                </c:pt>
                <c:pt idx="530">
                  <c:v>0.66759029090735533</c:v>
                </c:pt>
                <c:pt idx="531">
                  <c:v>0.66880562706671909</c:v>
                </c:pt>
                <c:pt idx="532">
                  <c:v>0.67002098370210228</c:v>
                </c:pt>
                <c:pt idx="533">
                  <c:v>0.67123636161946088</c:v>
                </c:pt>
                <c:pt idx="534">
                  <c:v>0.67245176162490861</c:v>
                </c:pt>
                <c:pt idx="535">
                  <c:v>0.67366718452472285</c:v>
                </c:pt>
                <c:pt idx="536">
                  <c:v>0.67488263112534941</c:v>
                </c:pt>
                <c:pt idx="537">
                  <c:v>0.67609810223340816</c:v>
                </c:pt>
                <c:pt idx="538">
                  <c:v>0.6773135986556984</c:v>
                </c:pt>
                <c:pt idx="539">
                  <c:v>0.67852912119920428</c:v>
                </c:pt>
                <c:pt idx="540">
                  <c:v>0.67974467067109989</c:v>
                </c:pt>
                <c:pt idx="541">
                  <c:v>0.68096024787875498</c:v>
                </c:pt>
                <c:pt idx="542">
                  <c:v>0.68217585362974009</c:v>
                </c:pt>
                <c:pt idx="543">
                  <c:v>0.68339148873183198</c:v>
                </c:pt>
                <c:pt idx="544">
                  <c:v>0.68460715399301919</c:v>
                </c:pt>
                <c:pt idx="545">
                  <c:v>0.68582285022150702</c:v>
                </c:pt>
                <c:pt idx="546">
                  <c:v>0.68703857822572345</c:v>
                </c:pt>
                <c:pt idx="547">
                  <c:v>0.68825433881432407</c:v>
                </c:pt>
                <c:pt idx="548">
                  <c:v>0.68947013279619784</c:v>
                </c:pt>
                <c:pt idx="549">
                  <c:v>0.69068596098047219</c:v>
                </c:pt>
                <c:pt idx="550">
                  <c:v>0.69190182417651869</c:v>
                </c:pt>
                <c:pt idx="551">
                  <c:v>0.69311772319395815</c:v>
                </c:pt>
                <c:pt idx="552">
                  <c:v>0.6943336588426664</c:v>
                </c:pt>
                <c:pt idx="553">
                  <c:v>0.69554963193277952</c:v>
                </c:pt>
                <c:pt idx="554">
                  <c:v>0.69676564327469914</c:v>
                </c:pt>
                <c:pt idx="555">
                  <c:v>0.69798169367909824</c:v>
                </c:pt>
                <c:pt idx="556">
                  <c:v>0.69919778395692622</c:v>
                </c:pt>
                <c:pt idx="557">
                  <c:v>0.70041391491941452</c:v>
                </c:pt>
                <c:pt idx="558">
                  <c:v>0.70163008737808197</c:v>
                </c:pt>
                <c:pt idx="559">
                  <c:v>0.70284630214474042</c:v>
                </c:pt>
                <c:pt idx="560">
                  <c:v>0.70406256003150003</c:v>
                </c:pt>
                <c:pt idx="561">
                  <c:v>0.70527886185077482</c:v>
                </c:pt>
                <c:pt idx="562">
                  <c:v>0.70649520841528801</c:v>
                </c:pt>
                <c:pt idx="563">
                  <c:v>0.7077116005380778</c:v>
                </c:pt>
                <c:pt idx="564">
                  <c:v>0.70892803903250246</c:v>
                </c:pt>
                <c:pt idx="565">
                  <c:v>0.71014452471224621</c:v>
                </c:pt>
                <c:pt idx="566">
                  <c:v>0.71136105839132424</c:v>
                </c:pt>
                <c:pt idx="567">
                  <c:v>0.7125776408840887</c:v>
                </c:pt>
                <c:pt idx="568">
                  <c:v>0.7137942730052339</c:v>
                </c:pt>
                <c:pt idx="569">
                  <c:v>0.71501095556980199</c:v>
                </c:pt>
                <c:pt idx="570">
                  <c:v>0.71622768939318837</c:v>
                </c:pt>
                <c:pt idx="571">
                  <c:v>0.71744447529114719</c:v>
                </c:pt>
                <c:pt idx="572">
                  <c:v>0.71866131407979694</c:v>
                </c:pt>
                <c:pt idx="573">
                  <c:v>0.71987820657562607</c:v>
                </c:pt>
                <c:pt idx="574">
                  <c:v>0.72109515359549847</c:v>
                </c:pt>
                <c:pt idx="575">
                  <c:v>0.72231215595665887</c:v>
                </c:pt>
                <c:pt idx="576">
                  <c:v>0.72352921447673879</c:v>
                </c:pt>
                <c:pt idx="577">
                  <c:v>0.72474632997376165</c:v>
                </c:pt>
                <c:pt idx="578">
                  <c:v>0.72596350326614856</c:v>
                </c:pt>
                <c:pt idx="579">
                  <c:v>0.72718073517272408</c:v>
                </c:pt>
                <c:pt idx="580">
                  <c:v>0.72839802651272145</c:v>
                </c:pt>
                <c:pt idx="581">
                  <c:v>0.72961537810578847</c:v>
                </c:pt>
                <c:pt idx="582">
                  <c:v>0.73083279077199303</c:v>
                </c:pt>
                <c:pt idx="583">
                  <c:v>0.7320502653318286</c:v>
                </c:pt>
                <c:pt idx="584">
                  <c:v>0.73326780260622004</c:v>
                </c:pt>
                <c:pt idx="585">
                  <c:v>0.73448540341652913</c:v>
                </c:pt>
                <c:pt idx="586">
                  <c:v>0.73570306858456025</c:v>
                </c:pt>
                <c:pt idx="587">
                  <c:v>0.7369207989325659</c:v>
                </c:pt>
                <c:pt idx="588">
                  <c:v>0.73813859528325254</c:v>
                </c:pt>
                <c:pt idx="589">
                  <c:v>0.73935645845978626</c:v>
                </c:pt>
                <c:pt idx="590">
                  <c:v>0.74057438928579811</c:v>
                </c:pt>
                <c:pt idx="591">
                  <c:v>0.74179238858539032</c:v>
                </c:pt>
                <c:pt idx="592">
                  <c:v>0.74301045718314152</c:v>
                </c:pt>
                <c:pt idx="593">
                  <c:v>0.74422859590411272</c:v>
                </c:pt>
                <c:pt idx="594">
                  <c:v>0.7454468055738529</c:v>
                </c:pt>
                <c:pt idx="595">
                  <c:v>0.74666508701840473</c:v>
                </c:pt>
                <c:pt idx="596">
                  <c:v>0.74788344106431037</c:v>
                </c:pt>
                <c:pt idx="597">
                  <c:v>0.74910186853861704</c:v>
                </c:pt>
                <c:pt idx="598">
                  <c:v>0.7503203702688831</c:v>
                </c:pt>
                <c:pt idx="599">
                  <c:v>0.75153894708318336</c:v>
                </c:pt>
                <c:pt idx="600">
                  <c:v>0.75275759981011525</c:v>
                </c:pt>
                <c:pt idx="601">
                  <c:v>0.7539763292788042</c:v>
                </c:pt>
                <c:pt idx="602">
                  <c:v>0.75519513631891</c:v>
                </c:pt>
                <c:pt idx="603">
                  <c:v>0.75641402176063188</c:v>
                </c:pt>
                <c:pt idx="604">
                  <c:v>0.75763298643471488</c:v>
                </c:pt>
                <c:pt idx="605">
                  <c:v>0.75885203117245548</c:v>
                </c:pt>
                <c:pt idx="606">
                  <c:v>0.76007115680570725</c:v>
                </c:pt>
                <c:pt idx="607">
                  <c:v>0.761290364166887</c:v>
                </c:pt>
                <c:pt idx="608">
                  <c:v>0.76250965408898042</c:v>
                </c:pt>
                <c:pt idx="609">
                  <c:v>0.76372902740554804</c:v>
                </c:pt>
                <c:pt idx="610">
                  <c:v>0.76494848495073098</c:v>
                </c:pt>
                <c:pt idx="611">
                  <c:v>0.76616802755925695</c:v>
                </c:pt>
                <c:pt idx="612">
                  <c:v>0.7673876560664461</c:v>
                </c:pt>
                <c:pt idx="613">
                  <c:v>0.76860737130821699</c:v>
                </c:pt>
                <c:pt idx="614">
                  <c:v>0.76982717412109225</c:v>
                </c:pt>
                <c:pt idx="615">
                  <c:v>0.77104706534220491</c:v>
                </c:pt>
                <c:pt idx="616">
                  <c:v>0.77226704580930394</c:v>
                </c:pt>
                <c:pt idx="617">
                  <c:v>0.77348711636076051</c:v>
                </c:pt>
                <c:pt idx="618">
                  <c:v>0.7747072778355738</c:v>
                </c:pt>
                <c:pt idx="619">
                  <c:v>0.77592753107337686</c:v>
                </c:pt>
                <c:pt idx="620">
                  <c:v>0.77714787691444298</c:v>
                </c:pt>
                <c:pt idx="621">
                  <c:v>0.77836831619969127</c:v>
                </c:pt>
                <c:pt idx="622">
                  <c:v>0.77958884977069287</c:v>
                </c:pt>
                <c:pt idx="623">
                  <c:v>0.78080947846967685</c:v>
                </c:pt>
                <c:pt idx="624">
                  <c:v>0.78203020313953653</c:v>
                </c:pt>
                <c:pt idx="625">
                  <c:v>0.78325102462383522</c:v>
                </c:pt>
                <c:pt idx="626">
                  <c:v>0.78447194376681251</c:v>
                </c:pt>
                <c:pt idx="627">
                  <c:v>0.78569296141339007</c:v>
                </c:pt>
                <c:pt idx="628">
                  <c:v>0.78691407840917793</c:v>
                </c:pt>
                <c:pt idx="629">
                  <c:v>0.78813529560048068</c:v>
                </c:pt>
                <c:pt idx="630">
                  <c:v>0.78935661383430333</c:v>
                </c:pt>
                <c:pt idx="631">
                  <c:v>0.79057803395835757</c:v>
                </c:pt>
                <c:pt idx="632">
                  <c:v>0.79179955682106795</c:v>
                </c:pt>
                <c:pt idx="633">
                  <c:v>0.793021183271578</c:v>
                </c:pt>
                <c:pt idx="634">
                  <c:v>0.79424291415975623</c:v>
                </c:pt>
                <c:pt idx="635">
                  <c:v>0.79546475033620268</c:v>
                </c:pt>
                <c:pt idx="636">
                  <c:v>0.79668669265225478</c:v>
                </c:pt>
                <c:pt idx="637">
                  <c:v>0.79790874195999373</c:v>
                </c:pt>
                <c:pt idx="638">
                  <c:v>0.79913089911225055</c:v>
                </c:pt>
                <c:pt idx="639">
                  <c:v>0.80035316496261266</c:v>
                </c:pt>
                <c:pt idx="640">
                  <c:v>0.80157554036542977</c:v>
                </c:pt>
                <c:pt idx="641">
                  <c:v>0.80279802617582041</c:v>
                </c:pt>
                <c:pt idx="642">
                  <c:v>0.80402062324967805</c:v>
                </c:pt>
                <c:pt idx="643">
                  <c:v>0.80524333244367741</c:v>
                </c:pt>
                <c:pt idx="644">
                  <c:v>0.80646615461528082</c:v>
                </c:pt>
                <c:pt idx="645">
                  <c:v>0.80768909062274463</c:v>
                </c:pt>
                <c:pt idx="646">
                  <c:v>0.80891214132512534</c:v>
                </c:pt>
                <c:pt idx="647">
                  <c:v>0.81013530758228625</c:v>
                </c:pt>
                <c:pt idx="648">
                  <c:v>0.81135859025490364</c:v>
                </c:pt>
                <c:pt idx="649">
                  <c:v>0.81258199020447308</c:v>
                </c:pt>
                <c:pt idx="650">
                  <c:v>0.8138055082933161</c:v>
                </c:pt>
                <c:pt idx="651">
                  <c:v>0.81502914538458648</c:v>
                </c:pt>
                <c:pt idx="652">
                  <c:v>0.81625290234227654</c:v>
                </c:pt>
                <c:pt idx="653">
                  <c:v>0.81747678003122382</c:v>
                </c:pt>
                <c:pt idx="654">
                  <c:v>0.81870077931711749</c:v>
                </c:pt>
                <c:pt idx="655">
                  <c:v>0.81992490106650484</c:v>
                </c:pt>
                <c:pt idx="656">
                  <c:v>0.82114914614679779</c:v>
                </c:pt>
                <c:pt idx="657">
                  <c:v>0.82237351542627923</c:v>
                </c:pt>
                <c:pt idx="658">
                  <c:v>0.82359800977410991</c:v>
                </c:pt>
                <c:pt idx="659">
                  <c:v>0.82482263006033474</c:v>
                </c:pt>
                <c:pt idx="660">
                  <c:v>0.8260473771558895</c:v>
                </c:pt>
                <c:pt idx="661">
                  <c:v>0.82727225193260723</c:v>
                </c:pt>
                <c:pt idx="662">
                  <c:v>0.82849725526322504</c:v>
                </c:pt>
                <c:pt idx="663">
                  <c:v>0.82972238802139076</c:v>
                </c:pt>
                <c:pt idx="664">
                  <c:v>0.83094765108166946</c:v>
                </c:pt>
                <c:pt idx="665">
                  <c:v>0.83217304531955005</c:v>
                </c:pt>
                <c:pt idx="666">
                  <c:v>0.83339857161145225</c:v>
                </c:pt>
                <c:pt idx="667">
                  <c:v>0.83462423083473314</c:v>
                </c:pt>
                <c:pt idx="668">
                  <c:v>0.83585002386769358</c:v>
                </c:pt>
                <c:pt idx="669">
                  <c:v>0.83707595158958548</c:v>
                </c:pt>
                <c:pt idx="670">
                  <c:v>0.83830201488061828</c:v>
                </c:pt>
                <c:pt idx="671">
                  <c:v>0.83952821462196558</c:v>
                </c:pt>
                <c:pt idx="672">
                  <c:v>0.84075455169577229</c:v>
                </c:pt>
                <c:pt idx="673">
                  <c:v>0.84198102698516109</c:v>
                </c:pt>
                <c:pt idx="674">
                  <c:v>0.84320764137423954</c:v>
                </c:pt>
                <c:pt idx="675">
                  <c:v>0.84443439574810686</c:v>
                </c:pt>
                <c:pt idx="676">
                  <c:v>0.84566129099286069</c:v>
                </c:pt>
                <c:pt idx="677">
                  <c:v>0.84688832799560398</c:v>
                </c:pt>
                <c:pt idx="678">
                  <c:v>0.8481155076444522</c:v>
                </c:pt>
                <c:pt idx="679">
                  <c:v>0.8493428308285399</c:v>
                </c:pt>
                <c:pt idx="680">
                  <c:v>0.85057029843802789</c:v>
                </c:pt>
                <c:pt idx="681">
                  <c:v>0.85179791136411009</c:v>
                </c:pt>
                <c:pt idx="682">
                  <c:v>0.85302567049902056</c:v>
                </c:pt>
                <c:pt idx="683">
                  <c:v>0.85425357673604074</c:v>
                </c:pt>
                <c:pt idx="684">
                  <c:v>0.85548163096950602</c:v>
                </c:pt>
                <c:pt idx="685">
                  <c:v>0.85670983409481327</c:v>
                </c:pt>
                <c:pt idx="686">
                  <c:v>0.85793818700842761</c:v>
                </c:pt>
                <c:pt idx="687">
                  <c:v>0.85916669060788964</c:v>
                </c:pt>
                <c:pt idx="688">
                  <c:v>0.86039534579182253</c:v>
                </c:pt>
                <c:pt idx="689">
                  <c:v>0.86162415345993926</c:v>
                </c:pt>
                <c:pt idx="690">
                  <c:v>0.86285311451304958</c:v>
                </c:pt>
                <c:pt idx="691">
                  <c:v>0.86408222985306737</c:v>
                </c:pt>
                <c:pt idx="692">
                  <c:v>0.86531150038301785</c:v>
                </c:pt>
                <c:pt idx="693">
                  <c:v>0.86654092700704466</c:v>
                </c:pt>
                <c:pt idx="694">
                  <c:v>0.86777051063041732</c:v>
                </c:pt>
                <c:pt idx="695">
                  <c:v>0.86900025215953847</c:v>
                </c:pt>
                <c:pt idx="696">
                  <c:v>0.8702301525019509</c:v>
                </c:pt>
                <c:pt idx="697">
                  <c:v>0.87146021256634532</c:v>
                </c:pt>
                <c:pt idx="698">
                  <c:v>0.87269043326256734</c:v>
                </c:pt>
                <c:pt idx="699">
                  <c:v>0.87392081550162504</c:v>
                </c:pt>
                <c:pt idx="700">
                  <c:v>0.87515136019569628</c:v>
                </c:pt>
                <c:pt idx="701">
                  <c:v>0.87638206825813625</c:v>
                </c:pt>
                <c:pt idx="702">
                  <c:v>0.87761294060348471</c:v>
                </c:pt>
                <c:pt idx="703">
                  <c:v>0.87884397814747361</c:v>
                </c:pt>
                <c:pt idx="704">
                  <c:v>0.88007518180703448</c:v>
                </c:pt>
                <c:pt idx="705">
                  <c:v>0.8813065525003061</c:v>
                </c:pt>
                <c:pt idx="706">
                  <c:v>0.88253809114664195</c:v>
                </c:pt>
                <c:pt idx="707">
                  <c:v>0.88376979866661765</c:v>
                </c:pt>
                <c:pt idx="708">
                  <c:v>0.88500167598203883</c:v>
                </c:pt>
                <c:pt idx="709">
                  <c:v>0.88623372401594847</c:v>
                </c:pt>
                <c:pt idx="710">
                  <c:v>0.88746594369263476</c:v>
                </c:pt>
                <c:pt idx="711">
                  <c:v>0.88869833593763869</c:v>
                </c:pt>
                <c:pt idx="712">
                  <c:v>0.88993090167776179</c:v>
                </c:pt>
                <c:pt idx="713">
                  <c:v>0.89116364184107355</c:v>
                </c:pt>
                <c:pt idx="714">
                  <c:v>0.8923965573569197</c:v>
                </c:pt>
                <c:pt idx="715">
                  <c:v>0.89362964915592957</c:v>
                </c:pt>
                <c:pt idx="716">
                  <c:v>0.89486291817002417</c:v>
                </c:pt>
                <c:pt idx="717">
                  <c:v>0.89609636533242365</c:v>
                </c:pt>
                <c:pt idx="718">
                  <c:v>0.89732999157765547</c:v>
                </c:pt>
                <c:pt idx="719">
                  <c:v>0.89856379784156215</c:v>
                </c:pt>
                <c:pt idx="720">
                  <c:v>0.89979778506130936</c:v>
                </c:pt>
                <c:pt idx="721">
                  <c:v>0.90103195417539361</c:v>
                </c:pt>
                <c:pt idx="722">
                  <c:v>0.90226630612365033</c:v>
                </c:pt>
                <c:pt idx="723">
                  <c:v>0.90350084184726187</c:v>
                </c:pt>
                <c:pt idx="724">
                  <c:v>0.90473556228876562</c:v>
                </c:pt>
                <c:pt idx="725">
                  <c:v>0.90597046839206175</c:v>
                </c:pt>
                <c:pt idx="726">
                  <c:v>0.90720556110242156</c:v>
                </c:pt>
                <c:pt idx="727">
                  <c:v>0.9084408413664955</c:v>
                </c:pt>
                <c:pt idx="728">
                  <c:v>0.90967631013232142</c:v>
                </c:pt>
                <c:pt idx="729">
                  <c:v>0.91091196834933263</c:v>
                </c:pt>
                <c:pt idx="730">
                  <c:v>0.912147816968366</c:v>
                </c:pt>
                <c:pt idx="731">
                  <c:v>0.91338385694167035</c:v>
                </c:pt>
                <c:pt idx="732">
                  <c:v>0.9146200892229146</c:v>
                </c:pt>
                <c:pt idx="733">
                  <c:v>0.91585651476719621</c:v>
                </c:pt>
                <c:pt idx="734">
                  <c:v>0.91709313453104935</c:v>
                </c:pt>
                <c:pt idx="735">
                  <c:v>0.91832994947245317</c:v>
                </c:pt>
                <c:pt idx="736">
                  <c:v>0.91956696055084042</c:v>
                </c:pt>
                <c:pt idx="737">
                  <c:v>0.9208041687271058</c:v>
                </c:pt>
                <c:pt idx="738">
                  <c:v>0.92204157496361405</c:v>
                </c:pt>
                <c:pt idx="739">
                  <c:v>0.92327918022420896</c:v>
                </c:pt>
                <c:pt idx="740">
                  <c:v>0.92451698547422156</c:v>
                </c:pt>
                <c:pt idx="741">
                  <c:v>0.9257549916804787</c:v>
                </c:pt>
                <c:pt idx="742">
                  <c:v>0.92699319981131156</c:v>
                </c:pt>
                <c:pt idx="743">
                  <c:v>0.92823161083656436</c:v>
                </c:pt>
                <c:pt idx="744">
                  <c:v>0.92947022572760285</c:v>
                </c:pt>
                <c:pt idx="745">
                  <c:v>0.93070904545732336</c:v>
                </c:pt>
                <c:pt idx="746">
                  <c:v>0.93194807100016086</c:v>
                </c:pt>
                <c:pt idx="747">
                  <c:v>0.93318730333209832</c:v>
                </c:pt>
                <c:pt idx="748">
                  <c:v>0.934426743430675</c:v>
                </c:pt>
                <c:pt idx="749">
                  <c:v>0.93566639227499548</c:v>
                </c:pt>
                <c:pt idx="750">
                  <c:v>0.93690625084573853</c:v>
                </c:pt>
                <c:pt idx="751">
                  <c:v>0.93814632012516586</c:v>
                </c:pt>
                <c:pt idx="752">
                  <c:v>0.93938660109713112</c:v>
                </c:pt>
                <c:pt idx="753">
                  <c:v>0.94062709474708872</c:v>
                </c:pt>
                <c:pt idx="754">
                  <c:v>0.94186780206210274</c:v>
                </c:pt>
                <c:pt idx="755">
                  <c:v>0.94310872403085622</c:v>
                </c:pt>
                <c:pt idx="756">
                  <c:v>0.94434986164366008</c:v>
                </c:pt>
                <c:pt idx="757">
                  <c:v>0.94559121589246198</c:v>
                </c:pt>
                <c:pt idx="758">
                  <c:v>0.94683278777085567</c:v>
                </c:pt>
                <c:pt idx="759">
                  <c:v>0.94807457827409003</c:v>
                </c:pt>
                <c:pt idx="760">
                  <c:v>0.9493165883990784</c:v>
                </c:pt>
                <c:pt idx="761">
                  <c:v>0.95055881914440776</c:v>
                </c:pt>
                <c:pt idx="762">
                  <c:v>0.95180127151034766</c:v>
                </c:pt>
                <c:pt idx="763">
                  <c:v>0.95304394649886004</c:v>
                </c:pt>
                <c:pt idx="764">
                  <c:v>0.95428684511360817</c:v>
                </c:pt>
                <c:pt idx="765">
                  <c:v>0.95552996835996618</c:v>
                </c:pt>
                <c:pt idx="766">
                  <c:v>0.95677331724502857</c:v>
                </c:pt>
                <c:pt idx="767">
                  <c:v>0.95801689277761926</c:v>
                </c:pt>
                <c:pt idx="768">
                  <c:v>0.95926069596830166</c:v>
                </c:pt>
                <c:pt idx="769">
                  <c:v>0.96050472782938778</c:v>
                </c:pt>
                <c:pt idx="770">
                  <c:v>0.96174898937494779</c:v>
                </c:pt>
                <c:pt idx="771">
                  <c:v>0.96299348162081988</c:v>
                </c:pt>
                <c:pt idx="772">
                  <c:v>0.9642382055846197</c:v>
                </c:pt>
                <c:pt idx="773">
                  <c:v>0.96548316228575015</c:v>
                </c:pt>
                <c:pt idx="774">
                  <c:v>0.96672835274541091</c:v>
                </c:pt>
                <c:pt idx="775">
                  <c:v>0.96797377798660855</c:v>
                </c:pt>
                <c:pt idx="776">
                  <c:v>0.96921943903416596</c:v>
                </c:pt>
                <c:pt idx="777">
                  <c:v>0.97046533691473236</c:v>
                </c:pt>
                <c:pt idx="778">
                  <c:v>0.97171147265679336</c:v>
                </c:pt>
                <c:pt idx="779">
                  <c:v>0.97295784729068058</c:v>
                </c:pt>
                <c:pt idx="780">
                  <c:v>0.97420446184858178</c:v>
                </c:pt>
                <c:pt idx="781">
                  <c:v>0.97545131736455093</c:v>
                </c:pt>
                <c:pt idx="782">
                  <c:v>0.97669841487451814</c:v>
                </c:pt>
                <c:pt idx="783">
                  <c:v>0.97794575541629969</c:v>
                </c:pt>
                <c:pt idx="784">
                  <c:v>0.97919334002960845</c:v>
                </c:pt>
                <c:pt idx="785">
                  <c:v>0.98044116975606388</c:v>
                </c:pt>
                <c:pt idx="786">
                  <c:v>0.98168924563920212</c:v>
                </c:pt>
                <c:pt idx="787">
                  <c:v>0.98293756872448657</c:v>
                </c:pt>
                <c:pt idx="788">
                  <c:v>0.98418614005931793</c:v>
                </c:pt>
                <c:pt idx="789">
                  <c:v>0.98543496069304481</c:v>
                </c:pt>
                <c:pt idx="790">
                  <c:v>0.98668403167697394</c:v>
                </c:pt>
                <c:pt idx="791">
                  <c:v>0.98793335406438065</c:v>
                </c:pt>
                <c:pt idx="792">
                  <c:v>0.98918292891051951</c:v>
                </c:pt>
                <c:pt idx="793">
                  <c:v>0.99043275727263458</c:v>
                </c:pt>
                <c:pt idx="794">
                  <c:v>0.99168284020997033</c:v>
                </c:pt>
                <c:pt idx="795">
                  <c:v>0.99293317878378207</c:v>
                </c:pt>
                <c:pt idx="796">
                  <c:v>0.99418377405734659</c:v>
                </c:pt>
                <c:pt idx="797">
                  <c:v>0.99543462709597319</c:v>
                </c:pt>
                <c:pt idx="798">
                  <c:v>0.99668573896701396</c:v>
                </c:pt>
                <c:pt idx="799">
                  <c:v>0.99793711073987512</c:v>
                </c:pt>
                <c:pt idx="800">
                  <c:v>0.9991887434860276</c:v>
                </c:pt>
                <c:pt idx="801">
                  <c:v>1.0004406382790181</c:v>
                </c:pt>
                <c:pt idx="802">
                  <c:v>1.0016927961944797</c:v>
                </c:pt>
                <c:pt idx="803">
                  <c:v>1.0029452183101433</c:v>
                </c:pt>
                <c:pt idx="804">
                  <c:v>1.0041979057058485</c:v>
                </c:pt>
                <c:pt idx="805">
                  <c:v>1.0054508594635552</c:v>
                </c:pt>
                <c:pt idx="806">
                  <c:v>1.0067040806673535</c:v>
                </c:pt>
                <c:pt idx="807">
                  <c:v>1.0079575704034762</c:v>
                </c:pt>
                <c:pt idx="808">
                  <c:v>1.0092113297603096</c:v>
                </c:pt>
                <c:pt idx="809">
                  <c:v>1.0104653598284048</c:v>
                </c:pt>
                <c:pt idx="810">
                  <c:v>1.0117196617004891</c:v>
                </c:pt>
                <c:pt idx="811">
                  <c:v>1.0129742364714773</c:v>
                </c:pt>
                <c:pt idx="812">
                  <c:v>1.0142290852384834</c:v>
                </c:pt>
                <c:pt idx="813">
                  <c:v>1.0154842091008318</c:v>
                </c:pt>
                <c:pt idx="814">
                  <c:v>1.0167396091600693</c:v>
                </c:pt>
                <c:pt idx="815">
                  <c:v>1.0179952865199766</c:v>
                </c:pt>
                <c:pt idx="816">
                  <c:v>1.0192512422865798</c:v>
                </c:pt>
                <c:pt idx="817">
                  <c:v>1.0205074775681622</c:v>
                </c:pt>
                <c:pt idx="818">
                  <c:v>1.021763993475276</c:v>
                </c:pt>
                <c:pt idx="819">
                  <c:v>1.0230207911207547</c:v>
                </c:pt>
                <c:pt idx="820">
                  <c:v>1.0242778716197243</c:v>
                </c:pt>
                <c:pt idx="821">
                  <c:v>1.0255352360896155</c:v>
                </c:pt>
                <c:pt idx="822">
                  <c:v>1.0267928856501762</c:v>
                </c:pt>
                <c:pt idx="823">
                  <c:v>1.0280508214234827</c:v>
                </c:pt>
                <c:pt idx="824">
                  <c:v>1.0293090445339523</c:v>
                </c:pt>
                <c:pt idx="825">
                  <c:v>1.030567556108356</c:v>
                </c:pt>
                <c:pt idx="826">
                  <c:v>1.0318263572758295</c:v>
                </c:pt>
                <c:pt idx="827">
                  <c:v>1.0330854491678867</c:v>
                </c:pt>
                <c:pt idx="828">
                  <c:v>1.0343448329184313</c:v>
                </c:pt>
                <c:pt idx="829">
                  <c:v>1.0356045096637696</c:v>
                </c:pt>
                <c:pt idx="830">
                  <c:v>1.036864480542623</c:v>
                </c:pt>
                <c:pt idx="831">
                  <c:v>1.0381247466961403</c:v>
                </c:pt>
                <c:pt idx="832">
                  <c:v>1.0393853092679104</c:v>
                </c:pt>
                <c:pt idx="833">
                  <c:v>1.0406461694039748</c:v>
                </c:pt>
                <c:pt idx="834">
                  <c:v>1.0419073282528408</c:v>
                </c:pt>
                <c:pt idx="835">
                  <c:v>1.04260678964825</c:v>
                </c:pt>
                <c:pt idx="836">
                  <c:v>1.0433062510436593</c:v>
                </c:pt>
                <c:pt idx="837">
                  <c:v>1.0440057124390685</c:v>
                </c:pt>
                <c:pt idx="838">
                  <c:v>1.0447051738344777</c:v>
                </c:pt>
                <c:pt idx="839">
                  <c:v>1.0454046352298869</c:v>
                </c:pt>
                <c:pt idx="840">
                  <c:v>1.0461040966252961</c:v>
                </c:pt>
                <c:pt idx="841">
                  <c:v>1.0468035580207053</c:v>
                </c:pt>
                <c:pt idx="842">
                  <c:v>1.0475030194161146</c:v>
                </c:pt>
                <c:pt idx="843">
                  <c:v>1.0482024808115238</c:v>
                </c:pt>
                <c:pt idx="844">
                  <c:v>1.048901942206933</c:v>
                </c:pt>
                <c:pt idx="845">
                  <c:v>1.0496014036023422</c:v>
                </c:pt>
                <c:pt idx="846">
                  <c:v>1.0503008649977514</c:v>
                </c:pt>
                <c:pt idx="847">
                  <c:v>1.0510003263931607</c:v>
                </c:pt>
                <c:pt idx="848">
                  <c:v>1.0516997877885699</c:v>
                </c:pt>
                <c:pt idx="849">
                  <c:v>1.0523992491839791</c:v>
                </c:pt>
                <c:pt idx="850">
                  <c:v>1.0530987105793883</c:v>
                </c:pt>
                <c:pt idx="851">
                  <c:v>1.0537981719747975</c:v>
                </c:pt>
                <c:pt idx="852">
                  <c:v>1.0544976333702067</c:v>
                </c:pt>
                <c:pt idx="853">
                  <c:v>1.055197094765616</c:v>
                </c:pt>
                <c:pt idx="854">
                  <c:v>1.0558965561610252</c:v>
                </c:pt>
                <c:pt idx="855">
                  <c:v>1.0565960175564344</c:v>
                </c:pt>
                <c:pt idx="856">
                  <c:v>1.0572954789518436</c:v>
                </c:pt>
                <c:pt idx="857">
                  <c:v>1.0579949403472528</c:v>
                </c:pt>
                <c:pt idx="858">
                  <c:v>1.0586944017426621</c:v>
                </c:pt>
                <c:pt idx="859">
                  <c:v>1.0593938631380713</c:v>
                </c:pt>
                <c:pt idx="860">
                  <c:v>1.0600933245334805</c:v>
                </c:pt>
                <c:pt idx="861">
                  <c:v>1.0607927859288897</c:v>
                </c:pt>
                <c:pt idx="862">
                  <c:v>1.0614922473242989</c:v>
                </c:pt>
                <c:pt idx="863">
                  <c:v>1.0621917087197081</c:v>
                </c:pt>
                <c:pt idx="864">
                  <c:v>1.0628911701151174</c:v>
                </c:pt>
                <c:pt idx="865">
                  <c:v>1.0635906315105266</c:v>
                </c:pt>
                <c:pt idx="866">
                  <c:v>1.0642900929059358</c:v>
                </c:pt>
                <c:pt idx="867">
                  <c:v>1.064989554301345</c:v>
                </c:pt>
                <c:pt idx="868">
                  <c:v>1.0656890156967542</c:v>
                </c:pt>
                <c:pt idx="869">
                  <c:v>1.0663884770921634</c:v>
                </c:pt>
                <c:pt idx="870">
                  <c:v>1.0670879384875727</c:v>
                </c:pt>
                <c:pt idx="871">
                  <c:v>1.0677873998829819</c:v>
                </c:pt>
                <c:pt idx="872">
                  <c:v>1.0684868612783911</c:v>
                </c:pt>
                <c:pt idx="873">
                  <c:v>1.0691863226738003</c:v>
                </c:pt>
                <c:pt idx="874">
                  <c:v>1.0698857840692095</c:v>
                </c:pt>
                <c:pt idx="875">
                  <c:v>1.0705852454646188</c:v>
                </c:pt>
                <c:pt idx="876">
                  <c:v>1.071284706860028</c:v>
                </c:pt>
                <c:pt idx="877">
                  <c:v>1.0719841682554372</c:v>
                </c:pt>
                <c:pt idx="878">
                  <c:v>1.0726836296508464</c:v>
                </c:pt>
                <c:pt idx="879">
                  <c:v>1.0733830910462556</c:v>
                </c:pt>
                <c:pt idx="880">
                  <c:v>1.0740825524416648</c:v>
                </c:pt>
                <c:pt idx="881">
                  <c:v>1.0747820138370741</c:v>
                </c:pt>
                <c:pt idx="882">
                  <c:v>1.0754814752324833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74.403075600488108</c:v>
                </c:pt>
                <c:pt idx="2">
                  <c:v>116.05981965748606</c:v>
                </c:pt>
                <c:pt idx="3">
                  <c:v>144.47078662790111</c:v>
                </c:pt>
                <c:pt idx="4">
                  <c:v>164.55195290198216</c:v>
                </c:pt>
                <c:pt idx="5">
                  <c:v>179.08007281558108</c:v>
                </c:pt>
                <c:pt idx="6">
                  <c:v>189.7508286173676</c:v>
                </c:pt>
                <c:pt idx="7">
                  <c:v>197.67738637495097</c:v>
                </c:pt>
                <c:pt idx="8">
                  <c:v>203.62139915417328</c:v>
                </c:pt>
                <c:pt idx="9">
                  <c:v>208.11785328771705</c:v>
                </c:pt>
                <c:pt idx="10">
                  <c:v>211.54923169073609</c:v>
                </c:pt>
                <c:pt idx="11">
                  <c:v>214.19242127754393</c:v>
                </c:pt>
                <c:pt idx="12">
                  <c:v>216.24970147855569</c:v>
                </c:pt>
                <c:pt idx="13">
                  <c:v>217.86986343297735</c:v>
                </c:pt>
                <c:pt idx="14">
                  <c:v>219.16293396970408</c:v>
                </c:pt>
                <c:pt idx="15">
                  <c:v>220.21061568715797</c:v>
                </c:pt>
                <c:pt idx="16">
                  <c:v>221.0737842640458</c:v>
                </c:pt>
                <c:pt idx="17">
                  <c:v>221.79792503706409</c:v>
                </c:pt>
                <c:pt idx="18">
                  <c:v>222.41710502588072</c:v>
                </c:pt>
                <c:pt idx="19">
                  <c:v>222.95689213665966</c:v>
                </c:pt>
                <c:pt idx="20">
                  <c:v>223.43651074279967</c:v>
                </c:pt>
                <c:pt idx="21">
                  <c:v>223.87043949760078</c:v>
                </c:pt>
                <c:pt idx="22">
                  <c:v>224.26959945511456</c:v>
                </c:pt>
                <c:pt idx="23">
                  <c:v>224.64223990382749</c:v>
                </c:pt>
                <c:pt idx="24">
                  <c:v>224.99460033536687</c:v>
                </c:pt>
                <c:pt idx="25">
                  <c:v>225.33140611495719</c:v>
                </c:pt>
                <c:pt idx="26">
                  <c:v>225.65624029485713</c:v>
                </c:pt>
                <c:pt idx="27">
                  <c:v>225.97182297369343</c:v>
                </c:pt>
                <c:pt idx="28">
                  <c:v>226.28022150527892</c:v>
                </c:pt>
                <c:pt idx="29">
                  <c:v>226.58300889591214</c:v>
                </c:pt>
                <c:pt idx="30">
                  <c:v>226.88138331864599</c:v>
                </c:pt>
                <c:pt idx="31">
                  <c:v>227.17625840409968</c:v>
                </c:pt>
                <c:pt idx="32">
                  <c:v>227.46833153620605</c:v>
                </c:pt>
                <c:pt idx="33">
                  <c:v>227.75813557278909</c:v>
                </c:pt>
                <c:pt idx="34">
                  <c:v>228.04607805830531</c:v>
                </c:pt>
                <c:pt idx="35">
                  <c:v>228.3324709875877</c:v>
                </c:pt>
                <c:pt idx="36">
                  <c:v>228.61755342229995</c:v>
                </c:pt>
                <c:pt idx="37">
                  <c:v>228.9015086954343</c:v>
                </c:pt>
                <c:pt idx="38">
                  <c:v>229.1844775126502</c:v>
                </c:pt>
                <c:pt idx="39">
                  <c:v>229.46656793990115</c:v>
                </c:pt>
                <c:pt idx="40">
                  <c:v>229.74786302542759</c:v>
                </c:pt>
                <c:pt idx="41">
                  <c:v>230.02842662221377</c:v>
                </c:pt>
                <c:pt idx="42">
                  <c:v>230.30830784072083</c:v>
                </c:pt>
                <c:pt idx="43">
                  <c:v>230.58754445722863</c:v>
                </c:pt>
                <c:pt idx="44">
                  <c:v>230.86616552581532</c:v>
                </c:pt>
                <c:pt idx="45">
                  <c:v>231.14419338172354</c:v>
                </c:pt>
                <c:pt idx="46">
                  <c:v>231.42164517962317</c:v>
                </c:pt>
                <c:pt idx="47">
                  <c:v>231.69853407589395</c:v>
                </c:pt>
                <c:pt idx="48">
                  <c:v>231.97487013815339</c:v>
                </c:pt>
                <c:pt idx="49">
                  <c:v>232.25066104581046</c:v>
                </c:pt>
                <c:pt idx="50">
                  <c:v>232.52591262994983</c:v>
                </c:pt>
                <c:pt idx="51">
                  <c:v>232.80062928996986</c:v>
                </c:pt>
                <c:pt idx="52">
                  <c:v>233.07481431524161</c:v>
                </c:pt>
                <c:pt idx="53">
                  <c:v>233.34847013393076</c:v>
                </c:pt>
                <c:pt idx="54">
                  <c:v>233.62159850556662</c:v>
                </c:pt>
                <c:pt idx="55">
                  <c:v>233.89420066992668</c:v>
                </c:pt>
                <c:pt idx="56">
                  <c:v>234.16627746263919</c:v>
                </c:pt>
                <c:pt idx="57">
                  <c:v>234.43782940504366</c:v>
                </c:pt>
                <c:pt idx="58">
                  <c:v>234.70885677361193</c:v>
                </c:pt>
                <c:pt idx="59">
                  <c:v>234.97935965419083</c:v>
                </c:pt>
                <c:pt idx="60">
                  <c:v>235.24933798419613</c:v>
                </c:pt>
                <c:pt idx="61">
                  <c:v>235.5187915852479</c:v>
                </c:pt>
                <c:pt idx="62">
                  <c:v>235.78772018892639</c:v>
                </c:pt>
                <c:pt idx="63">
                  <c:v>236.05612345662587</c:v>
                </c:pt>
                <c:pt idx="64">
                  <c:v>236.32400099512674</c:v>
                </c:pt>
                <c:pt idx="65">
                  <c:v>236.59135236884217</c:v>
                </c:pt>
                <c:pt idx="66">
                  <c:v>236.85817710925249</c:v>
                </c:pt>
                <c:pt idx="67">
                  <c:v>237.12447472244907</c:v>
                </c:pt>
                <c:pt idx="68">
                  <c:v>237.39024469488893</c:v>
                </c:pt>
                <c:pt idx="69">
                  <c:v>237.65548649803449</c:v>
                </c:pt>
                <c:pt idx="70">
                  <c:v>237.92019959197083</c:v>
                </c:pt>
                <c:pt idx="71">
                  <c:v>238.18438342811712</c:v>
                </c:pt>
                <c:pt idx="72">
                  <c:v>238.44803745158814</c:v>
                </c:pt>
                <c:pt idx="73">
                  <c:v>238.71116110278311</c:v>
                </c:pt>
                <c:pt idx="74">
                  <c:v>238.97375381894398</c:v>
                </c:pt>
                <c:pt idx="75">
                  <c:v>239.23581503504684</c:v>
                </c:pt>
                <c:pt idx="76">
                  <c:v>239.49734418480338</c:v>
                </c:pt>
                <c:pt idx="77">
                  <c:v>239.75834070124208</c:v>
                </c:pt>
                <c:pt idx="78">
                  <c:v>240.01880401725617</c:v>
                </c:pt>
                <c:pt idx="79">
                  <c:v>240.27873356608873</c:v>
                </c:pt>
                <c:pt idx="80">
                  <c:v>240.53812878153639</c:v>
                </c:pt>
                <c:pt idx="81">
                  <c:v>240.79698909835034</c:v>
                </c:pt>
                <c:pt idx="82">
                  <c:v>241.05531395230199</c:v>
                </c:pt>
                <c:pt idx="83">
                  <c:v>241.31310278047044</c:v>
                </c:pt>
                <c:pt idx="84">
                  <c:v>241.57035502128517</c:v>
                </c:pt>
                <c:pt idx="85">
                  <c:v>241.8270701146682</c:v>
                </c:pt>
                <c:pt idx="86">
                  <c:v>242.08324750208536</c:v>
                </c:pt>
                <c:pt idx="87">
                  <c:v>242.33888662661161</c:v>
                </c:pt>
                <c:pt idx="88">
                  <c:v>242.59398693306622</c:v>
                </c:pt>
                <c:pt idx="89">
                  <c:v>242.84854786782699</c:v>
                </c:pt>
                <c:pt idx="90">
                  <c:v>243.10256887915799</c:v>
                </c:pt>
                <c:pt idx="91">
                  <c:v>243.35604941700481</c:v>
                </c:pt>
                <c:pt idx="92">
                  <c:v>243.60898893307575</c:v>
                </c:pt>
                <c:pt idx="93">
                  <c:v>243.8613868809025</c:v>
                </c:pt>
                <c:pt idx="94">
                  <c:v>244.1132427157612</c:v>
                </c:pt>
                <c:pt idx="95">
                  <c:v>244.36455589480468</c:v>
                </c:pt>
                <c:pt idx="96">
                  <c:v>244.61532587690945</c:v>
                </c:pt>
                <c:pt idx="97">
                  <c:v>244.86555212281289</c:v>
                </c:pt>
                <c:pt idx="98">
                  <c:v>245.11523409502004</c:v>
                </c:pt>
                <c:pt idx="99">
                  <c:v>245.36437125787171</c:v>
                </c:pt>
                <c:pt idx="100">
                  <c:v>245.61296307750132</c:v>
                </c:pt>
                <c:pt idx="101">
                  <c:v>245.86100902185848</c:v>
                </c:pt>
                <c:pt idx="102">
                  <c:v>246.10850856070152</c:v>
                </c:pt>
                <c:pt idx="103">
                  <c:v>246.35546116554272</c:v>
                </c:pt>
                <c:pt idx="104">
                  <c:v>246.60186630975346</c:v>
                </c:pt>
                <c:pt idx="105">
                  <c:v>246.84772346846523</c:v>
                </c:pt>
                <c:pt idx="106">
                  <c:v>247.09303211858062</c:v>
                </c:pt>
                <c:pt idx="107">
                  <c:v>247.3377917388483</c:v>
                </c:pt>
                <c:pt idx="108">
                  <c:v>247.58200180971642</c:v>
                </c:pt>
                <c:pt idx="109">
                  <c:v>247.82566181350128</c:v>
                </c:pt>
                <c:pt idx="110">
                  <c:v>248.06877123419878</c:v>
                </c:pt>
                <c:pt idx="111">
                  <c:v>248.31132955767652</c:v>
                </c:pt>
                <c:pt idx="112">
                  <c:v>248.55333627148241</c:v>
                </c:pt>
                <c:pt idx="113">
                  <c:v>248.7947908649495</c:v>
                </c:pt>
                <c:pt idx="114">
                  <c:v>249.03569282922192</c:v>
                </c:pt>
                <c:pt idx="115">
                  <c:v>249.27604165712199</c:v>
                </c:pt>
                <c:pt idx="116">
                  <c:v>249.51583684325388</c:v>
                </c:pt>
                <c:pt idx="117">
                  <c:v>249.75507788398215</c:v>
                </c:pt>
                <c:pt idx="118">
                  <c:v>249.99376427736664</c:v>
                </c:pt>
                <c:pt idx="119">
                  <c:v>250.23189552325283</c:v>
                </c:pt>
                <c:pt idx="120">
                  <c:v>250.469471123213</c:v>
                </c:pt>
                <c:pt idx="121">
                  <c:v>250.70649058048892</c:v>
                </c:pt>
                <c:pt idx="122">
                  <c:v>250.94295340011729</c:v>
                </c:pt>
                <c:pt idx="123">
                  <c:v>251.17885908882448</c:v>
                </c:pt>
                <c:pt idx="124">
                  <c:v>251.41420715504293</c:v>
                </c:pt>
                <c:pt idx="125">
                  <c:v>251.64899710895119</c:v>
                </c:pt>
                <c:pt idx="126">
                  <c:v>251.88322846238614</c:v>
                </c:pt>
                <c:pt idx="127">
                  <c:v>252.11690072891514</c:v>
                </c:pt>
                <c:pt idx="128">
                  <c:v>252.3500134238237</c:v>
                </c:pt>
                <c:pt idx="129">
                  <c:v>252.58256606404092</c:v>
                </c:pt>
                <c:pt idx="130">
                  <c:v>252.81455816821708</c:v>
                </c:pt>
                <c:pt idx="131">
                  <c:v>253.04598925671303</c:v>
                </c:pt>
                <c:pt idx="132">
                  <c:v>253.2768588515342</c:v>
                </c:pt>
                <c:pt idx="133">
                  <c:v>253.50716647639339</c:v>
                </c:pt>
                <c:pt idx="134">
                  <c:v>253.73691165660915</c:v>
                </c:pt>
                <c:pt idx="135">
                  <c:v>253.96609391926748</c:v>
                </c:pt>
                <c:pt idx="136">
                  <c:v>254.19471279307143</c:v>
                </c:pt>
                <c:pt idx="137">
                  <c:v>254.42276780840129</c:v>
                </c:pt>
                <c:pt idx="138">
                  <c:v>254.65025849724159</c:v>
                </c:pt>
                <c:pt idx="139">
                  <c:v>254.87718439333048</c:v>
                </c:pt>
                <c:pt idx="140">
                  <c:v>255.10354503196763</c:v>
                </c:pt>
                <c:pt idx="141">
                  <c:v>255.32933995017069</c:v>
                </c:pt>
                <c:pt idx="142">
                  <c:v>255.55456868653422</c:v>
                </c:pt>
                <c:pt idx="143">
                  <c:v>255.77923078132415</c:v>
                </c:pt>
                <c:pt idx="144">
                  <c:v>256.00332577644343</c:v>
                </c:pt>
                <c:pt idx="145">
                  <c:v>256.22685321542929</c:v>
                </c:pt>
                <c:pt idx="146">
                  <c:v>256.44981264344091</c:v>
                </c:pt>
                <c:pt idx="147">
                  <c:v>256.67220360726157</c:v>
                </c:pt>
                <c:pt idx="148">
                  <c:v>256.89402565530168</c:v>
                </c:pt>
                <c:pt idx="149">
                  <c:v>257.1152783375706</c:v>
                </c:pt>
                <c:pt idx="150">
                  <c:v>257.33596120570149</c:v>
                </c:pt>
                <c:pt idx="151">
                  <c:v>257.55607381293254</c:v>
                </c:pt>
                <c:pt idx="152">
                  <c:v>257.77561571413935</c:v>
                </c:pt>
                <c:pt idx="153">
                  <c:v>257.99458646574288</c:v>
                </c:pt>
                <c:pt idx="154">
                  <c:v>258.21298562579148</c:v>
                </c:pt>
                <c:pt idx="155">
                  <c:v>258.43081275393985</c:v>
                </c:pt>
                <c:pt idx="156">
                  <c:v>258.64806741140956</c:v>
                </c:pt>
                <c:pt idx="157">
                  <c:v>258.86474916103788</c:v>
                </c:pt>
                <c:pt idx="158">
                  <c:v>259.08085756720595</c:v>
                </c:pt>
                <c:pt idx="159">
                  <c:v>259.2963921959194</c:v>
                </c:pt>
                <c:pt idx="160">
                  <c:v>259.51135261472302</c:v>
                </c:pt>
                <c:pt idx="161">
                  <c:v>259.72573839275071</c:v>
                </c:pt>
                <c:pt idx="162">
                  <c:v>259.93954910071938</c:v>
                </c:pt>
                <c:pt idx="163">
                  <c:v>260.15278431087302</c:v>
                </c:pt>
                <c:pt idx="164">
                  <c:v>260.36544359706909</c:v>
                </c:pt>
                <c:pt idx="165">
                  <c:v>260.57752653466486</c:v>
                </c:pt>
                <c:pt idx="166">
                  <c:v>260.78903270064399</c:v>
                </c:pt>
                <c:pt idx="167">
                  <c:v>260.99996167347604</c:v>
                </c:pt>
                <c:pt idx="168">
                  <c:v>261.21031303321251</c:v>
                </c:pt>
                <c:pt idx="169">
                  <c:v>261.42008636145567</c:v>
                </c:pt>
                <c:pt idx="170">
                  <c:v>261.62928124131696</c:v>
                </c:pt>
                <c:pt idx="171">
                  <c:v>261.83789725748869</c:v>
                </c:pt>
                <c:pt idx="172">
                  <c:v>262.04593399614987</c:v>
                </c:pt>
                <c:pt idx="173">
                  <c:v>262.25339104506662</c:v>
                </c:pt>
                <c:pt idx="174">
                  <c:v>262.46026799349914</c:v>
                </c:pt>
                <c:pt idx="175">
                  <c:v>262.66656443221666</c:v>
                </c:pt>
                <c:pt idx="176">
                  <c:v>262.8722799535638</c:v>
                </c:pt>
                <c:pt idx="177">
                  <c:v>263.07741415133961</c:v>
                </c:pt>
                <c:pt idx="178">
                  <c:v>263.28196662091148</c:v>
                </c:pt>
                <c:pt idx="179">
                  <c:v>263.48593695912314</c:v>
                </c:pt>
                <c:pt idx="180">
                  <c:v>263.68932476435577</c:v>
                </c:pt>
                <c:pt idx="181">
                  <c:v>263.89212963646605</c:v>
                </c:pt>
                <c:pt idx="182">
                  <c:v>264.0943511768487</c:v>
                </c:pt>
                <c:pt idx="183">
                  <c:v>264.29598898835383</c:v>
                </c:pt>
                <c:pt idx="184">
                  <c:v>264.49704267535242</c:v>
                </c:pt>
                <c:pt idx="185">
                  <c:v>264.69751184371614</c:v>
                </c:pt>
                <c:pt idx="186">
                  <c:v>264.89739610079107</c:v>
                </c:pt>
                <c:pt idx="187">
                  <c:v>265.09669505540802</c:v>
                </c:pt>
                <c:pt idx="188">
                  <c:v>265.29540831789825</c:v>
                </c:pt>
                <c:pt idx="189">
                  <c:v>265.49353550005981</c:v>
                </c:pt>
                <c:pt idx="190">
                  <c:v>265.6910762151565</c:v>
                </c:pt>
                <c:pt idx="191">
                  <c:v>265.88803007794775</c:v>
                </c:pt>
                <c:pt idx="192">
                  <c:v>266.08439670466112</c:v>
                </c:pt>
                <c:pt idx="193">
                  <c:v>266.28017571296743</c:v>
                </c:pt>
                <c:pt idx="194">
                  <c:v>266.47536672204274</c:v>
                </c:pt>
                <c:pt idx="195">
                  <c:v>266.66996935248005</c:v>
                </c:pt>
                <c:pt idx="196">
                  <c:v>266.86398322637388</c:v>
                </c:pt>
                <c:pt idx="197">
                  <c:v>267.05740796724621</c:v>
                </c:pt>
                <c:pt idx="198">
                  <c:v>267.25024320007344</c:v>
                </c:pt>
                <c:pt idx="199">
                  <c:v>267.44248855129456</c:v>
                </c:pt>
                <c:pt idx="200">
                  <c:v>267.6341436487761</c:v>
                </c:pt>
                <c:pt idx="201">
                  <c:v>267.825208121853</c:v>
                </c:pt>
                <c:pt idx="202">
                  <c:v>268.01568160129676</c:v>
                </c:pt>
                <c:pt idx="203">
                  <c:v>268.2055637192862</c:v>
                </c:pt>
                <c:pt idx="204">
                  <c:v>268.39485410946816</c:v>
                </c:pt>
                <c:pt idx="205">
                  <c:v>268.58355240691805</c:v>
                </c:pt>
                <c:pt idx="206">
                  <c:v>268.77165824811345</c:v>
                </c:pt>
                <c:pt idx="207">
                  <c:v>268.95917127100671</c:v>
                </c:pt>
                <c:pt idx="208">
                  <c:v>269.14609111491683</c:v>
                </c:pt>
                <c:pt idx="209">
                  <c:v>269.33241742062756</c:v>
                </c:pt>
                <c:pt idx="210">
                  <c:v>269.51814983032511</c:v>
                </c:pt>
                <c:pt idx="211">
                  <c:v>269.70328798760676</c:v>
                </c:pt>
                <c:pt idx="212">
                  <c:v>269.88783153748568</c:v>
                </c:pt>
                <c:pt idx="213">
                  <c:v>270.07178012638951</c:v>
                </c:pt>
                <c:pt idx="214">
                  <c:v>270.2551334021328</c:v>
                </c:pt>
                <c:pt idx="215">
                  <c:v>270.43789101397596</c:v>
                </c:pt>
                <c:pt idx="216">
                  <c:v>270.62005261252244</c:v>
                </c:pt>
                <c:pt idx="217">
                  <c:v>270.80161784983432</c:v>
                </c:pt>
                <c:pt idx="218">
                  <c:v>270.9825863793198</c:v>
                </c:pt>
                <c:pt idx="219">
                  <c:v>271.16295785581406</c:v>
                </c:pt>
                <c:pt idx="220">
                  <c:v>271.34273193553236</c:v>
                </c:pt>
                <c:pt idx="221">
                  <c:v>271.52190827605983</c:v>
                </c:pt>
                <c:pt idx="222">
                  <c:v>271.70048653639299</c:v>
                </c:pt>
                <c:pt idx="223">
                  <c:v>271.87846637690029</c:v>
                </c:pt>
                <c:pt idx="224">
                  <c:v>272.05584745931941</c:v>
                </c:pt>
                <c:pt idx="225">
                  <c:v>272.23262944678771</c:v>
                </c:pt>
                <c:pt idx="226">
                  <c:v>272.40881200379636</c:v>
                </c:pt>
                <c:pt idx="227">
                  <c:v>272.58439479622541</c:v>
                </c:pt>
                <c:pt idx="228">
                  <c:v>272.75937749130935</c:v>
                </c:pt>
                <c:pt idx="229">
                  <c:v>272.93375975765531</c:v>
                </c:pt>
                <c:pt idx="230">
                  <c:v>273.10754126523693</c:v>
                </c:pt>
                <c:pt idx="231">
                  <c:v>273.2807216853916</c:v>
                </c:pt>
                <c:pt idx="232">
                  <c:v>273.45330069080399</c:v>
                </c:pt>
                <c:pt idx="233">
                  <c:v>273.62527795552199</c:v>
                </c:pt>
                <c:pt idx="234">
                  <c:v>273.79665315495714</c:v>
                </c:pt>
                <c:pt idx="235">
                  <c:v>273.96742596586387</c:v>
                </c:pt>
                <c:pt idx="236">
                  <c:v>274.13759606634375</c:v>
                </c:pt>
                <c:pt idx="237">
                  <c:v>274.30716313584759</c:v>
                </c:pt>
                <c:pt idx="238">
                  <c:v>274.47612685517299</c:v>
                </c:pt>
                <c:pt idx="239">
                  <c:v>274.64448690644753</c:v>
                </c:pt>
                <c:pt idx="240">
                  <c:v>274.81224297316123</c:v>
                </c:pt>
                <c:pt idx="241">
                  <c:v>274.9793947401194</c:v>
                </c:pt>
                <c:pt idx="242">
                  <c:v>275.14594189346479</c:v>
                </c:pt>
                <c:pt idx="243">
                  <c:v>275.31188412068735</c:v>
                </c:pt>
                <c:pt idx="244">
                  <c:v>275.47722111058141</c:v>
                </c:pt>
                <c:pt idx="245">
                  <c:v>275.64195255330645</c:v>
                </c:pt>
                <c:pt idx="246">
                  <c:v>275.80607814031049</c:v>
                </c:pt>
                <c:pt idx="247">
                  <c:v>275.96959756436786</c:v>
                </c:pt>
                <c:pt idx="248">
                  <c:v>276.13251051959571</c:v>
                </c:pt>
                <c:pt idx="249">
                  <c:v>276.29481670141325</c:v>
                </c:pt>
                <c:pt idx="250">
                  <c:v>276.45651580656005</c:v>
                </c:pt>
                <c:pt idx="251">
                  <c:v>276.61760753308187</c:v>
                </c:pt>
                <c:pt idx="252">
                  <c:v>276.77809158034052</c:v>
                </c:pt>
                <c:pt idx="253">
                  <c:v>276.93796764901839</c:v>
                </c:pt>
                <c:pt idx="254">
                  <c:v>277.09723544107783</c:v>
                </c:pt>
                <c:pt idx="255">
                  <c:v>277.25589465980778</c:v>
                </c:pt>
                <c:pt idx="256">
                  <c:v>277.41394500978879</c:v>
                </c:pt>
                <c:pt idx="257">
                  <c:v>277.57138619690426</c:v>
                </c:pt>
                <c:pt idx="258">
                  <c:v>277.72821792833054</c:v>
                </c:pt>
                <c:pt idx="259">
                  <c:v>277.88443991255633</c:v>
                </c:pt>
                <c:pt idx="260">
                  <c:v>278.04005185933869</c:v>
                </c:pt>
                <c:pt idx="261">
                  <c:v>278.19505347974081</c:v>
                </c:pt>
                <c:pt idx="262">
                  <c:v>278.34944448611043</c:v>
                </c:pt>
                <c:pt idx="263">
                  <c:v>278.50322459208206</c:v>
                </c:pt>
                <c:pt idx="264">
                  <c:v>278.6563935125717</c:v>
                </c:pt>
                <c:pt idx="265">
                  <c:v>278.80895096377725</c:v>
                </c:pt>
                <c:pt idx="266">
                  <c:v>278.96089666320108</c:v>
                </c:pt>
                <c:pt idx="267">
                  <c:v>279.11223032957633</c:v>
                </c:pt>
                <c:pt idx="268">
                  <c:v>279.26295168295428</c:v>
                </c:pt>
                <c:pt idx="269">
                  <c:v>279.4130604446342</c:v>
                </c:pt>
                <c:pt idx="270">
                  <c:v>279.56255633719871</c:v>
                </c:pt>
                <c:pt idx="271">
                  <c:v>279.71143908450432</c:v>
                </c:pt>
                <c:pt idx="272">
                  <c:v>279.85970841165903</c:v>
                </c:pt>
                <c:pt idx="273">
                  <c:v>280.0073640450554</c:v>
                </c:pt>
                <c:pt idx="274">
                  <c:v>280.15440571233717</c:v>
                </c:pt>
                <c:pt idx="275">
                  <c:v>280.30083314240244</c:v>
                </c:pt>
                <c:pt idx="276">
                  <c:v>280.44664606542989</c:v>
                </c:pt>
                <c:pt idx="277">
                  <c:v>280.59184421284385</c:v>
                </c:pt>
                <c:pt idx="278">
                  <c:v>280.73642731730286</c:v>
                </c:pt>
                <c:pt idx="279">
                  <c:v>280.88039511276173</c:v>
                </c:pt>
                <c:pt idx="280">
                  <c:v>281.02374733440217</c:v>
                </c:pt>
                <c:pt idx="281">
                  <c:v>281.16648371866302</c:v>
                </c:pt>
                <c:pt idx="282">
                  <c:v>281.3086040032033</c:v>
                </c:pt>
                <c:pt idx="283">
                  <c:v>281.45010792696229</c:v>
                </c:pt>
                <c:pt idx="284">
                  <c:v>281.59099523012082</c:v>
                </c:pt>
                <c:pt idx="285">
                  <c:v>281.73126565407023</c:v>
                </c:pt>
                <c:pt idx="286">
                  <c:v>281.87091894147449</c:v>
                </c:pt>
                <c:pt idx="287">
                  <c:v>282.00995483622711</c:v>
                </c:pt>
                <c:pt idx="288">
                  <c:v>282.14837308342788</c:v>
                </c:pt>
                <c:pt idx="289">
                  <c:v>282.28617342946507</c:v>
                </c:pt>
                <c:pt idx="290">
                  <c:v>282.42335562190988</c:v>
                </c:pt>
                <c:pt idx="291">
                  <c:v>282.55991940959416</c:v>
                </c:pt>
                <c:pt idx="292">
                  <c:v>282.69586454256353</c:v>
                </c:pt>
                <c:pt idx="293">
                  <c:v>282.83119077208755</c:v>
                </c:pt>
                <c:pt idx="294">
                  <c:v>282.96589785067613</c:v>
                </c:pt>
                <c:pt idx="295">
                  <c:v>283.09998553205202</c:v>
                </c:pt>
                <c:pt idx="296">
                  <c:v>283.23345357115903</c:v>
                </c:pt>
                <c:pt idx="297">
                  <c:v>283.36630172416466</c:v>
                </c:pt>
                <c:pt idx="298">
                  <c:v>283.4985297484352</c:v>
                </c:pt>
                <c:pt idx="299">
                  <c:v>283.6301374025702</c:v>
                </c:pt>
                <c:pt idx="300">
                  <c:v>283.76112444640188</c:v>
                </c:pt>
                <c:pt idx="301">
                  <c:v>283.89149064093527</c:v>
                </c:pt>
                <c:pt idx="302">
                  <c:v>284.02123574840397</c:v>
                </c:pt>
                <c:pt idx="303">
                  <c:v>284.15035953225805</c:v>
                </c:pt>
                <c:pt idx="304">
                  <c:v>284.27886175713684</c:v>
                </c:pt>
                <c:pt idx="305">
                  <c:v>284.40674218890445</c:v>
                </c:pt>
                <c:pt idx="306">
                  <c:v>284.53400059460631</c:v>
                </c:pt>
                <c:pt idx="307">
                  <c:v>284.66063674252348</c:v>
                </c:pt>
                <c:pt idx="308">
                  <c:v>284.78665040208512</c:v>
                </c:pt>
                <c:pt idx="309">
                  <c:v>284.912041343976</c:v>
                </c:pt>
                <c:pt idx="310">
                  <c:v>285.03680934003438</c:v>
                </c:pt>
                <c:pt idx="311">
                  <c:v>285.16095416331365</c:v>
                </c:pt>
                <c:pt idx="312">
                  <c:v>285.28447558806147</c:v>
                </c:pt>
                <c:pt idx="313">
                  <c:v>285.40737338971292</c:v>
                </c:pt>
                <c:pt idx="314">
                  <c:v>285.52964734488518</c:v>
                </c:pt>
                <c:pt idx="315">
                  <c:v>285.65129723140024</c:v>
                </c:pt>
                <c:pt idx="316">
                  <c:v>285.77232282824889</c:v>
                </c:pt>
                <c:pt idx="317">
                  <c:v>285.89272391562872</c:v>
                </c:pt>
                <c:pt idx="318">
                  <c:v>286.01250027490153</c:v>
                </c:pt>
                <c:pt idx="319">
                  <c:v>286.13165168861775</c:v>
                </c:pt>
                <c:pt idx="320">
                  <c:v>286.25017794051354</c:v>
                </c:pt>
                <c:pt idx="321">
                  <c:v>286.36807881550368</c:v>
                </c:pt>
                <c:pt idx="322">
                  <c:v>286.48535409967138</c:v>
                </c:pt>
                <c:pt idx="323">
                  <c:v>286.602003580271</c:v>
                </c:pt>
                <c:pt idx="324">
                  <c:v>286.71802704575441</c:v>
                </c:pt>
                <c:pt idx="325">
                  <c:v>286.83342428572774</c:v>
                </c:pt>
                <c:pt idx="326">
                  <c:v>286.94819509098363</c:v>
                </c:pt>
                <c:pt idx="327">
                  <c:v>287.06233925346777</c:v>
                </c:pt>
                <c:pt idx="328">
                  <c:v>287.17585656629177</c:v>
                </c:pt>
                <c:pt idx="329">
                  <c:v>287.28874682375454</c:v>
                </c:pt>
                <c:pt idx="330">
                  <c:v>287.40100982131332</c:v>
                </c:pt>
                <c:pt idx="331">
                  <c:v>287.51264535557107</c:v>
                </c:pt>
                <c:pt idx="332">
                  <c:v>287.62365322431009</c:v>
                </c:pt>
                <c:pt idx="333">
                  <c:v>287.73403322647431</c:v>
                </c:pt>
                <c:pt idx="334">
                  <c:v>287.84378516217453</c:v>
                </c:pt>
                <c:pt idx="335">
                  <c:v>287.95290883264551</c:v>
                </c:pt>
                <c:pt idx="336">
                  <c:v>288.0614040403151</c:v>
                </c:pt>
                <c:pt idx="337">
                  <c:v>288.16927058875217</c:v>
                </c:pt>
                <c:pt idx="338">
                  <c:v>288.2765082826773</c:v>
                </c:pt>
                <c:pt idx="339">
                  <c:v>288.38311692796947</c:v>
                </c:pt>
                <c:pt idx="340">
                  <c:v>288.48909633165709</c:v>
                </c:pt>
                <c:pt idx="341">
                  <c:v>288.59444630190814</c:v>
                </c:pt>
                <c:pt idx="342">
                  <c:v>288.6991666480543</c:v>
                </c:pt>
                <c:pt idx="343">
                  <c:v>288.80325718056514</c:v>
                </c:pt>
                <c:pt idx="344">
                  <c:v>288.90671771105855</c:v>
                </c:pt>
                <c:pt idx="345">
                  <c:v>289.00954805229992</c:v>
                </c:pt>
                <c:pt idx="346">
                  <c:v>289.11174801818197</c:v>
                </c:pt>
                <c:pt idx="347">
                  <c:v>289.2133174237627</c:v>
                </c:pt>
                <c:pt idx="348">
                  <c:v>289.31425608522858</c:v>
                </c:pt>
                <c:pt idx="349">
                  <c:v>289.41456381989559</c:v>
                </c:pt>
                <c:pt idx="350">
                  <c:v>289.51424044623565</c:v>
                </c:pt>
                <c:pt idx="351">
                  <c:v>289.61328578383791</c:v>
                </c:pt>
                <c:pt idx="352">
                  <c:v>289.71169965344598</c:v>
                </c:pt>
                <c:pt idx="353">
                  <c:v>289.80948187692786</c:v>
                </c:pt>
                <c:pt idx="354">
                  <c:v>289.90663227728464</c:v>
                </c:pt>
                <c:pt idx="355">
                  <c:v>290.00315067864574</c:v>
                </c:pt>
                <c:pt idx="356">
                  <c:v>290.09903690627658</c:v>
                </c:pt>
                <c:pt idx="357">
                  <c:v>290.19429078655816</c:v>
                </c:pt>
                <c:pt idx="358">
                  <c:v>290.28891214702543</c:v>
                </c:pt>
                <c:pt idx="359">
                  <c:v>290.38290081631618</c:v>
                </c:pt>
                <c:pt idx="360">
                  <c:v>290.47625662419807</c:v>
                </c:pt>
                <c:pt idx="361">
                  <c:v>290.56897940156824</c:v>
                </c:pt>
                <c:pt idx="362">
                  <c:v>290.66106898044944</c:v>
                </c:pt>
                <c:pt idx="363">
                  <c:v>290.75252519397679</c:v>
                </c:pt>
                <c:pt idx="364">
                  <c:v>290.84334787639835</c:v>
                </c:pt>
                <c:pt idx="365">
                  <c:v>290.93353686311417</c:v>
                </c:pt>
                <c:pt idx="366">
                  <c:v>291.02309199061693</c:v>
                </c:pt>
                <c:pt idx="367">
                  <c:v>291.11201309650511</c:v>
                </c:pt>
                <c:pt idx="368">
                  <c:v>291.20030001952284</c:v>
                </c:pt>
                <c:pt idx="369">
                  <c:v>291.28795259950692</c:v>
                </c:pt>
                <c:pt idx="370">
                  <c:v>291.37497067742981</c:v>
                </c:pt>
                <c:pt idx="371">
                  <c:v>291.46135409534628</c:v>
                </c:pt>
                <c:pt idx="372">
                  <c:v>291.54710269644988</c:v>
                </c:pt>
                <c:pt idx="373">
                  <c:v>291.63221632503115</c:v>
                </c:pt>
                <c:pt idx="374">
                  <c:v>291.71669482649548</c:v>
                </c:pt>
                <c:pt idx="375">
                  <c:v>291.80053804734933</c:v>
                </c:pt>
                <c:pt idx="376">
                  <c:v>291.88374583520823</c:v>
                </c:pt>
                <c:pt idx="377">
                  <c:v>291.96631803879495</c:v>
                </c:pt>
                <c:pt idx="378">
                  <c:v>292.048254507943</c:v>
                </c:pt>
                <c:pt idx="379">
                  <c:v>292.12955509359244</c:v>
                </c:pt>
                <c:pt idx="380">
                  <c:v>292.21021964776162</c:v>
                </c:pt>
                <c:pt idx="381">
                  <c:v>292.29024802360755</c:v>
                </c:pt>
                <c:pt idx="382">
                  <c:v>292.36964007535306</c:v>
                </c:pt>
                <c:pt idx="383">
                  <c:v>292.44839565834138</c:v>
                </c:pt>
                <c:pt idx="384">
                  <c:v>292.52651462901093</c:v>
                </c:pt>
                <c:pt idx="385">
                  <c:v>292.60399684490807</c:v>
                </c:pt>
                <c:pt idx="386">
                  <c:v>292.68084216464842</c:v>
                </c:pt>
                <c:pt idx="387">
                  <c:v>292.75705044796644</c:v>
                </c:pt>
                <c:pt idx="388">
                  <c:v>292.83262155569059</c:v>
                </c:pt>
                <c:pt idx="389">
                  <c:v>292.90755534973158</c:v>
                </c:pt>
                <c:pt idx="390">
                  <c:v>292.98185169310716</c:v>
                </c:pt>
                <c:pt idx="391">
                  <c:v>293.0555104499129</c:v>
                </c:pt>
                <c:pt idx="392">
                  <c:v>293.12853148534884</c:v>
                </c:pt>
                <c:pt idx="393">
                  <c:v>293.2009146657017</c:v>
                </c:pt>
                <c:pt idx="394">
                  <c:v>293.27265985833617</c:v>
                </c:pt>
                <c:pt idx="395">
                  <c:v>293.34376693172004</c:v>
                </c:pt>
                <c:pt idx="396">
                  <c:v>293.4142357554029</c:v>
                </c:pt>
                <c:pt idx="397">
                  <c:v>293.48406620002692</c:v>
                </c:pt>
                <c:pt idx="398">
                  <c:v>293.55325813730923</c:v>
                </c:pt>
                <c:pt idx="399">
                  <c:v>293.6218114400553</c:v>
                </c:pt>
                <c:pt idx="400">
                  <c:v>293.68972598216487</c:v>
                </c:pt>
                <c:pt idx="401">
                  <c:v>293.75700163860955</c:v>
                </c:pt>
                <c:pt idx="402">
                  <c:v>293.82363828544857</c:v>
                </c:pt>
                <c:pt idx="403">
                  <c:v>293.88963579981788</c:v>
                </c:pt>
                <c:pt idx="404">
                  <c:v>293.95499405993939</c:v>
                </c:pt>
                <c:pt idx="405">
                  <c:v>294.01971294511719</c:v>
                </c:pt>
                <c:pt idx="406">
                  <c:v>294.08379233572305</c:v>
                </c:pt>
                <c:pt idx="407">
                  <c:v>294.14723211322183</c:v>
                </c:pt>
                <c:pt idx="408">
                  <c:v>294.2100321601456</c:v>
                </c:pt>
                <c:pt idx="409">
                  <c:v>294.27219236010404</c:v>
                </c:pt>
                <c:pt idx="410">
                  <c:v>294.33371259778681</c:v>
                </c:pt>
                <c:pt idx="411">
                  <c:v>294.39459275896104</c:v>
                </c:pt>
                <c:pt idx="412">
                  <c:v>294.45483273045727</c:v>
                </c:pt>
                <c:pt idx="413">
                  <c:v>294.51443240018762</c:v>
                </c:pt>
                <c:pt idx="414">
                  <c:v>294.57339165714433</c:v>
                </c:pt>
                <c:pt idx="415">
                  <c:v>294.63171039137723</c:v>
                </c:pt>
                <c:pt idx="416">
                  <c:v>294.68938849401917</c:v>
                </c:pt>
                <c:pt idx="417">
                  <c:v>294.74642585725758</c:v>
                </c:pt>
                <c:pt idx="418">
                  <c:v>294.80282237437353</c:v>
                </c:pt>
                <c:pt idx="419">
                  <c:v>294.85857793970041</c:v>
                </c:pt>
                <c:pt idx="420">
                  <c:v>294.91369244863722</c:v>
                </c:pt>
                <c:pt idx="421">
                  <c:v>294.96816579767767</c:v>
                </c:pt>
                <c:pt idx="422">
                  <c:v>295.02199788434979</c:v>
                </c:pt>
                <c:pt idx="423">
                  <c:v>295.07518860725799</c:v>
                </c:pt>
                <c:pt idx="424">
                  <c:v>295.12773786609273</c:v>
                </c:pt>
                <c:pt idx="425">
                  <c:v>295.17964556157818</c:v>
                </c:pt>
                <c:pt idx="426">
                  <c:v>295.23091159552672</c:v>
                </c:pt>
                <c:pt idx="427">
                  <c:v>295.28153587080874</c:v>
                </c:pt>
                <c:pt idx="428">
                  <c:v>295.33151829134573</c:v>
                </c:pt>
                <c:pt idx="429">
                  <c:v>295.38085876214132</c:v>
                </c:pt>
                <c:pt idx="430">
                  <c:v>295.42955718924981</c:v>
                </c:pt>
                <c:pt idx="431">
                  <c:v>295.47761347978633</c:v>
                </c:pt>
                <c:pt idx="432">
                  <c:v>295.5250275419354</c:v>
                </c:pt>
                <c:pt idx="433">
                  <c:v>295.57179928493338</c:v>
                </c:pt>
                <c:pt idx="434">
                  <c:v>295.61792861907287</c:v>
                </c:pt>
                <c:pt idx="435">
                  <c:v>295.66341545571851</c:v>
                </c:pt>
                <c:pt idx="436">
                  <c:v>295.70825970729305</c:v>
                </c:pt>
                <c:pt idx="437">
                  <c:v>295.75246128726207</c:v>
                </c:pt>
                <c:pt idx="438">
                  <c:v>295.79602011015697</c:v>
                </c:pt>
                <c:pt idx="439">
                  <c:v>295.83893609157417</c:v>
                </c:pt>
                <c:pt idx="440">
                  <c:v>295.88120914814851</c:v>
                </c:pt>
                <c:pt idx="441">
                  <c:v>295.92283919759097</c:v>
                </c:pt>
                <c:pt idx="442">
                  <c:v>295.96382615865889</c:v>
                </c:pt>
                <c:pt idx="443">
                  <c:v>296.0041699511583</c:v>
                </c:pt>
                <c:pt idx="444">
                  <c:v>296.04387049595255</c:v>
                </c:pt>
                <c:pt idx="445">
                  <c:v>296.08292771496451</c:v>
                </c:pt>
                <c:pt idx="446">
                  <c:v>296.12134153116943</c:v>
                </c:pt>
                <c:pt idx="447">
                  <c:v>296.1591118685966</c:v>
                </c:pt>
                <c:pt idx="448">
                  <c:v>296.19623865231745</c:v>
                </c:pt>
                <c:pt idx="449">
                  <c:v>296.23272180845754</c:v>
                </c:pt>
                <c:pt idx="450">
                  <c:v>296.26856126420722</c:v>
                </c:pt>
                <c:pt idx="451">
                  <c:v>296.30375694779718</c:v>
                </c:pt>
                <c:pt idx="452">
                  <c:v>296.33830878850927</c:v>
                </c:pt>
                <c:pt idx="453">
                  <c:v>296.37221671667231</c:v>
                </c:pt>
                <c:pt idx="454">
                  <c:v>296.40548066367859</c:v>
                </c:pt>
                <c:pt idx="455">
                  <c:v>296.43810056195002</c:v>
                </c:pt>
                <c:pt idx="456">
                  <c:v>296.47007634497805</c:v>
                </c:pt>
                <c:pt idx="457">
                  <c:v>296.50140794728156</c:v>
                </c:pt>
                <c:pt idx="458">
                  <c:v>296.53209530444929</c:v>
                </c:pt>
                <c:pt idx="459">
                  <c:v>296.56213835309353</c:v>
                </c:pt>
                <c:pt idx="460">
                  <c:v>296.59153703089481</c:v>
                </c:pt>
                <c:pt idx="461">
                  <c:v>296.62029127657024</c:v>
                </c:pt>
                <c:pt idx="462">
                  <c:v>296.64840102988921</c:v>
                </c:pt>
                <c:pt idx="463">
                  <c:v>296.67586623166324</c:v>
                </c:pt>
                <c:pt idx="464">
                  <c:v>296.70268682374552</c:v>
                </c:pt>
                <c:pt idx="465">
                  <c:v>296.72886274904084</c:v>
                </c:pt>
                <c:pt idx="466">
                  <c:v>296.75439395150505</c:v>
                </c:pt>
                <c:pt idx="467">
                  <c:v>296.77928037612452</c:v>
                </c:pt>
                <c:pt idx="468">
                  <c:v>296.80352196893693</c:v>
                </c:pt>
                <c:pt idx="469">
                  <c:v>296.82711867703472</c:v>
                </c:pt>
                <c:pt idx="470">
                  <c:v>296.8500704485345</c:v>
                </c:pt>
                <c:pt idx="471">
                  <c:v>296.87237723260961</c:v>
                </c:pt>
                <c:pt idx="472">
                  <c:v>296.89403897947147</c:v>
                </c:pt>
                <c:pt idx="473">
                  <c:v>296.91505564037664</c:v>
                </c:pt>
                <c:pt idx="474">
                  <c:v>296.93542716762852</c:v>
                </c:pt>
                <c:pt idx="475">
                  <c:v>296.95515351456652</c:v>
                </c:pt>
                <c:pt idx="476">
                  <c:v>296.97423463557254</c:v>
                </c:pt>
                <c:pt idx="477">
                  <c:v>296.99267048607459</c:v>
                </c:pt>
                <c:pt idx="478">
                  <c:v>297.01046102254179</c:v>
                </c:pt>
                <c:pt idx="479">
                  <c:v>297.0276062024833</c:v>
                </c:pt>
                <c:pt idx="480">
                  <c:v>297.04410598445224</c:v>
                </c:pt>
                <c:pt idx="481">
                  <c:v>297.05996032803358</c:v>
                </c:pt>
                <c:pt idx="482">
                  <c:v>297.07516919387075</c:v>
                </c:pt>
                <c:pt idx="483">
                  <c:v>297.0897325436303</c:v>
                </c:pt>
                <c:pt idx="484">
                  <c:v>297.10365034002768</c:v>
                </c:pt>
                <c:pt idx="485">
                  <c:v>297.11692254681998</c:v>
                </c:pt>
                <c:pt idx="486">
                  <c:v>297.12954912880218</c:v>
                </c:pt>
                <c:pt idx="487">
                  <c:v>297.14153005180856</c:v>
                </c:pt>
                <c:pt idx="488">
                  <c:v>297.15286528271116</c:v>
                </c:pt>
                <c:pt idx="489">
                  <c:v>297.16355478942768</c:v>
                </c:pt>
                <c:pt idx="490">
                  <c:v>297.17359854091279</c:v>
                </c:pt>
                <c:pt idx="491">
                  <c:v>297.18299650715812</c:v>
                </c:pt>
                <c:pt idx="492">
                  <c:v>297.1917486591953</c:v>
                </c:pt>
                <c:pt idx="493">
                  <c:v>297.19985496910277</c:v>
                </c:pt>
                <c:pt idx="494">
                  <c:v>297.20731540998497</c:v>
                </c:pt>
                <c:pt idx="495">
                  <c:v>297.214129955994</c:v>
                </c:pt>
                <c:pt idx="496">
                  <c:v>297.22029858231883</c:v>
                </c:pt>
                <c:pt idx="497">
                  <c:v>297.2258212651895</c:v>
                </c:pt>
                <c:pt idx="498">
                  <c:v>297.23069798186867</c:v>
                </c:pt>
                <c:pt idx="499">
                  <c:v>297.23492871066475</c:v>
                </c:pt>
                <c:pt idx="500">
                  <c:v>297.23851343092093</c:v>
                </c:pt>
                <c:pt idx="501">
                  <c:v>297.24145212301647</c:v>
                </c:pt>
                <c:pt idx="502">
                  <c:v>297.24374476837534</c:v>
                </c:pt>
                <c:pt idx="503">
                  <c:v>297.24539134945701</c:v>
                </c:pt>
                <c:pt idx="504">
                  <c:v>297.24639184975729</c:v>
                </c:pt>
                <c:pt idx="505">
                  <c:v>297.24674625380754</c:v>
                </c:pt>
                <c:pt idx="506">
                  <c:v>297.24645454718842</c:v>
                </c:pt>
                <c:pt idx="507">
                  <c:v>297.24551671650636</c:v>
                </c:pt>
                <c:pt idx="508">
                  <c:v>297.24393274941553</c:v>
                </c:pt>
                <c:pt idx="509">
                  <c:v>297.24170263460235</c:v>
                </c:pt>
                <c:pt idx="510">
                  <c:v>297.23882636179343</c:v>
                </c:pt>
                <c:pt idx="511">
                  <c:v>297.23530392175826</c:v>
                </c:pt>
                <c:pt idx="512">
                  <c:v>297.23113530629928</c:v>
                </c:pt>
                <c:pt idx="513">
                  <c:v>297.22632050825428</c:v>
                </c:pt>
                <c:pt idx="514">
                  <c:v>297.22085952150826</c:v>
                </c:pt>
                <c:pt idx="515">
                  <c:v>297.21475234097863</c:v>
                </c:pt>
                <c:pt idx="516">
                  <c:v>297.20799896262452</c:v>
                </c:pt>
                <c:pt idx="517">
                  <c:v>297.20059938344184</c:v>
                </c:pt>
                <c:pt idx="518">
                  <c:v>297.19255360145922</c:v>
                </c:pt>
                <c:pt idx="519">
                  <c:v>297.18386161576234</c:v>
                </c:pt>
                <c:pt idx="520">
                  <c:v>297.17452342645134</c:v>
                </c:pt>
                <c:pt idx="521">
                  <c:v>297.16453903468215</c:v>
                </c:pt>
                <c:pt idx="522">
                  <c:v>297.15390844264846</c:v>
                </c:pt>
                <c:pt idx="523">
                  <c:v>297.14263165357244</c:v>
                </c:pt>
                <c:pt idx="524">
                  <c:v>297.13070867172553</c:v>
                </c:pt>
                <c:pt idx="525">
                  <c:v>297.1181395024214</c:v>
                </c:pt>
                <c:pt idx="526">
                  <c:v>297.10492415200355</c:v>
                </c:pt>
                <c:pt idx="527">
                  <c:v>297.09106262786139</c:v>
                </c:pt>
                <c:pt idx="528">
                  <c:v>297.07655493841327</c:v>
                </c:pt>
                <c:pt idx="529">
                  <c:v>297.06140109313736</c:v>
                </c:pt>
                <c:pt idx="530">
                  <c:v>297.04560110253556</c:v>
                </c:pt>
                <c:pt idx="531">
                  <c:v>297.0291549781511</c:v>
                </c:pt>
                <c:pt idx="532">
                  <c:v>297.01206273258276</c:v>
                </c:pt>
                <c:pt idx="533">
                  <c:v>296.99432437945171</c:v>
                </c:pt>
                <c:pt idx="534">
                  <c:v>296.9759399334294</c:v>
                </c:pt>
                <c:pt idx="535">
                  <c:v>296.9569094102269</c:v>
                </c:pt>
                <c:pt idx="536">
                  <c:v>296.93723282659204</c:v>
                </c:pt>
                <c:pt idx="537">
                  <c:v>296.91691020032488</c:v>
                </c:pt>
                <c:pt idx="538">
                  <c:v>296.89594155025935</c:v>
                </c:pt>
                <c:pt idx="539">
                  <c:v>296.87432689626661</c:v>
                </c:pt>
                <c:pt idx="540">
                  <c:v>296.85206625927549</c:v>
                </c:pt>
                <c:pt idx="541">
                  <c:v>296.8291596612371</c:v>
                </c:pt>
                <c:pt idx="542">
                  <c:v>296.80560712516694</c:v>
                </c:pt>
                <c:pt idx="543">
                  <c:v>296.78140867510416</c:v>
                </c:pt>
                <c:pt idx="544">
                  <c:v>296.75656433614557</c:v>
                </c:pt>
                <c:pt idx="545">
                  <c:v>296.7310741344229</c:v>
                </c:pt>
                <c:pt idx="546">
                  <c:v>296.70493809711627</c:v>
                </c:pt>
                <c:pt idx="547">
                  <c:v>296.67815625244549</c:v>
                </c:pt>
                <c:pt idx="548">
                  <c:v>296.65072862967844</c:v>
                </c:pt>
                <c:pt idx="549">
                  <c:v>296.62265525913227</c:v>
                </c:pt>
                <c:pt idx="550">
                  <c:v>296.59393617215261</c:v>
                </c:pt>
                <c:pt idx="551">
                  <c:v>296.56457140115344</c:v>
                </c:pt>
                <c:pt idx="552">
                  <c:v>296.53456097957724</c:v>
                </c:pt>
                <c:pt idx="553">
                  <c:v>296.50390494191748</c:v>
                </c:pt>
                <c:pt idx="554">
                  <c:v>296.47260332371826</c:v>
                </c:pt>
                <c:pt idx="555">
                  <c:v>296.44065616156291</c:v>
                </c:pt>
                <c:pt idx="556">
                  <c:v>296.40806349308946</c:v>
                </c:pt>
                <c:pt idx="557">
                  <c:v>296.3748253569787</c:v>
                </c:pt>
                <c:pt idx="558">
                  <c:v>296.34094179296341</c:v>
                </c:pt>
                <c:pt idx="559">
                  <c:v>296.30641284182036</c:v>
                </c:pt>
                <c:pt idx="560">
                  <c:v>296.27123854538144</c:v>
                </c:pt>
                <c:pt idx="561">
                  <c:v>296.23541894651368</c:v>
                </c:pt>
                <c:pt idx="562">
                  <c:v>296.19895408915426</c:v>
                </c:pt>
                <c:pt idx="563">
                  <c:v>296.1618440182736</c:v>
                </c:pt>
                <c:pt idx="564">
                  <c:v>296.12408877990123</c:v>
                </c:pt>
                <c:pt idx="565">
                  <c:v>296.08568842111117</c:v>
                </c:pt>
                <c:pt idx="566">
                  <c:v>296.04664299003417</c:v>
                </c:pt>
                <c:pt idx="567">
                  <c:v>296.00695253585155</c:v>
                </c:pt>
                <c:pt idx="568">
                  <c:v>295.96661710879812</c:v>
                </c:pt>
                <c:pt idx="569">
                  <c:v>295.92563676015902</c:v>
                </c:pt>
                <c:pt idx="570">
                  <c:v>295.88401154227108</c:v>
                </c:pt>
                <c:pt idx="571">
                  <c:v>295.84174150852789</c:v>
                </c:pt>
                <c:pt idx="572">
                  <c:v>295.79882671337896</c:v>
                </c:pt>
                <c:pt idx="573">
                  <c:v>295.75526721232302</c:v>
                </c:pt>
                <c:pt idx="574">
                  <c:v>295.71106306192138</c:v>
                </c:pt>
                <c:pt idx="575">
                  <c:v>295.66621431978342</c:v>
                </c:pt>
                <c:pt idx="576">
                  <c:v>295.62072104457599</c:v>
                </c:pt>
                <c:pt idx="577">
                  <c:v>295.57458329603259</c:v>
                </c:pt>
                <c:pt idx="578">
                  <c:v>295.52780113493316</c:v>
                </c:pt>
                <c:pt idx="579">
                  <c:v>295.48037462311754</c:v>
                </c:pt>
                <c:pt idx="580">
                  <c:v>295.43230382348571</c:v>
                </c:pt>
                <c:pt idx="581">
                  <c:v>295.38358879999998</c:v>
                </c:pt>
                <c:pt idx="582">
                  <c:v>295.33422961767519</c:v>
                </c:pt>
                <c:pt idx="583">
                  <c:v>295.28422634259272</c:v>
                </c:pt>
                <c:pt idx="584">
                  <c:v>295.23357904188856</c:v>
                </c:pt>
                <c:pt idx="585">
                  <c:v>295.18228778376857</c:v>
                </c:pt>
                <c:pt idx="586">
                  <c:v>295.13035263749458</c:v>
                </c:pt>
                <c:pt idx="587">
                  <c:v>295.07777367339116</c:v>
                </c:pt>
                <c:pt idx="588">
                  <c:v>295.0245509628499</c:v>
                </c:pt>
                <c:pt idx="589">
                  <c:v>294.9706845783229</c:v>
                </c:pt>
                <c:pt idx="590">
                  <c:v>294.91617459332565</c:v>
                </c:pt>
                <c:pt idx="591">
                  <c:v>294.86102108244461</c:v>
                </c:pt>
                <c:pt idx="592">
                  <c:v>294.8052241213253</c:v>
                </c:pt>
                <c:pt idx="593">
                  <c:v>294.74878378668637</c:v>
                </c:pt>
                <c:pt idx="594">
                  <c:v>294.69170015630942</c:v>
                </c:pt>
                <c:pt idx="595">
                  <c:v>294.63397330904456</c:v>
                </c:pt>
                <c:pt idx="596">
                  <c:v>294.57560332481137</c:v>
                </c:pt>
                <c:pt idx="597">
                  <c:v>294.51659028460125</c:v>
                </c:pt>
                <c:pt idx="598">
                  <c:v>294.45693427046467</c:v>
                </c:pt>
                <c:pt idx="599">
                  <c:v>294.39663536554116</c:v>
                </c:pt>
                <c:pt idx="600">
                  <c:v>294.33569365402394</c:v>
                </c:pt>
                <c:pt idx="601">
                  <c:v>294.27410922119253</c:v>
                </c:pt>
                <c:pt idx="602">
                  <c:v>294.21188215338918</c:v>
                </c:pt>
                <c:pt idx="603">
                  <c:v>294.14901253803265</c:v>
                </c:pt>
                <c:pt idx="604">
                  <c:v>294.08550046361955</c:v>
                </c:pt>
                <c:pt idx="605">
                  <c:v>294.02134601971898</c:v>
                </c:pt>
                <c:pt idx="606">
                  <c:v>293.95654929697935</c:v>
                </c:pt>
                <c:pt idx="607">
                  <c:v>293.89111038711684</c:v>
                </c:pt>
                <c:pt idx="608">
                  <c:v>293.82502938293993</c:v>
                </c:pt>
                <c:pt idx="609">
                  <c:v>293.75830637832041</c:v>
                </c:pt>
                <c:pt idx="610">
                  <c:v>293.69094146821823</c:v>
                </c:pt>
                <c:pt idx="611">
                  <c:v>293.6229347486684</c:v>
                </c:pt>
                <c:pt idx="612">
                  <c:v>293.55428631679348</c:v>
                </c:pt>
                <c:pt idx="613">
                  <c:v>293.48499627079349</c:v>
                </c:pt>
                <c:pt idx="614">
                  <c:v>293.41506470994966</c:v>
                </c:pt>
                <c:pt idx="615">
                  <c:v>293.34449173463059</c:v>
                </c:pt>
                <c:pt idx="616">
                  <c:v>293.27327744628201</c:v>
                </c:pt>
                <c:pt idx="617">
                  <c:v>293.20142194744631</c:v>
                </c:pt>
                <c:pt idx="618">
                  <c:v>293.12892534174051</c:v>
                </c:pt>
                <c:pt idx="619">
                  <c:v>293.05578773387464</c:v>
                </c:pt>
                <c:pt idx="620">
                  <c:v>292.98200922964776</c:v>
                </c:pt>
                <c:pt idx="621">
                  <c:v>292.90758993594022</c:v>
                </c:pt>
                <c:pt idx="622">
                  <c:v>292.83252996072827</c:v>
                </c:pt>
                <c:pt idx="623">
                  <c:v>292.75682941308247</c:v>
                </c:pt>
                <c:pt idx="624">
                  <c:v>292.6804884031543</c:v>
                </c:pt>
                <c:pt idx="625">
                  <c:v>292.60350704219815</c:v>
                </c:pt>
                <c:pt idx="626">
                  <c:v>292.52588544254786</c:v>
                </c:pt>
                <c:pt idx="627">
                  <c:v>292.44762371765086</c:v>
                </c:pt>
                <c:pt idx="628">
                  <c:v>292.36872198203093</c:v>
                </c:pt>
                <c:pt idx="629">
                  <c:v>292.28918035132239</c:v>
                </c:pt>
                <c:pt idx="630">
                  <c:v>292.20899894224692</c:v>
                </c:pt>
                <c:pt idx="631">
                  <c:v>292.12817787263225</c:v>
                </c:pt>
                <c:pt idx="632">
                  <c:v>292.04671726140123</c:v>
                </c:pt>
                <c:pt idx="633">
                  <c:v>291.96461722857543</c:v>
                </c:pt>
                <c:pt idx="634">
                  <c:v>291.88187789528382</c:v>
                </c:pt>
                <c:pt idx="635">
                  <c:v>291.79849938374934</c:v>
                </c:pt>
                <c:pt idx="636">
                  <c:v>291.71448181730273</c:v>
                </c:pt>
                <c:pt idx="637">
                  <c:v>291.62982532038046</c:v>
                </c:pt>
                <c:pt idx="638">
                  <c:v>291.54453001852505</c:v>
                </c:pt>
                <c:pt idx="639">
                  <c:v>291.4585960383788</c:v>
                </c:pt>
                <c:pt idx="640">
                  <c:v>291.37202350770224</c:v>
                </c:pt>
                <c:pt idx="641">
                  <c:v>291.2848125553499</c:v>
                </c:pt>
                <c:pt idx="642">
                  <c:v>291.19696331130086</c:v>
                </c:pt>
                <c:pt idx="643">
                  <c:v>291.10847590663604</c:v>
                </c:pt>
                <c:pt idx="644">
                  <c:v>291.01935047355329</c:v>
                </c:pt>
                <c:pt idx="645">
                  <c:v>290.92958714535916</c:v>
                </c:pt>
                <c:pt idx="646">
                  <c:v>290.83918605648006</c:v>
                </c:pt>
                <c:pt idx="647">
                  <c:v>290.74814734245149</c:v>
                </c:pt>
                <c:pt idx="648">
                  <c:v>290.6564711399281</c:v>
                </c:pt>
                <c:pt idx="649">
                  <c:v>290.56415758668106</c:v>
                </c:pt>
                <c:pt idx="650">
                  <c:v>290.47120682160454</c:v>
                </c:pt>
                <c:pt idx="651">
                  <c:v>290.37761898470592</c:v>
                </c:pt>
                <c:pt idx="652">
                  <c:v>290.28339421712315</c:v>
                </c:pt>
                <c:pt idx="653">
                  <c:v>290.18853266110398</c:v>
                </c:pt>
                <c:pt idx="654">
                  <c:v>290.09303446002968</c:v>
                </c:pt>
                <c:pt idx="655">
                  <c:v>289.99689975840374</c:v>
                </c:pt>
                <c:pt idx="656">
                  <c:v>289.90012870184796</c:v>
                </c:pt>
                <c:pt idx="657">
                  <c:v>289.80272143713069</c:v>
                </c:pt>
                <c:pt idx="658">
                  <c:v>289.70467811212438</c:v>
                </c:pt>
                <c:pt idx="659">
                  <c:v>289.60599887584897</c:v>
                </c:pt>
                <c:pt idx="660">
                  <c:v>289.50668387844627</c:v>
                </c:pt>
                <c:pt idx="661">
                  <c:v>289.40673327119652</c:v>
                </c:pt>
                <c:pt idx="662">
                  <c:v>289.30614720650749</c:v>
                </c:pt>
                <c:pt idx="663">
                  <c:v>289.20492583792532</c:v>
                </c:pt>
                <c:pt idx="664">
                  <c:v>289.10306932012975</c:v>
                </c:pt>
                <c:pt idx="665">
                  <c:v>289.00057780894133</c:v>
                </c:pt>
                <c:pt idx="666">
                  <c:v>288.89745146131435</c:v>
                </c:pt>
                <c:pt idx="667">
                  <c:v>288.79369043534473</c:v>
                </c:pt>
                <c:pt idx="668">
                  <c:v>288.68929489027613</c:v>
                </c:pt>
                <c:pt idx="669">
                  <c:v>288.58426498648561</c:v>
                </c:pt>
                <c:pt idx="670">
                  <c:v>288.47860088549407</c:v>
                </c:pt>
                <c:pt idx="671">
                  <c:v>288.37230274997779</c:v>
                </c:pt>
                <c:pt idx="672">
                  <c:v>288.26537074375182</c:v>
                </c:pt>
                <c:pt idx="673">
                  <c:v>288.15780503177763</c:v>
                </c:pt>
                <c:pt idx="674">
                  <c:v>288.0496057801721</c:v>
                </c:pt>
                <c:pt idx="675">
                  <c:v>287.9407731561983</c:v>
                </c:pt>
                <c:pt idx="676">
                  <c:v>287.83130732827453</c:v>
                </c:pt>
                <c:pt idx="677">
                  <c:v>287.72120846597289</c:v>
                </c:pt>
                <c:pt idx="678">
                  <c:v>287.61047674001537</c:v>
                </c:pt>
                <c:pt idx="679">
                  <c:v>287.49911232228658</c:v>
                </c:pt>
                <c:pt idx="680">
                  <c:v>287.38711538582646</c:v>
                </c:pt>
                <c:pt idx="681">
                  <c:v>287.27448610483424</c:v>
                </c:pt>
                <c:pt idx="682">
                  <c:v>287.16122465467294</c:v>
                </c:pt>
                <c:pt idx="683">
                  <c:v>287.04733121186064</c:v>
                </c:pt>
                <c:pt idx="684">
                  <c:v>286.93280595408652</c:v>
                </c:pt>
                <c:pt idx="685">
                  <c:v>286.81764906020175</c:v>
                </c:pt>
                <c:pt idx="686">
                  <c:v>286.70186071022533</c:v>
                </c:pt>
                <c:pt idx="687">
                  <c:v>286.58544108534267</c:v>
                </c:pt>
                <c:pt idx="688">
                  <c:v>286.46839036791403</c:v>
                </c:pt>
                <c:pt idx="689">
                  <c:v>286.35070874146305</c:v>
                </c:pt>
                <c:pt idx="690">
                  <c:v>286.23239639069237</c:v>
                </c:pt>
                <c:pt idx="691">
                  <c:v>286.11345350147832</c:v>
                </c:pt>
                <c:pt idx="692">
                  <c:v>285.99388026087058</c:v>
                </c:pt>
                <c:pt idx="693">
                  <c:v>285.87367685710126</c:v>
                </c:pt>
                <c:pt idx="694">
                  <c:v>285.75284347957449</c:v>
                </c:pt>
                <c:pt idx="695">
                  <c:v>285.63138031888133</c:v>
                </c:pt>
                <c:pt idx="696">
                  <c:v>285.50928756679485</c:v>
                </c:pt>
                <c:pt idx="697">
                  <c:v>285.38656541626375</c:v>
                </c:pt>
                <c:pt idx="698">
                  <c:v>285.26321406143586</c:v>
                </c:pt>
                <c:pt idx="699">
                  <c:v>285.13923369763722</c:v>
                </c:pt>
                <c:pt idx="700">
                  <c:v>285.01462452138441</c:v>
                </c:pt>
                <c:pt idx="701">
                  <c:v>284.88938673038137</c:v>
                </c:pt>
                <c:pt idx="702">
                  <c:v>284.76352052353059</c:v>
                </c:pt>
                <c:pt idx="703">
                  <c:v>284.63702610092571</c:v>
                </c:pt>
                <c:pt idx="704">
                  <c:v>284.50990366385662</c:v>
                </c:pt>
                <c:pt idx="705">
                  <c:v>284.382153414806</c:v>
                </c:pt>
                <c:pt idx="706">
                  <c:v>284.25377555746161</c:v>
                </c:pt>
                <c:pt idx="707">
                  <c:v>284.12477029670816</c:v>
                </c:pt>
                <c:pt idx="708">
                  <c:v>283.99513783863387</c:v>
                </c:pt>
                <c:pt idx="709">
                  <c:v>283.8648783905287</c:v>
                </c:pt>
                <c:pt idx="710">
                  <c:v>283.73399216089581</c:v>
                </c:pt>
                <c:pt idx="711">
                  <c:v>283.60247935943789</c:v>
                </c:pt>
                <c:pt idx="712">
                  <c:v>283.47034019706712</c:v>
                </c:pt>
                <c:pt idx="713">
                  <c:v>283.33757488591277</c:v>
                </c:pt>
                <c:pt idx="714">
                  <c:v>283.20418363931185</c:v>
                </c:pt>
                <c:pt idx="715">
                  <c:v>283.07016667182063</c:v>
                </c:pt>
                <c:pt idx="716">
                  <c:v>282.93552419920519</c:v>
                </c:pt>
                <c:pt idx="717">
                  <c:v>282.8002564384571</c:v>
                </c:pt>
                <c:pt idx="718">
                  <c:v>282.66436360778249</c:v>
                </c:pt>
                <c:pt idx="719">
                  <c:v>282.52784592661845</c:v>
                </c:pt>
                <c:pt idx="720">
                  <c:v>282.39070361561221</c:v>
                </c:pt>
                <c:pt idx="721">
                  <c:v>282.25293689664852</c:v>
                </c:pt>
                <c:pt idx="722">
                  <c:v>282.11454599283275</c:v>
                </c:pt>
                <c:pt idx="723">
                  <c:v>281.97553112850539</c:v>
                </c:pt>
                <c:pt idx="724">
                  <c:v>281.83589252922798</c:v>
                </c:pt>
                <c:pt idx="725">
                  <c:v>281.6956304218117</c:v>
                </c:pt>
                <c:pt idx="726">
                  <c:v>281.55474503428712</c:v>
                </c:pt>
                <c:pt idx="727">
                  <c:v>281.41323659593456</c:v>
                </c:pt>
                <c:pt idx="728">
                  <c:v>281.27110533726369</c:v>
                </c:pt>
                <c:pt idx="729">
                  <c:v>281.12835149002967</c:v>
                </c:pt>
                <c:pt idx="730">
                  <c:v>280.98497528722811</c:v>
                </c:pt>
                <c:pt idx="731">
                  <c:v>280.84097696310653</c:v>
                </c:pt>
                <c:pt idx="732">
                  <c:v>280.69635675314998</c:v>
                </c:pt>
                <c:pt idx="733">
                  <c:v>280.5511148940991</c:v>
                </c:pt>
                <c:pt idx="734">
                  <c:v>280.40525162393982</c:v>
                </c:pt>
                <c:pt idx="735">
                  <c:v>280.25876718191944</c:v>
                </c:pt>
                <c:pt idx="736">
                  <c:v>280.1116618085311</c:v>
                </c:pt>
                <c:pt idx="737">
                  <c:v>279.96393574552923</c:v>
                </c:pt>
                <c:pt idx="738">
                  <c:v>279.81558923592877</c:v>
                </c:pt>
                <c:pt idx="739">
                  <c:v>279.66662252400488</c:v>
                </c:pt>
                <c:pt idx="740">
                  <c:v>279.51703585529418</c:v>
                </c:pt>
                <c:pt idx="741">
                  <c:v>279.36682947659688</c:v>
                </c:pt>
                <c:pt idx="742">
                  <c:v>279.21600363598714</c:v>
                </c:pt>
                <c:pt idx="743">
                  <c:v>279.0645585828031</c:v>
                </c:pt>
                <c:pt idx="744">
                  <c:v>278.91249456765991</c:v>
                </c:pt>
                <c:pt idx="745">
                  <c:v>278.75981184243733</c:v>
                </c:pt>
                <c:pt idx="746">
                  <c:v>278.60651066029919</c:v>
                </c:pt>
                <c:pt idx="747">
                  <c:v>278.4525912756846</c:v>
                </c:pt>
                <c:pt idx="748">
                  <c:v>278.29805394431258</c:v>
                </c:pt>
                <c:pt idx="749">
                  <c:v>278.1428989231855</c:v>
                </c:pt>
                <c:pt idx="750">
                  <c:v>277.9871264705892</c:v>
                </c:pt>
                <c:pt idx="751">
                  <c:v>277.8307368460986</c:v>
                </c:pt>
                <c:pt idx="752">
                  <c:v>277.67373031057377</c:v>
                </c:pt>
                <c:pt idx="753">
                  <c:v>277.51610712616616</c:v>
                </c:pt>
                <c:pt idx="754">
                  <c:v>277.35786755632751</c:v>
                </c:pt>
                <c:pt idx="755">
                  <c:v>277.19901186579813</c:v>
                </c:pt>
                <c:pt idx="756">
                  <c:v>277.03954032061785</c:v>
                </c:pt>
                <c:pt idx="757">
                  <c:v>276.87945318812814</c:v>
                </c:pt>
                <c:pt idx="758">
                  <c:v>276.71875073697242</c:v>
                </c:pt>
                <c:pt idx="759">
                  <c:v>276.55743323710101</c:v>
                </c:pt>
                <c:pt idx="760">
                  <c:v>276.39550095976716</c:v>
                </c:pt>
                <c:pt idx="761">
                  <c:v>276.23295417753337</c:v>
                </c:pt>
                <c:pt idx="762">
                  <c:v>276.0697931642809</c:v>
                </c:pt>
                <c:pt idx="763">
                  <c:v>275.90601819519765</c:v>
                </c:pt>
                <c:pt idx="764">
                  <c:v>275.74162954679053</c:v>
                </c:pt>
                <c:pt idx="765">
                  <c:v>275.57662749688939</c:v>
                </c:pt>
                <c:pt idx="766">
                  <c:v>275.41101232463717</c:v>
                </c:pt>
                <c:pt idx="767">
                  <c:v>275.24478431050858</c:v>
                </c:pt>
                <c:pt idx="768">
                  <c:v>275.07794373630037</c:v>
                </c:pt>
                <c:pt idx="769">
                  <c:v>274.91049088513546</c:v>
                </c:pt>
                <c:pt idx="770">
                  <c:v>274.74242604147247</c:v>
                </c:pt>
                <c:pt idx="771">
                  <c:v>274.57374949110329</c:v>
                </c:pt>
                <c:pt idx="772">
                  <c:v>274.40446152115055</c:v>
                </c:pt>
                <c:pt idx="773">
                  <c:v>274.23456242007802</c:v>
                </c:pt>
                <c:pt idx="774">
                  <c:v>274.06405247769476</c:v>
                </c:pt>
                <c:pt idx="775">
                  <c:v>273.89293198514457</c:v>
                </c:pt>
                <c:pt idx="776">
                  <c:v>273.72120123492437</c:v>
                </c:pt>
                <c:pt idx="777">
                  <c:v>273.54886052087812</c:v>
                </c:pt>
                <c:pt idx="778">
                  <c:v>273.37591013819565</c:v>
                </c:pt>
                <c:pt idx="779">
                  <c:v>273.2023503834273</c:v>
                </c:pt>
                <c:pt idx="780">
                  <c:v>273.02818155447142</c:v>
                </c:pt>
                <c:pt idx="781">
                  <c:v>272.85340395059251</c:v>
                </c:pt>
                <c:pt idx="782">
                  <c:v>272.67801787241234</c:v>
                </c:pt>
                <c:pt idx="783">
                  <c:v>272.50202362191635</c:v>
                </c:pt>
                <c:pt idx="784">
                  <c:v>272.32542150246093</c:v>
                </c:pt>
                <c:pt idx="785">
                  <c:v>272.14821181876056</c:v>
                </c:pt>
                <c:pt idx="786">
                  <c:v>271.97039487691472</c:v>
                </c:pt>
                <c:pt idx="787">
                  <c:v>271.79197098438868</c:v>
                </c:pt>
                <c:pt idx="788">
                  <c:v>271.61294045002779</c:v>
                </c:pt>
                <c:pt idx="789">
                  <c:v>271.4333035840562</c:v>
                </c:pt>
                <c:pt idx="790">
                  <c:v>271.25306069807982</c:v>
                </c:pt>
                <c:pt idx="791">
                  <c:v>271.07221210508993</c:v>
                </c:pt>
                <c:pt idx="792">
                  <c:v>270.89075811946702</c:v>
                </c:pt>
                <c:pt idx="793">
                  <c:v>270.70869905698089</c:v>
                </c:pt>
                <c:pt idx="794">
                  <c:v>270.52603523479507</c:v>
                </c:pt>
                <c:pt idx="795">
                  <c:v>270.34276697146811</c:v>
                </c:pt>
                <c:pt idx="796">
                  <c:v>270.1588945869587</c:v>
                </c:pt>
                <c:pt idx="797">
                  <c:v>269.97441840262496</c:v>
                </c:pt>
                <c:pt idx="798">
                  <c:v>269.78933874123567</c:v>
                </c:pt>
                <c:pt idx="799">
                  <c:v>269.60365592695894</c:v>
                </c:pt>
                <c:pt idx="800">
                  <c:v>269.4173702853775</c:v>
                </c:pt>
                <c:pt idx="801">
                  <c:v>269.23048214348091</c:v>
                </c:pt>
                <c:pt idx="802">
                  <c:v>269.04299182968492</c:v>
                </c:pt>
                <c:pt idx="803">
                  <c:v>268.85489967382051</c:v>
                </c:pt>
                <c:pt idx="804">
                  <c:v>268.66620600713406</c:v>
                </c:pt>
                <c:pt idx="805">
                  <c:v>268.47691116229839</c:v>
                </c:pt>
                <c:pt idx="806">
                  <c:v>268.28701547341859</c:v>
                </c:pt>
                <c:pt idx="807">
                  <c:v>268.09651927603079</c:v>
                </c:pt>
                <c:pt idx="808">
                  <c:v>267.90542290709857</c:v>
                </c:pt>
                <c:pt idx="809">
                  <c:v>267.71372670502387</c:v>
                </c:pt>
                <c:pt idx="810">
                  <c:v>267.52143100964634</c:v>
                </c:pt>
                <c:pt idx="811">
                  <c:v>267.32853616225088</c:v>
                </c:pt>
                <c:pt idx="812">
                  <c:v>267.13504250556679</c:v>
                </c:pt>
                <c:pt idx="813">
                  <c:v>266.94095038377526</c:v>
                </c:pt>
                <c:pt idx="814">
                  <c:v>266.74626014250146</c:v>
                </c:pt>
                <c:pt idx="815">
                  <c:v>266.55097212882885</c:v>
                </c:pt>
                <c:pt idx="816">
                  <c:v>266.35508669129354</c:v>
                </c:pt>
                <c:pt idx="817">
                  <c:v>266.15860417990433</c:v>
                </c:pt>
                <c:pt idx="818">
                  <c:v>265.96152494611749</c:v>
                </c:pt>
                <c:pt idx="819">
                  <c:v>265.76384934287165</c:v>
                </c:pt>
                <c:pt idx="820">
                  <c:v>265.56557772456296</c:v>
                </c:pt>
                <c:pt idx="821">
                  <c:v>265.36671044706907</c:v>
                </c:pt>
                <c:pt idx="822">
                  <c:v>265.16724786773278</c:v>
                </c:pt>
                <c:pt idx="823">
                  <c:v>264.9671903453916</c:v>
                </c:pt>
                <c:pt idx="824">
                  <c:v>264.76653824035719</c:v>
                </c:pt>
                <c:pt idx="825">
                  <c:v>264.56529191441899</c:v>
                </c:pt>
                <c:pt idx="826">
                  <c:v>264.36345173087642</c:v>
                </c:pt>
                <c:pt idx="827">
                  <c:v>264.16101805449432</c:v>
                </c:pt>
                <c:pt idx="828">
                  <c:v>263.95799125155946</c:v>
                </c:pt>
                <c:pt idx="829">
                  <c:v>263.75437168983723</c:v>
                </c:pt>
                <c:pt idx="830">
                  <c:v>263.55015973860469</c:v>
                </c:pt>
                <c:pt idx="831">
                  <c:v>263.34535576864027</c:v>
                </c:pt>
                <c:pt idx="832">
                  <c:v>263.13996015223427</c:v>
                </c:pt>
                <c:pt idx="833">
                  <c:v>262.93397326319064</c:v>
                </c:pt>
                <c:pt idx="834">
                  <c:v>262.72739547682318</c:v>
                </c:pt>
                <c:pt idx="835">
                  <c:v>250.57864968314831</c:v>
                </c:pt>
                <c:pt idx="836">
                  <c:v>238.96256750698296</c:v>
                </c:pt>
                <c:pt idx="837">
                  <c:v>227.855794230545</c:v>
                </c:pt>
                <c:pt idx="838">
                  <c:v>217.2359991272256</c:v>
                </c:pt>
                <c:pt idx="839">
                  <c:v>207.08183056453959</c:v>
                </c:pt>
                <c:pt idx="840">
                  <c:v>197.37287307559396</c:v>
                </c:pt>
                <c:pt idx="841">
                  <c:v>188.08960631276437</c:v>
                </c:pt>
                <c:pt idx="842">
                  <c:v>179.21336580105358</c:v>
                </c:pt>
                <c:pt idx="843">
                  <c:v>170.72630541222529</c:v>
                </c:pt>
                <c:pt idx="844">
                  <c:v>162.61136148426579</c:v>
                </c:pt>
                <c:pt idx="845">
                  <c:v>154.8522185140317</c:v>
                </c:pt>
                <c:pt idx="846">
                  <c:v>147.433276354111</c:v>
                </c:pt>
                <c:pt idx="847">
                  <c:v>140.33961884794061</c:v>
                </c:pt>
                <c:pt idx="848">
                  <c:v>133.55698384012371</c:v>
                </c:pt>
                <c:pt idx="849">
                  <c:v>127.07173450164822</c:v>
                </c:pt>
                <c:pt idx="850">
                  <c:v>120.87083191235584</c:v>
                </c:pt>
                <c:pt idx="851">
                  <c:v>114.941808845537</c:v>
                </c:pt>
                <c:pt idx="852">
                  <c:v>109.27274470194401</c:v>
                </c:pt>
                <c:pt idx="853">
                  <c:v>103.85224154282665</c:v>
                </c:pt>
                <c:pt idx="854">
                  <c:v>98.669401173802441</c:v>
                </c:pt>
                <c:pt idx="855">
                  <c:v>93.713803233488534</c:v>
                </c:pt>
                <c:pt idx="856">
                  <c:v>88.975484242840736</c:v>
                </c:pt>
                <c:pt idx="857">
                  <c:v>84.472434441547207</c:v>
                </c:pt>
                <c:pt idx="858">
                  <c:v>80.277088791585953</c:v>
                </c:pt>
                <c:pt idx="859">
                  <c:v>76.281844295912848</c:v>
                </c:pt>
                <c:pt idx="860">
                  <c:v>72.477346042208168</c:v>
                </c:pt>
                <c:pt idx="861">
                  <c:v>68.854670192245422</c:v>
                </c:pt>
                <c:pt idx="862">
                  <c:v>65.405304295446285</c:v>
                </c:pt>
                <c:pt idx="863">
                  <c:v>62.121128494020489</c:v>
                </c:pt>
                <c:pt idx="864">
                  <c:v>58.994397579453143</c:v>
                </c:pt>
                <c:pt idx="865">
                  <c:v>56.017723861899967</c:v>
                </c:pt>
                <c:pt idx="866">
                  <c:v>53.184060815768788</c:v>
                </c:pt>
                <c:pt idx="867">
                  <c:v>50.486687466407524</c:v>
                </c:pt>
                <c:pt idx="868">
                  <c:v>47.919193484384181</c:v>
                </c:pt>
                <c:pt idx="869">
                  <c:v>45.475464955339476</c:v>
                </c:pt>
                <c:pt idx="870">
                  <c:v>43.1496707948207</c:v>
                </c:pt>
                <c:pt idx="871">
                  <c:v>40.93624977886499</c:v>
                </c:pt>
                <c:pt idx="872">
                  <c:v>38.829898162399878</c:v>
                </c:pt>
                <c:pt idx="873">
                  <c:v>36.825557858768356</c:v>
                </c:pt>
                <c:pt idx="874">
                  <c:v>34.918405154864551</c:v>
                </c:pt>
                <c:pt idx="875">
                  <c:v>33.10383993749236</c:v>
                </c:pt>
                <c:pt idx="876">
                  <c:v>31.377475407630442</c:v>
                </c:pt>
                <c:pt idx="877">
                  <c:v>29.735128260306062</c:v>
                </c:pt>
                <c:pt idx="878">
                  <c:v>28.172809308749908</c:v>
                </c:pt>
                <c:pt idx="879">
                  <c:v>26.686714532424205</c:v>
                </c:pt>
                <c:pt idx="880">
                  <c:v>25.273216529389149</c:v>
                </c:pt>
                <c:pt idx="881">
                  <c:v>23.928856354298802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0.61771669685120079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0.14336109879003281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0.61771669685120079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0.14336109879003281</c:v>
                </c:pt>
                <c:pt idx="1">
                  <c:v>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1.3336926068500656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0.29554647645795673</c:v>
                </c:pt>
                <c:pt idx="1">
                  <c:v>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0.61771669685120079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-0.14336109879003281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0.61771669685120079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-0.14336109879003281</c:v>
                </c:pt>
                <c:pt idx="1">
                  <c:v>-0.29554647645795673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1.3336926068500656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-0.29554647645795673</c:v>
                </c:pt>
                <c:pt idx="1">
                  <c:v>-0.43934807141044779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1.3336926068500656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0.29554647645795673</c:v>
                </c:pt>
                <c:pt idx="1">
                  <c:v>-0.29554647645795673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2.0102259202545798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0.43934807141044779</c:v>
                </c:pt>
                <c:pt idx="1">
                  <c:v>-0.43934807141044779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1.3336926068500656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0.61771669685120079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0.14336109879003281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0.61771669685120079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0.14336109879003281</c:v>
                </c:pt>
                <c:pt idx="1">
                  <c:v>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1.3336926068500656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0.29554647645795673</c:v>
                </c:pt>
                <c:pt idx="1">
                  <c:v>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0.61771669685120079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-0.14336109879003281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0.61771669685120079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-0.14336109879003281</c:v>
                </c:pt>
                <c:pt idx="1">
                  <c:v>-0.29554647645795673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1.3336926068500656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-0.29554647645795673</c:v>
                </c:pt>
                <c:pt idx="1">
                  <c:v>-0.43934807141044779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1.3336926068500656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0.29554647645795673</c:v>
                </c:pt>
                <c:pt idx="1">
                  <c:v>-0.29554647645795673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2.0102259202545798</c:v>
                </c:pt>
                <c:pt idx="1">
                  <c:v>2.0102259202545798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0.43934807141044779</c:v>
                </c:pt>
                <c:pt idx="1">
                  <c:v>-0.43934807141044779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1.3336926068500656</c:v>
                </c:pt>
                <c:pt idx="1">
                  <c:v>1.3336926068500656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23.144066637096078</c:v>
                </c:pt>
                <c:pt idx="2">
                  <c:v>22.288133274192159</c:v>
                </c:pt>
                <c:pt idx="3">
                  <c:v>21.432199911288237</c:v>
                </c:pt>
                <c:pt idx="4">
                  <c:v>20.576266548384314</c:v>
                </c:pt>
                <c:pt idx="5">
                  <c:v>19.720333185480392</c:v>
                </c:pt>
                <c:pt idx="6">
                  <c:v>18.864399822576473</c:v>
                </c:pt>
                <c:pt idx="7">
                  <c:v>18.008466459672551</c:v>
                </c:pt>
                <c:pt idx="8">
                  <c:v>17.152533096768629</c:v>
                </c:pt>
                <c:pt idx="9">
                  <c:v>16.29659973386471</c:v>
                </c:pt>
                <c:pt idx="10">
                  <c:v>15.440666370960789</c:v>
                </c:pt>
                <c:pt idx="11">
                  <c:v>14.584733008056867</c:v>
                </c:pt>
                <c:pt idx="12">
                  <c:v>13.728799645152945</c:v>
                </c:pt>
                <c:pt idx="13">
                  <c:v>12.872866282249024</c:v>
                </c:pt>
                <c:pt idx="14">
                  <c:v>12.016932919345102</c:v>
                </c:pt>
                <c:pt idx="15">
                  <c:v>11.16099955644118</c:v>
                </c:pt>
                <c:pt idx="16">
                  <c:v>10.305066193537257</c:v>
                </c:pt>
                <c:pt idx="17">
                  <c:v>9.4491328306333351</c:v>
                </c:pt>
                <c:pt idx="18">
                  <c:v>8.5931994677294128</c:v>
                </c:pt>
                <c:pt idx="19">
                  <c:v>7.7372661048254905</c:v>
                </c:pt>
                <c:pt idx="20">
                  <c:v>6.8813327419215717</c:v>
                </c:pt>
                <c:pt idx="21">
                  <c:v>7.1152117753723996</c:v>
                </c:pt>
                <c:pt idx="22">
                  <c:v>7.349090808823223</c:v>
                </c:pt>
                <c:pt idx="23">
                  <c:v>7.5829698422740464</c:v>
                </c:pt>
                <c:pt idx="24">
                  <c:v>7.8168488757248697</c:v>
                </c:pt>
                <c:pt idx="25">
                  <c:v>8.0507279091756931</c:v>
                </c:pt>
                <c:pt idx="26">
                  <c:v>8.2846069426265174</c:v>
                </c:pt>
                <c:pt idx="27">
                  <c:v>8.5184859760773399</c:v>
                </c:pt>
                <c:pt idx="28">
                  <c:v>8.7523650095281624</c:v>
                </c:pt>
                <c:pt idx="29">
                  <c:v>8.9862440429789867</c:v>
                </c:pt>
                <c:pt idx="30">
                  <c:v>9.220123076429811</c:v>
                </c:pt>
                <c:pt idx="31">
                  <c:v>9.4540021098806335</c:v>
                </c:pt>
                <c:pt idx="32">
                  <c:v>9.6878811433314578</c:v>
                </c:pt>
                <c:pt idx="33">
                  <c:v>9.9217601767822821</c:v>
                </c:pt>
                <c:pt idx="34">
                  <c:v>10.155639210233105</c:v>
                </c:pt>
                <c:pt idx="35">
                  <c:v>10.389518243683927</c:v>
                </c:pt>
                <c:pt idx="36">
                  <c:v>10.623397277134751</c:v>
                </c:pt>
                <c:pt idx="37">
                  <c:v>10.857276310585574</c:v>
                </c:pt>
                <c:pt idx="38">
                  <c:v>11.091155344036398</c:v>
                </c:pt>
                <c:pt idx="39">
                  <c:v>11.325034377487221</c:v>
                </c:pt>
                <c:pt idx="40">
                  <c:v>11.558913410938043</c:v>
                </c:pt>
                <c:pt idx="41">
                  <c:v>11.792792444388866</c:v>
                </c:pt>
                <c:pt idx="42">
                  <c:v>12.026671477839688</c:v>
                </c:pt>
                <c:pt idx="43">
                  <c:v>12.260550511290511</c:v>
                </c:pt>
                <c:pt idx="44">
                  <c:v>12.494429544741333</c:v>
                </c:pt>
                <c:pt idx="45">
                  <c:v>12.728308578192156</c:v>
                </c:pt>
                <c:pt idx="46">
                  <c:v>12.962187611642978</c:v>
                </c:pt>
                <c:pt idx="47">
                  <c:v>13.196066645093801</c:v>
                </c:pt>
                <c:pt idx="48">
                  <c:v>13.429945678544623</c:v>
                </c:pt>
                <c:pt idx="49">
                  <c:v>13.663824711995446</c:v>
                </c:pt>
                <c:pt idx="50">
                  <c:v>13.897703745446268</c:v>
                </c:pt>
                <c:pt idx="51">
                  <c:v>14.131582778897091</c:v>
                </c:pt>
                <c:pt idx="52">
                  <c:v>14.365461812347913</c:v>
                </c:pt>
                <c:pt idx="53">
                  <c:v>14.599340845798734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6.7982917976388233</c:v>
                </c:pt>
                <c:pt idx="1">
                  <c:v>6.7886713306606596</c:v>
                </c:pt>
                <c:pt idx="2">
                  <c:v>6.7599010824406101</c:v>
                </c:pt>
                <c:pt idx="3">
                  <c:v>6.7122529231073056</c:v>
                </c:pt>
                <c:pt idx="4">
                  <c:v>6.6461747184890134</c:v>
                </c:pt>
                <c:pt idx="5">
                  <c:v>6.5622826001152177</c:v>
                </c:pt>
                <c:pt idx="6">
                  <c:v>6.4613504307943872</c:v>
                </c:pt>
                <c:pt idx="7">
                  <c:v>6.344296740587354</c:v>
                </c:pt>
                <c:pt idx="8">
                  <c:v>6.2121694689881553</c:v>
                </c:pt>
                <c:pt idx="9">
                  <c:v>6.0661288981424244</c:v>
                </c:pt>
                <c:pt idx="10">
                  <c:v>5.9074291975303623</c:v>
                </c:pt>
                <c:pt idx="11">
                  <c:v>5.7373990218778053</c:v>
                </c:pt>
                <c:pt idx="12">
                  <c:v>5.5574216109279257</c:v>
                </c:pt>
                <c:pt idx="13">
                  <c:v>5.3689148325063458</c:v>
                </c:pt>
                <c:pt idx="14">
                  <c:v>5.1733115900084083</c:v>
                </c:pt>
                <c:pt idx="15">
                  <c:v>4.972040983474086</c:v>
                </c:pt>
                <c:pt idx="16">
                  <c:v>4.7665105716291025</c:v>
                </c:pt>
                <c:pt idx="17">
                  <c:v>4.5580900327717835</c:v>
                </c:pt>
                <c:pt idx="18">
                  <c:v>4.3480964674434182</c:v>
                </c:pt>
                <c:pt idx="19">
                  <c:v>4.1377815277496852</c:v>
                </c:pt>
                <c:pt idx="20">
                  <c:v>3.9283204992501624</c:v>
                </c:pt>
                <c:pt idx="21">
                  <c:v>3.7208034035878814</c:v>
                </c:pt>
                <c:pt idx="22">
                  <c:v>3.5162281353402087</c:v>
                </c:pt>
                <c:pt idx="23">
                  <c:v>3.3154955964850181</c:v>
                </c:pt>
                <c:pt idx="24">
                  <c:v>3.1194067476084459</c:v>
                </c:pt>
                <c:pt idx="25">
                  <c:v>2.9286614573960619</c:v>
                </c:pt>
                <c:pt idx="26">
                  <c:v>2.7438590015639091</c:v>
                </c:pt>
                <c:pt idx="27">
                  <c:v>2.5655000393850926</c:v>
                </c:pt>
                <c:pt idx="28">
                  <c:v>2.3939898802409711</c:v>
                </c:pt>
                <c:pt idx="29">
                  <c:v>2.2296428438077314</c:v>
                </c:pt>
                <c:pt idx="30">
                  <c:v>2.0726875150083033</c:v>
                </c:pt>
                <c:pt idx="31">
                  <c:v>1.9232726979909773</c:v>
                </c:pt>
                <c:pt idx="32">
                  <c:v>1.781473881311523</c:v>
                </c:pt>
                <c:pt idx="33">
                  <c:v>1.6473000383121554</c:v>
                </c:pt>
                <c:pt idx="34">
                  <c:v>1.5207006015147488</c:v>
                </c:pt>
                <c:pt idx="35">
                  <c:v>1.4015724668091123</c:v>
                </c:pt>
                <c:pt idx="36">
                  <c:v>1.2897669015081727</c:v>
                </c:pt>
                <c:pt idx="37">
                  <c:v>1.1850962492277051</c:v>
                </c:pt>
                <c:pt idx="38">
                  <c:v>1.08734034338963</c:v>
                </c:pt>
                <c:pt idx="39">
                  <c:v>0.99625255940916302</c:v>
                </c:pt>
                <c:pt idx="40">
                  <c:v>0.91156545287707547</c:v>
                </c:pt>
                <c:pt idx="41">
                  <c:v>0.83299594696252321</c:v>
                </c:pt>
                <c:pt idx="42">
                  <c:v>0.76025004661062223</c:v>
                </c:pt>
                <c:pt idx="43">
                  <c:v>0.69302706975198103</c:v>
                </c:pt>
                <c:pt idx="44">
                  <c:v>0.63102339661669349</c:v>
                </c:pt>
                <c:pt idx="45">
                  <c:v>0.57393574735615904</c:v>
                </c:pt>
                <c:pt idx="46">
                  <c:v>0.52146400557999628</c:v>
                </c:pt>
                <c:pt idx="47">
                  <c:v>0.47331361121076054</c:v>
                </c:pt>
                <c:pt idx="48">
                  <c:v>0.42919755037537355</c:v>
                </c:pt>
                <c:pt idx="49">
                  <c:v>0.38883797303832063</c:v>
                </c:pt>
                <c:pt idx="50">
                  <c:v>0.35196747089822311</c:v>
                </c:pt>
                <c:pt idx="51">
                  <c:v>0.31833004888057148</c:v>
                </c:pt>
                <c:pt idx="52">
                  <c:v>0.28768182352718275</c:v>
                </c:pt>
                <c:pt idx="53">
                  <c:v>0.25979148086193082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6.02812226236666E-2</c:v>
                </c:pt>
                <c:pt idx="2">
                  <c:v>6.1593760336126853E-2</c:v>
                </c:pt>
                <c:pt idx="3">
                  <c:v>0.11501496995788676</c:v>
                </c:pt>
                <c:pt idx="4">
                  <c:v>0.16901539003510371</c:v>
                </c:pt>
                <c:pt idx="5">
                  <c:v>0.22238213244727245</c:v>
                </c:pt>
                <c:pt idx="6">
                  <c:v>0.2752051509706836</c:v>
                </c:pt>
                <c:pt idx="7">
                  <c:v>0.32756658850072373</c:v>
                </c:pt>
                <c:pt idx="8">
                  <c:v>0.37954230383682269</c:v>
                </c:pt>
                <c:pt idx="9">
                  <c:v>0.43120314336498183</c:v>
                </c:pt>
                <c:pt idx="10">
                  <c:v>0.4826160219082527</c:v>
                </c:pt>
                <c:pt idx="11">
                  <c:v>0.53384486192531344</c:v>
                </c:pt>
                <c:pt idx="12">
                  <c:v>0.58495142976830339</c:v>
                </c:pt>
                <c:pt idx="13">
                  <c:v>0.63599610052658628</c:v>
                </c:pt>
                <c:pt idx="14">
                  <c:v>0.68703857822572345</c:v>
                </c:pt>
                <c:pt idx="15">
                  <c:v>0.73813859528325254</c:v>
                </c:pt>
                <c:pt idx="16">
                  <c:v>0.78935661383430333</c:v>
                </c:pt>
                <c:pt idx="17">
                  <c:v>0.84075455169577229</c:v>
                </c:pt>
                <c:pt idx="18">
                  <c:v>0.8923965573569197</c:v>
                </c:pt>
                <c:pt idx="19">
                  <c:v>0.94434986164366008</c:v>
                </c:pt>
                <c:pt idx="20">
                  <c:v>0.99668573896701396</c:v>
                </c:pt>
                <c:pt idx="21">
                  <c:v>1.0461040966252961</c:v>
                </c:pt>
                <c:pt idx="22">
                  <c:v>1.0754814752324833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1024.4574149370944</c:v>
                </c:pt>
                <c:pt idx="2">
                  <c:v>1025.6995152546444</c:v>
                </c:pt>
                <c:pt idx="3">
                  <c:v>1074.5532532056807</c:v>
                </c:pt>
                <c:pt idx="4">
                  <c:v>1120.426976846386</c:v>
                </c:pt>
                <c:pt idx="5">
                  <c:v>1161.915714434336</c:v>
                </c:pt>
                <c:pt idx="6">
                  <c:v>1198.8706340752522</c:v>
                </c:pt>
                <c:pt idx="7">
                  <c:v>1231.1643069676707</c:v>
                </c:pt>
                <c:pt idx="8">
                  <c:v>1258.6889068193775</c:v>
                </c:pt>
                <c:pt idx="9">
                  <c:v>1281.3547374521297</c:v>
                </c:pt>
                <c:pt idx="10">
                  <c:v>1299.0890457022319</c:v>
                </c:pt>
                <c:pt idx="11">
                  <c:v>1311.835086750028</c:v>
                </c:pt>
                <c:pt idx="12">
                  <c:v>1319.5514174611533</c:v>
                </c:pt>
                <c:pt idx="13">
                  <c:v>1322.2114002260903</c:v>
                </c:pt>
                <c:pt idx="14">
                  <c:v>1319.8029056435926</c:v>
                </c:pt>
                <c:pt idx="15">
                  <c:v>1312.328207592949</c:v>
                </c:pt>
                <c:pt idx="16">
                  <c:v>1299.8040690949026</c:v>
                </c:pt>
                <c:pt idx="17">
                  <c:v>1282.2620221423567</c:v>
                </c:pt>
                <c:pt idx="18">
                  <c:v>1259.7488496643869</c:v>
                </c:pt>
                <c:pt idx="19">
                  <c:v>1232.3272832541722</c:v>
                </c:pt>
                <c:pt idx="20">
                  <c:v>1200.0769365887645</c:v>
                </c:pt>
                <c:pt idx="21">
                  <c:v>877.95401401485708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6.02812226236666E-2</c:v>
                </c:pt>
                <c:pt idx="2">
                  <c:v>6.1593760336126853E-2</c:v>
                </c:pt>
                <c:pt idx="3">
                  <c:v>0.11501496995788676</c:v>
                </c:pt>
                <c:pt idx="4">
                  <c:v>0.16901539003510371</c:v>
                </c:pt>
                <c:pt idx="5">
                  <c:v>0.22238213244727245</c:v>
                </c:pt>
                <c:pt idx="6">
                  <c:v>0.2752051509706836</c:v>
                </c:pt>
                <c:pt idx="7">
                  <c:v>0.32756658850072373</c:v>
                </c:pt>
                <c:pt idx="8">
                  <c:v>0.37954230383682269</c:v>
                </c:pt>
                <c:pt idx="9">
                  <c:v>0.43120314336498183</c:v>
                </c:pt>
                <c:pt idx="10">
                  <c:v>0.4826160219082527</c:v>
                </c:pt>
                <c:pt idx="11">
                  <c:v>0.53384486192531344</c:v>
                </c:pt>
                <c:pt idx="12">
                  <c:v>0.58495142976830339</c:v>
                </c:pt>
                <c:pt idx="13">
                  <c:v>0.63599610052658628</c:v>
                </c:pt>
                <c:pt idx="14">
                  <c:v>0.68703857822572345</c:v>
                </c:pt>
                <c:pt idx="15">
                  <c:v>0.73813859528325254</c:v>
                </c:pt>
                <c:pt idx="16">
                  <c:v>0.78935661383430333</c:v>
                </c:pt>
                <c:pt idx="17">
                  <c:v>0.84075455169577229</c:v>
                </c:pt>
                <c:pt idx="18">
                  <c:v>0.8923965573569197</c:v>
                </c:pt>
                <c:pt idx="19">
                  <c:v>0.94434986164366008</c:v>
                </c:pt>
                <c:pt idx="20">
                  <c:v>0.99668573896701396</c:v>
                </c:pt>
                <c:pt idx="21">
                  <c:v>1.0461040966252961</c:v>
                </c:pt>
                <c:pt idx="22">
                  <c:v>1.0754814752324833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230.30830784072083</c:v>
                </c:pt>
                <c:pt idx="2">
                  <c:v>230.58754445722863</c:v>
                </c:pt>
                <c:pt idx="3">
                  <c:v>241.57035502128517</c:v>
                </c:pt>
                <c:pt idx="4">
                  <c:v>251.88322846238614</c:v>
                </c:pt>
                <c:pt idx="5">
                  <c:v>261.21031303321251</c:v>
                </c:pt>
                <c:pt idx="6">
                  <c:v>269.51814983032511</c:v>
                </c:pt>
                <c:pt idx="7">
                  <c:v>276.77809158034052</c:v>
                </c:pt>
                <c:pt idx="8">
                  <c:v>282.96589785067613</c:v>
                </c:pt>
                <c:pt idx="9">
                  <c:v>288.0614040403151</c:v>
                </c:pt>
                <c:pt idx="10">
                  <c:v>292.048254507943</c:v>
                </c:pt>
                <c:pt idx="11">
                  <c:v>294.91369244863722</c:v>
                </c:pt>
                <c:pt idx="12">
                  <c:v>296.64840102988921</c:v>
                </c:pt>
                <c:pt idx="13">
                  <c:v>297.24639184975729</c:v>
                </c:pt>
                <c:pt idx="14">
                  <c:v>296.70493809711627</c:v>
                </c:pt>
                <c:pt idx="15">
                  <c:v>295.0245509628499</c:v>
                </c:pt>
                <c:pt idx="16">
                  <c:v>292.20899894224692</c:v>
                </c:pt>
                <c:pt idx="17">
                  <c:v>288.26537074375182</c:v>
                </c:pt>
                <c:pt idx="18">
                  <c:v>283.20418363931185</c:v>
                </c:pt>
                <c:pt idx="19">
                  <c:v>277.03954032061785</c:v>
                </c:pt>
                <c:pt idx="20">
                  <c:v>269.78933874123567</c:v>
                </c:pt>
                <c:pt idx="21">
                  <c:v>197.37287307559396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40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87595" y="5407660"/>
          <a:ext cx="49530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2412436" y="3271637"/>
          <a:ext cx="5681061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5.1816333488903646E-2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1.0714088982618417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1.1208052376325077</v>
      </c>
      <c r="F3" s="10"/>
    </row>
    <row r="4" spans="1:7">
      <c r="A4">
        <f>Output!B25</f>
        <v>2</v>
      </c>
      <c r="B4">
        <f>Output!C25</f>
        <v>6.02812226236666E-2</v>
      </c>
      <c r="C4">
        <f>Output!D25</f>
        <v>1024.4574149370944</v>
      </c>
      <c r="D4">
        <f>Output!E25</f>
        <v>230.30830784072083</v>
      </c>
      <c r="E4" s="10">
        <f>$E$3-$G$2*B4</f>
        <v>1.0562193993154083</v>
      </c>
      <c r="F4" s="10"/>
      <c r="G4" s="781" t="s">
        <v>1217</v>
      </c>
    </row>
    <row r="5" spans="1:7">
      <c r="A5">
        <f>Output!B26</f>
        <v>3</v>
      </c>
      <c r="B5">
        <f>Output!C26</f>
        <v>6.1593760336126853E-2</v>
      </c>
      <c r="C5">
        <f>Output!D26</f>
        <v>1025.6995152546444</v>
      </c>
      <c r="D5">
        <f>Output!E26</f>
        <v>230.58754445722863</v>
      </c>
      <c r="E5" s="10">
        <f t="shared" ref="E5:E24" si="0">$E$3-$G$2*B5</f>
        <v>1.0548131347309742</v>
      </c>
      <c r="F5" s="10"/>
    </row>
    <row r="6" spans="1:7">
      <c r="A6">
        <f>Output!B27</f>
        <v>4</v>
      </c>
      <c r="B6">
        <f>Output!C27</f>
        <v>0.11501496995788676</v>
      </c>
      <c r="C6">
        <f>Output!D27</f>
        <v>1074.5532532056807</v>
      </c>
      <c r="D6">
        <f>Output!E27</f>
        <v>241.57035502128517</v>
      </c>
      <c r="E6" s="10">
        <f t="shared" si="0"/>
        <v>0.99757717538630941</v>
      </c>
      <c r="F6" s="10"/>
    </row>
    <row r="7" spans="1:7">
      <c r="A7">
        <f>Output!B28</f>
        <v>5</v>
      </c>
      <c r="B7">
        <f>Output!C28</f>
        <v>0.16901539003510371</v>
      </c>
      <c r="C7">
        <f>Output!D28</f>
        <v>1120.426976846386</v>
      </c>
      <c r="D7">
        <f>Output!E28</f>
        <v>251.88322846238614</v>
      </c>
      <c r="E7" s="10">
        <f>$E$3-$G$2*B7</f>
        <v>0.93972064480570183</v>
      </c>
      <c r="F7" s="10"/>
      <c r="G7" s="781" t="s">
        <v>1218</v>
      </c>
    </row>
    <row r="8" spans="1:7">
      <c r="A8">
        <f>Output!B29</f>
        <v>6</v>
      </c>
      <c r="B8">
        <f>Output!C29</f>
        <v>0.22238213244727245</v>
      </c>
      <c r="C8">
        <f>Output!D29</f>
        <v>1161.915714434336</v>
      </c>
      <c r="D8">
        <f>Output!E29</f>
        <v>261.21031303321251</v>
      </c>
      <c r="E8" s="10">
        <f t="shared" si="0"/>
        <v>0.88254304211405654</v>
      </c>
      <c r="F8" s="10"/>
    </row>
    <row r="9" spans="1:7">
      <c r="A9">
        <f>Output!B30</f>
        <v>7</v>
      </c>
      <c r="B9">
        <f>Output!C30</f>
        <v>0.2752051509706836</v>
      </c>
      <c r="C9">
        <f>Output!D30</f>
        <v>1198.8706340752522</v>
      </c>
      <c r="D9">
        <f>Output!E30</f>
        <v>269.51814983032511</v>
      </c>
      <c r="E9" s="10">
        <f t="shared" si="0"/>
        <v>0.82594799003502373</v>
      </c>
      <c r="F9" s="10"/>
    </row>
    <row r="10" spans="1:7">
      <c r="A10">
        <f>Output!B31</f>
        <v>8</v>
      </c>
      <c r="B10">
        <f>Output!C31</f>
        <v>0.32756658850072373</v>
      </c>
      <c r="C10">
        <f>Output!D31</f>
        <v>1231.1643069676707</v>
      </c>
      <c r="D10">
        <f>Output!E31</f>
        <v>276.77809158034052</v>
      </c>
      <c r="E10" s="10">
        <f t="shared" si="0"/>
        <v>0.76984747993955727</v>
      </c>
      <c r="F10" s="10"/>
    </row>
    <row r="11" spans="1:7">
      <c r="A11">
        <f>Output!B32</f>
        <v>9</v>
      </c>
      <c r="B11">
        <f>Output!C32</f>
        <v>0.37954230383682269</v>
      </c>
      <c r="C11">
        <f>Output!D32</f>
        <v>1258.6889068193775</v>
      </c>
      <c r="D11">
        <f>Output!E32</f>
        <v>282.96589785067613</v>
      </c>
      <c r="E11" s="10">
        <f t="shared" si="0"/>
        <v>0.71416023603493639</v>
      </c>
      <c r="F11" s="10"/>
    </row>
    <row r="12" spans="1:7">
      <c r="A12">
        <f>Output!B33</f>
        <v>10</v>
      </c>
      <c r="B12">
        <f>Output!C33</f>
        <v>0.43120314336498183</v>
      </c>
      <c r="C12">
        <f>Output!D33</f>
        <v>1281.3547374521297</v>
      </c>
      <c r="D12">
        <f>Output!E33</f>
        <v>288.0614040403151</v>
      </c>
      <c r="E12" s="10">
        <f t="shared" si="0"/>
        <v>0.65881035287278955</v>
      </c>
      <c r="F12" s="10"/>
    </row>
    <row r="13" spans="1:7">
      <c r="A13">
        <f>Output!B34</f>
        <v>11</v>
      </c>
      <c r="B13">
        <f>Output!C34</f>
        <v>0.4826160219082527</v>
      </c>
      <c r="C13">
        <f>Output!D34</f>
        <v>1299.0890457022319</v>
      </c>
      <c r="D13">
        <f>Output!E34</f>
        <v>292.048254507943</v>
      </c>
      <c r="E13" s="10">
        <f t="shared" si="0"/>
        <v>0.60372613731627378</v>
      </c>
      <c r="F13" s="10"/>
    </row>
    <row r="14" spans="1:7">
      <c r="A14">
        <f>Output!B35</f>
        <v>12</v>
      </c>
      <c r="B14">
        <f>Output!C35</f>
        <v>0.53384486192531344</v>
      </c>
      <c r="C14">
        <f>Output!D35</f>
        <v>1311.835086750028</v>
      </c>
      <c r="D14">
        <f>Output!E35</f>
        <v>294.91369244863722</v>
      </c>
      <c r="E14" s="10">
        <f t="shared" si="0"/>
        <v>0.54883910227436261</v>
      </c>
      <c r="F14" s="10"/>
    </row>
    <row r="15" spans="1:7">
      <c r="A15">
        <f>Output!B36</f>
        <v>13</v>
      </c>
      <c r="B15">
        <f>Output!C36</f>
        <v>0.58495142976830339</v>
      </c>
      <c r="C15">
        <f>Output!D36</f>
        <v>1319.5514174611533</v>
      </c>
      <c r="D15">
        <f>Output!E36</f>
        <v>296.64840102988921</v>
      </c>
      <c r="E15" s="10">
        <f t="shared" si="0"/>
        <v>0.4940830707277607</v>
      </c>
      <c r="F15" s="10"/>
    </row>
    <row r="16" spans="1:7">
      <c r="A16">
        <f>Output!B37</f>
        <v>14</v>
      </c>
      <c r="B16">
        <f>Output!C37</f>
        <v>0.63599610052658628</v>
      </c>
      <c r="C16">
        <f>Output!D37</f>
        <v>1322.2114002260903</v>
      </c>
      <c r="D16">
        <f>Output!E37</f>
        <v>297.24639184975729</v>
      </c>
      <c r="E16" s="10">
        <f t="shared" si="0"/>
        <v>0.43939335626849041</v>
      </c>
      <c r="F16" s="10"/>
    </row>
    <row r="17" spans="1:6">
      <c r="A17">
        <f>Output!B38</f>
        <v>15</v>
      </c>
      <c r="B17">
        <f>Output!C38</f>
        <v>0.68703857822572345</v>
      </c>
      <c r="C17">
        <f>Output!D38</f>
        <v>1319.8029056435926</v>
      </c>
      <c r="D17">
        <f>Output!E38</f>
        <v>296.70493809711627</v>
      </c>
      <c r="E17" s="10">
        <f t="shared" si="0"/>
        <v>0.38470599147230322</v>
      </c>
      <c r="F17" s="10"/>
    </row>
    <row r="18" spans="1:6">
      <c r="A18">
        <f>Output!B39</f>
        <v>16</v>
      </c>
      <c r="B18">
        <f>Output!C39</f>
        <v>0.73813859528325254</v>
      </c>
      <c r="C18">
        <f>Output!D39</f>
        <v>1312.328207592949</v>
      </c>
      <c r="D18">
        <f>Output!E39</f>
        <v>295.0245509628499</v>
      </c>
      <c r="E18" s="10">
        <f t="shared" si="0"/>
        <v>0.32995697849553463</v>
      </c>
      <c r="F18" s="10"/>
    </row>
    <row r="19" spans="1:6">
      <c r="A19">
        <f>Output!B40</f>
        <v>17</v>
      </c>
      <c r="B19">
        <f>Output!C40</f>
        <v>0.78935661383430333</v>
      </c>
      <c r="C19">
        <f>Output!D40</f>
        <v>1299.8040690949026</v>
      </c>
      <c r="D19">
        <f>Output!E40</f>
        <v>292.20899894224692</v>
      </c>
      <c r="E19" s="10">
        <f t="shared" si="0"/>
        <v>0.27508153766859877</v>
      </c>
      <c r="F19" s="10"/>
    </row>
    <row r="20" spans="1:6">
      <c r="A20">
        <f>Output!B41</f>
        <v>18</v>
      </c>
      <c r="B20">
        <f>Output!C41</f>
        <v>0.84075455169577229</v>
      </c>
      <c r="C20">
        <f>Output!D41</f>
        <v>1282.2620221423567</v>
      </c>
      <c r="D20">
        <f>Output!E41</f>
        <v>288.26537074375182</v>
      </c>
      <c r="E20" s="10">
        <f t="shared" si="0"/>
        <v>0.22001332969151166</v>
      </c>
      <c r="F20" s="10"/>
    </row>
    <row r="21" spans="1:6">
      <c r="A21">
        <f>Output!B42</f>
        <v>19</v>
      </c>
      <c r="B21">
        <f>Output!C42</f>
        <v>0.8923965573569197</v>
      </c>
      <c r="C21">
        <f>Output!D42</f>
        <v>1259.7488496643869</v>
      </c>
      <c r="D21">
        <f>Output!E42</f>
        <v>283.20418363931185</v>
      </c>
      <c r="E21" s="10">
        <f t="shared" si="0"/>
        <v>0.16468362530206992</v>
      </c>
      <c r="F21" s="10"/>
    </row>
    <row r="22" spans="1:6">
      <c r="A22">
        <f>Output!B43</f>
        <v>20</v>
      </c>
      <c r="B22">
        <f>Output!C43</f>
        <v>0.94434986164366008</v>
      </c>
      <c r="C22">
        <f>Output!D43</f>
        <v>1232.3272832541722</v>
      </c>
      <c r="D22">
        <f>Output!E43</f>
        <v>277.03954032061785</v>
      </c>
      <c r="E22" s="10">
        <f t="shared" si="0"/>
        <v>0.10902039279515119</v>
      </c>
      <c r="F22" s="10"/>
    </row>
    <row r="23" spans="1:6">
      <c r="A23">
        <f>Output!B44</f>
        <v>21</v>
      </c>
      <c r="B23">
        <f>Output!C44</f>
        <v>0.99668573896701396</v>
      </c>
      <c r="C23">
        <f>Output!D44</f>
        <v>1200.0769365887645</v>
      </c>
      <c r="D23">
        <f>Output!E44</f>
        <v>269.78933874123567</v>
      </c>
      <c r="E23" s="10">
        <f t="shared" si="0"/>
        <v>5.294726813256978E-2</v>
      </c>
      <c r="F23" s="10"/>
    </row>
    <row r="24" spans="1:6">
      <c r="A24">
        <f>Output!B45</f>
        <v>22</v>
      </c>
      <c r="B24">
        <f>Output!C45</f>
        <v>1.0461040966252961</v>
      </c>
      <c r="C24">
        <f>Output!D45</f>
        <v>877.95401401485708</v>
      </c>
      <c r="D24">
        <f>Output!E45</f>
        <v>197.37287307559396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1.0754814752324833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1.1208052376325077</v>
      </c>
      <c r="C29">
        <v>320</v>
      </c>
      <c r="D29">
        <f t="shared" ref="D29:D50" si="1">C3</f>
        <v>0</v>
      </c>
    </row>
    <row r="30" spans="1:6">
      <c r="A30">
        <f t="shared" ref="A30:A51" si="2">B4</f>
        <v>6.02812226236666E-2</v>
      </c>
      <c r="B30" s="10">
        <f t="shared" ref="B30:B51" si="3">E4</f>
        <v>1.0562193993154083</v>
      </c>
      <c r="C30">
        <f>A30*$F$30+$C$29</f>
        <v>319.25088153594299</v>
      </c>
      <c r="D30">
        <f t="shared" si="1"/>
        <v>1024.4574149370944</v>
      </c>
      <c r="F30">
        <f>(C51-C29)/(A50)</f>
        <v>-12.42706155337471</v>
      </c>
    </row>
    <row r="31" spans="1:6">
      <c r="A31">
        <f t="shared" si="2"/>
        <v>6.1593760336126853E-2</v>
      </c>
      <c r="B31" s="10">
        <f t="shared" si="3"/>
        <v>1.0548131347309742</v>
      </c>
      <c r="C31">
        <f t="shared" ref="C31:C50" si="4">A31*$F$30+$C$29</f>
        <v>319.23457054899916</v>
      </c>
      <c r="D31">
        <f t="shared" si="1"/>
        <v>1025.6995152546444</v>
      </c>
    </row>
    <row r="32" spans="1:6">
      <c r="A32">
        <f t="shared" si="2"/>
        <v>0.11501496995788676</v>
      </c>
      <c r="B32" s="10">
        <f t="shared" si="3"/>
        <v>0.99757717538630941</v>
      </c>
      <c r="C32">
        <f t="shared" si="4"/>
        <v>318.57070188877378</v>
      </c>
      <c r="D32">
        <f t="shared" si="1"/>
        <v>1074.5532532056807</v>
      </c>
    </row>
    <row r="33" spans="1:4">
      <c r="A33">
        <f t="shared" si="2"/>
        <v>0.16901539003510371</v>
      </c>
      <c r="B33" s="10">
        <f t="shared" si="3"/>
        <v>0.93972064480570183</v>
      </c>
      <c r="C33">
        <f t="shared" si="4"/>
        <v>317.89963534456615</v>
      </c>
      <c r="D33">
        <f t="shared" si="1"/>
        <v>1120.426976846386</v>
      </c>
    </row>
    <row r="34" spans="1:4">
      <c r="A34">
        <f t="shared" si="2"/>
        <v>0.22238213244727245</v>
      </c>
      <c r="B34" s="10">
        <f t="shared" si="3"/>
        <v>0.88254304211405654</v>
      </c>
      <c r="C34">
        <f t="shared" si="4"/>
        <v>317.236443551707</v>
      </c>
      <c r="D34">
        <f t="shared" si="1"/>
        <v>1161.915714434336</v>
      </c>
    </row>
    <row r="35" spans="1:4">
      <c r="A35">
        <f t="shared" si="2"/>
        <v>0.2752051509706836</v>
      </c>
      <c r="B35" s="10">
        <f t="shared" si="3"/>
        <v>0.82594799003502373</v>
      </c>
      <c r="C35">
        <f t="shared" si="4"/>
        <v>316.58000864908155</v>
      </c>
      <c r="D35">
        <f t="shared" si="1"/>
        <v>1198.8706340752522</v>
      </c>
    </row>
    <row r="36" spans="1:4">
      <c r="A36">
        <f t="shared" si="2"/>
        <v>0.32756658850072373</v>
      </c>
      <c r="B36" s="10">
        <f t="shared" si="3"/>
        <v>0.76984747993955727</v>
      </c>
      <c r="C36">
        <f t="shared" si="4"/>
        <v>315.92930984187257</v>
      </c>
      <c r="D36">
        <f t="shared" si="1"/>
        <v>1231.1643069676707</v>
      </c>
    </row>
    <row r="37" spans="1:4">
      <c r="A37">
        <f t="shared" si="2"/>
        <v>0.37954230383682269</v>
      </c>
      <c r="B37" s="10">
        <f t="shared" si="3"/>
        <v>0.71416023603493639</v>
      </c>
      <c r="C37">
        <f t="shared" si="4"/>
        <v>315.28340442811015</v>
      </c>
      <c r="D37">
        <f t="shared" si="1"/>
        <v>1258.6889068193775</v>
      </c>
    </row>
    <row r="38" spans="1:4">
      <c r="A38">
        <f t="shared" si="2"/>
        <v>0.43120314336498183</v>
      </c>
      <c r="B38" s="10">
        <f t="shared" si="3"/>
        <v>0.65881035287278955</v>
      </c>
      <c r="C38">
        <f t="shared" si="4"/>
        <v>314.64141199539472</v>
      </c>
      <c r="D38">
        <f t="shared" si="1"/>
        <v>1281.3547374521297</v>
      </c>
    </row>
    <row r="39" spans="1:4">
      <c r="A39">
        <f t="shared" si="2"/>
        <v>0.4826160219082527</v>
      </c>
      <c r="B39" s="10">
        <f t="shared" si="3"/>
        <v>0.60372613731627378</v>
      </c>
      <c r="C39">
        <f t="shared" si="4"/>
        <v>314.00250098910129</v>
      </c>
      <c r="D39">
        <f t="shared" si="1"/>
        <v>1299.0890457022319</v>
      </c>
    </row>
    <row r="40" spans="1:4">
      <c r="A40">
        <f t="shared" si="2"/>
        <v>0.53384486192531344</v>
      </c>
      <c r="B40" s="10">
        <f t="shared" si="3"/>
        <v>0.54883910227436261</v>
      </c>
      <c r="C40">
        <f t="shared" si="4"/>
        <v>313.3658770409013</v>
      </c>
      <c r="D40">
        <f t="shared" si="1"/>
        <v>1311.835086750028</v>
      </c>
    </row>
    <row r="41" spans="1:4">
      <c r="A41">
        <f t="shared" si="2"/>
        <v>0.58495142976830339</v>
      </c>
      <c r="B41" s="10">
        <f t="shared" si="3"/>
        <v>0.4940830707277607</v>
      </c>
      <c r="C41">
        <f t="shared" si="4"/>
        <v>312.73077257653478</v>
      </c>
      <c r="D41">
        <f t="shared" si="1"/>
        <v>1319.5514174611533</v>
      </c>
    </row>
    <row r="42" spans="1:4">
      <c r="A42">
        <f t="shared" si="2"/>
        <v>0.63599610052658628</v>
      </c>
      <c r="B42" s="10">
        <f t="shared" si="3"/>
        <v>0.43939335626849041</v>
      </c>
      <c r="C42">
        <f t="shared" si="4"/>
        <v>312.09643731104984</v>
      </c>
      <c r="D42">
        <f t="shared" si="1"/>
        <v>1322.2114002260903</v>
      </c>
    </row>
    <row r="43" spans="1:4">
      <c r="A43">
        <f t="shared" si="2"/>
        <v>0.68703857822572345</v>
      </c>
      <c r="B43" s="10">
        <f t="shared" si="3"/>
        <v>0.38470599147230322</v>
      </c>
      <c r="C43">
        <f t="shared" si="4"/>
        <v>311.46212929884587</v>
      </c>
      <c r="D43">
        <f t="shared" si="1"/>
        <v>1319.8029056435926</v>
      </c>
    </row>
    <row r="44" spans="1:4">
      <c r="A44">
        <f t="shared" si="2"/>
        <v>0.73813859528325254</v>
      </c>
      <c r="B44" s="10">
        <f t="shared" si="3"/>
        <v>0.32995697849553463</v>
      </c>
      <c r="C44">
        <f t="shared" si="4"/>
        <v>310.82710624149348</v>
      </c>
      <c r="D44">
        <f t="shared" si="1"/>
        <v>1312.328207592949</v>
      </c>
    </row>
    <row r="45" spans="1:4">
      <c r="A45">
        <f t="shared" si="2"/>
        <v>0.78935661383430333</v>
      </c>
      <c r="B45" s="10">
        <f t="shared" si="3"/>
        <v>0.27508153766859877</v>
      </c>
      <c r="C45">
        <f t="shared" si="4"/>
        <v>310.1906167723177</v>
      </c>
      <c r="D45">
        <f t="shared" si="1"/>
        <v>1299.8040690949026</v>
      </c>
    </row>
    <row r="46" spans="1:4">
      <c r="A46">
        <f t="shared" si="2"/>
        <v>0.84075455169577229</v>
      </c>
      <c r="B46" s="10">
        <f t="shared" si="3"/>
        <v>0.22001332969151166</v>
      </c>
      <c r="C46">
        <f t="shared" si="4"/>
        <v>309.55189143479669</v>
      </c>
      <c r="D46">
        <f t="shared" si="1"/>
        <v>1282.2620221423567</v>
      </c>
    </row>
    <row r="47" spans="1:4">
      <c r="A47">
        <f t="shared" si="2"/>
        <v>0.8923965573569197</v>
      </c>
      <c r="B47" s="10">
        <f t="shared" si="3"/>
        <v>0.16468362530206992</v>
      </c>
      <c r="C47">
        <f t="shared" si="4"/>
        <v>308.91013305170588</v>
      </c>
      <c r="D47">
        <f t="shared" si="1"/>
        <v>1259.7488496643869</v>
      </c>
    </row>
    <row r="48" spans="1:4">
      <c r="A48">
        <f t="shared" si="2"/>
        <v>0.94434986164366008</v>
      </c>
      <c r="B48" s="10">
        <f t="shared" si="3"/>
        <v>0.10902039279515119</v>
      </c>
      <c r="C48">
        <f t="shared" si="4"/>
        <v>308.26450614143334</v>
      </c>
      <c r="D48">
        <f t="shared" si="1"/>
        <v>1232.3272832541722</v>
      </c>
    </row>
    <row r="49" spans="1:4">
      <c r="A49">
        <f t="shared" si="2"/>
        <v>0.99668573896701396</v>
      </c>
      <c r="B49" s="10">
        <f t="shared" si="3"/>
        <v>5.294726813256978E-2</v>
      </c>
      <c r="C49">
        <f t="shared" si="4"/>
        <v>307.61412497248614</v>
      </c>
      <c r="D49">
        <f t="shared" si="1"/>
        <v>1200.0769365887645</v>
      </c>
    </row>
    <row r="50" spans="1:4">
      <c r="A50">
        <f t="shared" si="2"/>
        <v>1.0461040966252961</v>
      </c>
      <c r="B50" s="10">
        <f t="shared" si="3"/>
        <v>0</v>
      </c>
      <c r="C50">
        <f t="shared" si="4"/>
        <v>307</v>
      </c>
      <c r="D50">
        <f t="shared" si="1"/>
        <v>877.95401401485708</v>
      </c>
    </row>
    <row r="51" spans="1:4">
      <c r="A51">
        <f t="shared" si="2"/>
        <v>1.0754814752324833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1106</v>
      </c>
      <c r="F2" t="s">
        <v>1152</v>
      </c>
      <c r="I2" t="s">
        <v>1160</v>
      </c>
    </row>
    <row r="3" spans="2:9">
      <c r="F3" t="s">
        <v>1159</v>
      </c>
      <c r="I3" t="s">
        <v>1161</v>
      </c>
    </row>
    <row r="4" spans="2:9">
      <c r="B4" s="781" t="s">
        <v>1107</v>
      </c>
      <c r="I4" t="s">
        <v>1162</v>
      </c>
    </row>
    <row r="5" spans="2:9">
      <c r="B5" s="781" t="s">
        <v>1108</v>
      </c>
      <c r="H5" t="s">
        <v>1164</v>
      </c>
      <c r="I5" t="s">
        <v>1163</v>
      </c>
    </row>
    <row r="6" spans="2:9">
      <c r="B6" s="781" t="s">
        <v>1109</v>
      </c>
      <c r="C6">
        <v>1750</v>
      </c>
      <c r="D6" s="781" t="s">
        <v>1110</v>
      </c>
      <c r="E6">
        <f>pmax*((PI()*('First iteration &amp; Mechanical'!M61)^2)/4)</f>
        <v>14717.636397568851</v>
      </c>
      <c r="H6" t="s">
        <v>1166</v>
      </c>
      <c r="I6" t="s">
        <v>1165</v>
      </c>
    </row>
    <row r="7" spans="2:9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11495.540289911922</v>
      </c>
      <c r="H7" t="s">
        <v>1168</v>
      </c>
      <c r="I7" t="s">
        <v>1167</v>
      </c>
    </row>
    <row r="8" spans="2:9">
      <c r="F8" s="781"/>
    </row>
    <row r="9" spans="2:9">
      <c r="B9" s="781" t="s">
        <v>1112</v>
      </c>
    </row>
    <row r="10" spans="2:9">
      <c r="B10" s="781" t="s">
        <v>1113</v>
      </c>
      <c r="C10">
        <v>1750</v>
      </c>
      <c r="E10" s="803">
        <f>fmax</f>
        <v>1322.2129766861867</v>
      </c>
    </row>
    <row r="12" spans="2:9">
      <c r="B12" s="781" t="s">
        <v>1114</v>
      </c>
    </row>
    <row r="13" spans="2:9">
      <c r="B13" s="781" t="s">
        <v>1115</v>
      </c>
      <c r="C13">
        <v>1.5</v>
      </c>
    </row>
    <row r="15" spans="2:9">
      <c r="B15" s="781" t="s">
        <v>1116</v>
      </c>
      <c r="G15">
        <f>C37</f>
        <v>15</v>
      </c>
      <c r="I15">
        <v>3</v>
      </c>
    </row>
    <row r="16" spans="2:9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2.8874201571537501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2.7830555731602407</v>
      </c>
    </row>
    <row r="34" spans="2:7">
      <c r="F34">
        <f>4.48+3.05</f>
        <v>7.53</v>
      </c>
    </row>
    <row r="35" spans="2:7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1471.7636397568851</v>
      </c>
      <c r="D36" s="781" t="s">
        <v>1110</v>
      </c>
    </row>
    <row r="37" spans="2:7">
      <c r="B37" s="781" t="s">
        <v>1122</v>
      </c>
      <c r="C37" s="803">
        <v>15</v>
      </c>
    </row>
    <row r="38" spans="2:7">
      <c r="B38" s="781" t="s">
        <v>1123</v>
      </c>
    </row>
    <row r="39" spans="2:7">
      <c r="B39" s="781" t="s">
        <v>1124</v>
      </c>
      <c r="C39">
        <f>(E7*C13)/C40</f>
        <v>2155.4138043584853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2.2748022768575509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>
      <c r="A62" s="810"/>
      <c r="B62" s="808" t="s">
        <v>1115</v>
      </c>
      <c r="C62" s="417">
        <f>C60/C36</f>
        <v>2.7830555731602407</v>
      </c>
      <c r="D62" s="718" t="s">
        <v>1143</v>
      </c>
      <c r="I62" s="808" t="s">
        <v>1115</v>
      </c>
      <c r="J62" s="417">
        <f>J60/C36</f>
        <v>2.8874201571537501</v>
      </c>
      <c r="K62" s="718" t="s">
        <v>1143</v>
      </c>
    </row>
    <row r="63" spans="1:11">
      <c r="A63" s="810"/>
      <c r="B63" s="808" t="s">
        <v>1196</v>
      </c>
      <c r="C63" s="417">
        <f>C61/C36</f>
        <v>2.2264444585281926</v>
      </c>
      <c r="I63" s="808" t="s">
        <v>1196</v>
      </c>
      <c r="J63" s="417">
        <f>J61/C36</f>
        <v>2.1568680691991866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63.75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38" zoomScale="85" zoomScaleNormal="85" workbookViewId="0">
      <selection activeCell="O70" sqref="O70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abSelected="1" zoomScaleNormal="100" workbookViewId="0">
      <selection activeCell="J13" sqref="J1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1266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1261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15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631204.86896844429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.25">
      <c r="B25" s="2" t="s">
        <v>293</v>
      </c>
      <c r="C25" s="10">
        <f>vg/vc</f>
        <v>0.76523544809590327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1.1208052376325077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14851.879269845747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20027.653166634929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25">
      <c r="B33" s="2" t="s">
        <v>14</v>
      </c>
      <c r="C33" s="4">
        <f>SUM(C30:C32)</f>
        <v>34879.532436480673</v>
      </c>
      <c r="D33" t="s">
        <v>15</v>
      </c>
      <c r="E33" t="s">
        <v>41</v>
      </c>
      <c r="K33" s="108">
        <f>C96</f>
        <v>-1.9539925233402755E-14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4.25">
      <c r="B36" s="11" t="s">
        <v>396</v>
      </c>
      <c r="C36" s="4">
        <f>abmax/kn</f>
        <v>148.76302106966494</v>
      </c>
      <c r="D36" t="s">
        <v>15</v>
      </c>
      <c r="E36" t="s">
        <v>37</v>
      </c>
      <c r="I36" s="147" t="s">
        <v>57</v>
      </c>
      <c r="J36" s="148">
        <f>MIN(knrange)</f>
        <v>234.46372751563555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>
      <c r="B37" s="320" t="s">
        <v>493</v>
      </c>
      <c r="C37" s="321">
        <f>SQRT(4*at/PI())</f>
        <v>13.762665483843151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273.23603484511273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13.762665483843151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0.31000000000000011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15</v>
      </c>
      <c r="E45" s="77">
        <f t="shared" ref="E45:E50" si="2">do-osi*(2*C45)</f>
        <v>46</v>
      </c>
      <c r="F45" s="17">
        <f t="shared" ref="F45:F50" si="3">lgo-ei*(2*n*C45)</f>
        <v>425</v>
      </c>
      <c r="G45" s="77">
        <f t="shared" ref="G45:G50" si="4">(E45-D45)/2</f>
        <v>15.5</v>
      </c>
      <c r="H45" s="18">
        <f t="shared" ref="H45:H50" si="5">ei*2*n*PI()/4*(E45^2-D45^2)</f>
        <v>14851.879269845747</v>
      </c>
      <c r="I45" s="18">
        <f t="shared" ref="I45:I50" si="6">ci*PI()*D45*F45</f>
        <v>20027.653166634929</v>
      </c>
      <c r="J45" s="18">
        <f t="shared" ref="J45:J50" si="7">osi*PI()*E45*F45</f>
        <v>0</v>
      </c>
      <c r="K45" s="18">
        <f t="shared" ref="K45:K50" si="8">SUM(H45:J45)</f>
        <v>34879.532436480673</v>
      </c>
      <c r="L45" s="17">
        <f>PI()/4*(dto+erate*(two-G45)/two)^2</f>
        <v>148.76302106966494</v>
      </c>
      <c r="M45" s="17">
        <f t="shared" ref="M45:M50" si="9">K45/L45</f>
        <v>234.46372751563555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0.31000000000000011</v>
      </c>
      <c r="D46" s="77">
        <f>dio+ci*(2*C46)</f>
        <v>15.620000000000001</v>
      </c>
      <c r="E46" s="77">
        <f t="shared" si="2"/>
        <v>46</v>
      </c>
      <c r="F46" s="17">
        <f t="shared" si="3"/>
        <v>421.9</v>
      </c>
      <c r="G46" s="77">
        <f t="shared" si="4"/>
        <v>15.19</v>
      </c>
      <c r="H46" s="18">
        <f t="shared" si="5"/>
        <v>14702.776140913722</v>
      </c>
      <c r="I46" s="18">
        <f t="shared" si="6"/>
        <v>20703.340631383719</v>
      </c>
      <c r="J46" s="18">
        <f t="shared" si="7"/>
        <v>0</v>
      </c>
      <c r="K46" s="18">
        <f t="shared" si="8"/>
        <v>35406.116772297442</v>
      </c>
      <c r="L46" s="17">
        <f t="shared" ref="L46:L95" si="10">PI()/4*(dto+erate*(two-G46)/two)^2</f>
        <v>148.76302106966494</v>
      </c>
      <c r="M46" s="17">
        <f t="shared" si="9"/>
        <v>238.00348041948504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0.62000000000000022</v>
      </c>
      <c r="D47" s="77">
        <f t="shared" ref="D47:D95" si="11">dio+ci*(2*C47)</f>
        <v>16.240000000000002</v>
      </c>
      <c r="E47" s="77">
        <f t="shared" si="2"/>
        <v>46</v>
      </c>
      <c r="F47" s="17">
        <f t="shared" si="3"/>
        <v>418.8</v>
      </c>
      <c r="G47" s="77">
        <f t="shared" si="4"/>
        <v>14.879999999999999</v>
      </c>
      <c r="H47" s="18">
        <f t="shared" si="5"/>
        <v>14547.634870901498</v>
      </c>
      <c r="I47" s="18">
        <f t="shared" si="6"/>
        <v>21366.951813972104</v>
      </c>
      <c r="J47" s="18">
        <f t="shared" si="7"/>
        <v>0</v>
      </c>
      <c r="K47" s="18">
        <f t="shared" si="8"/>
        <v>35914.586684873604</v>
      </c>
      <c r="L47" s="17">
        <f t="shared" si="10"/>
        <v>148.76302106966494</v>
      </c>
      <c r="M47" s="17">
        <f t="shared" si="9"/>
        <v>241.42146634717099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0.93000000000000038</v>
      </c>
      <c r="D48" s="77">
        <f t="shared" si="11"/>
        <v>16.86</v>
      </c>
      <c r="E48" s="77">
        <f t="shared" si="2"/>
        <v>46</v>
      </c>
      <c r="F48" s="17">
        <f t="shared" si="3"/>
        <v>415.7</v>
      </c>
      <c r="G48" s="77">
        <f t="shared" si="4"/>
        <v>14.57</v>
      </c>
      <c r="H48" s="18">
        <f t="shared" si="5"/>
        <v>14386.455459809074</v>
      </c>
      <c r="I48" s="18">
        <f t="shared" si="6"/>
        <v>22018.486714400089</v>
      </c>
      <c r="J48" s="18">
        <f t="shared" si="7"/>
        <v>0</v>
      </c>
      <c r="K48" s="18">
        <f t="shared" si="8"/>
        <v>36404.942174209165</v>
      </c>
      <c r="L48" s="17">
        <f t="shared" si="10"/>
        <v>148.76302106966494</v>
      </c>
      <c r="M48" s="17">
        <f t="shared" si="9"/>
        <v>244.71768529869343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1.2400000000000004</v>
      </c>
      <c r="D49" s="77">
        <f t="shared" si="11"/>
        <v>17.48</v>
      </c>
      <c r="E49" s="77">
        <f t="shared" si="2"/>
        <v>46</v>
      </c>
      <c r="F49" s="17">
        <f t="shared" si="3"/>
        <v>412.6</v>
      </c>
      <c r="G49" s="77">
        <f t="shared" si="4"/>
        <v>14.26</v>
      </c>
      <c r="H49" s="18">
        <f t="shared" si="5"/>
        <v>14219.237907636449</v>
      </c>
      <c r="I49" s="18">
        <f t="shared" si="6"/>
        <v>22657.945332667681</v>
      </c>
      <c r="J49" s="18">
        <f t="shared" si="7"/>
        <v>0</v>
      </c>
      <c r="K49" s="18">
        <f t="shared" si="8"/>
        <v>36877.183240304134</v>
      </c>
      <c r="L49" s="17">
        <f t="shared" si="10"/>
        <v>148.76302106966494</v>
      </c>
      <c r="M49" s="17">
        <f t="shared" si="9"/>
        <v>247.8921372740524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1.5500000000000005</v>
      </c>
      <c r="D50" s="77">
        <f t="shared" si="11"/>
        <v>18.100000000000001</v>
      </c>
      <c r="E50" s="77">
        <f t="shared" si="2"/>
        <v>46</v>
      </c>
      <c r="F50" s="17">
        <f t="shared" si="3"/>
        <v>409.5</v>
      </c>
      <c r="G50" s="77">
        <f t="shared" si="4"/>
        <v>13.95</v>
      </c>
      <c r="H50" s="18">
        <f t="shared" si="5"/>
        <v>14045.982214383625</v>
      </c>
      <c r="I50" s="18">
        <f t="shared" si="6"/>
        <v>23285.327668774869</v>
      </c>
      <c r="J50" s="18">
        <f t="shared" si="7"/>
        <v>0</v>
      </c>
      <c r="K50" s="18">
        <f t="shared" si="8"/>
        <v>37331.309883158494</v>
      </c>
      <c r="L50" s="17">
        <f t="shared" si="10"/>
        <v>148.76302106966494</v>
      </c>
      <c r="M50" s="17">
        <f t="shared" si="9"/>
        <v>250.94482227324784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1.8600000000000005</v>
      </c>
      <c r="D51" s="77">
        <f t="shared" si="11"/>
        <v>18.720000000000002</v>
      </c>
      <c r="E51" s="77">
        <f t="shared" ref="E51:E95" si="14">do-osi*(2*C51)</f>
        <v>46</v>
      </c>
      <c r="F51" s="17">
        <f t="shared" ref="F51:F95" si="15">lgo-ei*(2*n*C51)</f>
        <v>406.4</v>
      </c>
      <c r="G51" s="77">
        <f t="shared" ref="G51:G95" si="16">(E51-D51)/2</f>
        <v>13.639999999999999</v>
      </c>
      <c r="H51" s="18">
        <f t="shared" ref="H51:H95" si="17">ei*2*n*PI()/4*(E51^2-D51^2)</f>
        <v>13866.688380050602</v>
      </c>
      <c r="I51" s="18">
        <f t="shared" ref="I51:I95" si="18">ci*PI()*D51*F51</f>
        <v>23900.633722721657</v>
      </c>
      <c r="J51" s="18">
        <f t="shared" ref="J51:J95" si="19">osi*PI()*E51*F51</f>
        <v>0</v>
      </c>
      <c r="K51" s="18">
        <f t="shared" ref="K51:K95" si="20">SUM(H51:J51)</f>
        <v>37767.322102772261</v>
      </c>
      <c r="L51" s="17">
        <f t="shared" si="10"/>
        <v>148.76302106966494</v>
      </c>
      <c r="M51" s="17">
        <f t="shared" ref="M51:M95" si="21">K51/L51</f>
        <v>253.87574029627982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2.1700000000000008</v>
      </c>
      <c r="D52" s="77">
        <f t="shared" si="11"/>
        <v>19.340000000000003</v>
      </c>
      <c r="E52" s="77">
        <f t="shared" si="14"/>
        <v>46</v>
      </c>
      <c r="F52" s="17">
        <f t="shared" si="15"/>
        <v>403.3</v>
      </c>
      <c r="G52" s="77">
        <f t="shared" si="16"/>
        <v>13.329999999999998</v>
      </c>
      <c r="H52" s="18">
        <f t="shared" si="17"/>
        <v>13681.356404637378</v>
      </c>
      <c r="I52" s="18">
        <f t="shared" si="18"/>
        <v>24503.863494508052</v>
      </c>
      <c r="J52" s="18">
        <f t="shared" si="19"/>
        <v>0</v>
      </c>
      <c r="K52" s="18">
        <f t="shared" si="20"/>
        <v>38185.219899145428</v>
      </c>
      <c r="L52" s="17">
        <f t="shared" si="10"/>
        <v>148.76302106966494</v>
      </c>
      <c r="M52" s="17">
        <f t="shared" si="21"/>
        <v>256.68489134314831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2.4800000000000009</v>
      </c>
      <c r="D53" s="77">
        <f t="shared" si="11"/>
        <v>19.96</v>
      </c>
      <c r="E53" s="77">
        <f t="shared" si="14"/>
        <v>46</v>
      </c>
      <c r="F53" s="17">
        <f t="shared" si="15"/>
        <v>400.2</v>
      </c>
      <c r="G53" s="77">
        <f t="shared" si="16"/>
        <v>13.02</v>
      </c>
      <c r="H53" s="18">
        <f t="shared" si="17"/>
        <v>13489.986288143957</v>
      </c>
      <c r="I53" s="18">
        <f t="shared" si="18"/>
        <v>25095.016984134039</v>
      </c>
      <c r="J53" s="18">
        <f t="shared" si="19"/>
        <v>0</v>
      </c>
      <c r="K53" s="18">
        <f t="shared" si="20"/>
        <v>38585.003272277994</v>
      </c>
      <c r="L53" s="17">
        <f t="shared" si="10"/>
        <v>148.76302106966494</v>
      </c>
      <c r="M53" s="17">
        <f t="shared" si="21"/>
        <v>259.37227541385329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2.7900000000000009</v>
      </c>
      <c r="D54" s="77">
        <f t="shared" si="11"/>
        <v>20.580000000000002</v>
      </c>
      <c r="E54" s="77">
        <f t="shared" si="14"/>
        <v>46</v>
      </c>
      <c r="F54" s="17">
        <f t="shared" si="15"/>
        <v>397.09999999999997</v>
      </c>
      <c r="G54" s="77">
        <f t="shared" si="16"/>
        <v>12.709999999999999</v>
      </c>
      <c r="H54" s="18">
        <f t="shared" si="17"/>
        <v>13292.578030570336</v>
      </c>
      <c r="I54" s="18">
        <f t="shared" si="18"/>
        <v>25674.09419159963</v>
      </c>
      <c r="J54" s="18">
        <f t="shared" si="19"/>
        <v>0</v>
      </c>
      <c r="K54" s="18">
        <f t="shared" si="20"/>
        <v>38966.672222169967</v>
      </c>
      <c r="L54" s="17">
        <f t="shared" si="10"/>
        <v>148.76302106966494</v>
      </c>
      <c r="M54" s="17">
        <f t="shared" si="21"/>
        <v>261.93789250839478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3.100000000000001</v>
      </c>
      <c r="D55" s="77">
        <f t="shared" si="11"/>
        <v>21.200000000000003</v>
      </c>
      <c r="E55" s="77">
        <f t="shared" si="14"/>
        <v>46</v>
      </c>
      <c r="F55" s="17">
        <f t="shared" si="15"/>
        <v>394</v>
      </c>
      <c r="G55" s="77">
        <f t="shared" si="16"/>
        <v>12.399999999999999</v>
      </c>
      <c r="H55" s="18">
        <f t="shared" si="17"/>
        <v>13089.131631916514</v>
      </c>
      <c r="I55" s="18">
        <f t="shared" si="18"/>
        <v>26241.095116904828</v>
      </c>
      <c r="J55" s="18">
        <f t="shared" si="19"/>
        <v>0</v>
      </c>
      <c r="K55" s="18">
        <f t="shared" si="20"/>
        <v>39330.22674882134</v>
      </c>
      <c r="L55" s="17">
        <f t="shared" si="10"/>
        <v>148.76302106966494</v>
      </c>
      <c r="M55" s="17">
        <f t="shared" si="21"/>
        <v>264.38174262677285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3.410000000000001</v>
      </c>
      <c r="D56" s="77">
        <f t="shared" si="11"/>
        <v>21.82</v>
      </c>
      <c r="E56" s="77">
        <f t="shared" si="14"/>
        <v>46</v>
      </c>
      <c r="F56" s="17">
        <f t="shared" si="15"/>
        <v>390.9</v>
      </c>
      <c r="G56" s="77">
        <f t="shared" si="16"/>
        <v>12.09</v>
      </c>
      <c r="H56" s="18">
        <f t="shared" si="17"/>
        <v>12879.647092182493</v>
      </c>
      <c r="I56" s="18">
        <f t="shared" si="18"/>
        <v>26796.019760049618</v>
      </c>
      <c r="J56" s="18">
        <f t="shared" si="19"/>
        <v>0</v>
      </c>
      <c r="K56" s="18">
        <f t="shared" si="20"/>
        <v>39675.666852232112</v>
      </c>
      <c r="L56" s="17">
        <f t="shared" si="10"/>
        <v>148.76302106966494</v>
      </c>
      <c r="M56" s="17">
        <f t="shared" si="21"/>
        <v>266.70382576898731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3.7200000000000011</v>
      </c>
      <c r="D57" s="77">
        <f t="shared" si="11"/>
        <v>22.44</v>
      </c>
      <c r="E57" s="77">
        <f t="shared" si="14"/>
        <v>46</v>
      </c>
      <c r="F57" s="17">
        <f t="shared" si="15"/>
        <v>387.8</v>
      </c>
      <c r="G57" s="77">
        <f t="shared" si="16"/>
        <v>11.78</v>
      </c>
      <c r="H57" s="18">
        <f t="shared" si="17"/>
        <v>12664.124411368271</v>
      </c>
      <c r="I57" s="18">
        <f t="shared" si="18"/>
        <v>27338.868121034015</v>
      </c>
      <c r="J57" s="18">
        <f t="shared" si="19"/>
        <v>0</v>
      </c>
      <c r="K57" s="18">
        <f t="shared" si="20"/>
        <v>40002.992532402284</v>
      </c>
      <c r="L57" s="17">
        <f t="shared" si="10"/>
        <v>148.76302106966494</v>
      </c>
      <c r="M57" s="17">
        <f t="shared" si="21"/>
        <v>268.90414193503835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4.0300000000000011</v>
      </c>
      <c r="D58" s="77">
        <f t="shared" si="11"/>
        <v>23.060000000000002</v>
      </c>
      <c r="E58" s="77">
        <f t="shared" si="14"/>
        <v>46</v>
      </c>
      <c r="F58" s="17">
        <f t="shared" si="15"/>
        <v>384.7</v>
      </c>
      <c r="G58" s="77">
        <f t="shared" si="16"/>
        <v>11.469999999999999</v>
      </c>
      <c r="H58" s="18">
        <f t="shared" si="17"/>
        <v>12442.56358947385</v>
      </c>
      <c r="I58" s="18">
        <f t="shared" si="18"/>
        <v>27869.640199858011</v>
      </c>
      <c r="J58" s="18">
        <f t="shared" si="19"/>
        <v>0</v>
      </c>
      <c r="K58" s="18">
        <f t="shared" si="20"/>
        <v>40312.203789331863</v>
      </c>
      <c r="L58" s="17">
        <f t="shared" si="10"/>
        <v>148.76302106966494</v>
      </c>
      <c r="M58" s="17">
        <f t="shared" si="21"/>
        <v>270.98269112492591</v>
      </c>
      <c r="N58" s="4"/>
      <c r="O58" s="4"/>
    </row>
    <row r="59" spans="2:28">
      <c r="B59" s="13">
        <f t="shared" si="12"/>
        <v>14</v>
      </c>
      <c r="C59" s="19">
        <f t="shared" si="13"/>
        <v>4.3400000000000016</v>
      </c>
      <c r="D59" s="77">
        <f t="shared" si="11"/>
        <v>23.680000000000003</v>
      </c>
      <c r="E59" s="77">
        <f t="shared" si="14"/>
        <v>46</v>
      </c>
      <c r="F59" s="17">
        <f t="shared" si="15"/>
        <v>381.59999999999997</v>
      </c>
      <c r="G59" s="77">
        <f t="shared" si="16"/>
        <v>11.159999999999998</v>
      </c>
      <c r="H59" s="18">
        <f t="shared" si="17"/>
        <v>12214.964626499232</v>
      </c>
      <c r="I59" s="18">
        <f t="shared" si="18"/>
        <v>28388.335996521604</v>
      </c>
      <c r="J59" s="18">
        <f t="shared" si="19"/>
        <v>0</v>
      </c>
      <c r="K59" s="18">
        <f t="shared" si="20"/>
        <v>40603.300623020834</v>
      </c>
      <c r="L59" s="17">
        <f t="shared" si="10"/>
        <v>148.76302106966494</v>
      </c>
      <c r="M59" s="17">
        <f t="shared" si="21"/>
        <v>272.93947333864992</v>
      </c>
      <c r="N59" s="4"/>
      <c r="O59" s="4"/>
    </row>
    <row r="60" spans="2:28">
      <c r="B60" s="13">
        <f t="shared" si="12"/>
        <v>15</v>
      </c>
      <c r="C60" s="19">
        <f t="shared" si="13"/>
        <v>4.6500000000000021</v>
      </c>
      <c r="D60" s="77">
        <f t="shared" si="11"/>
        <v>24.300000000000004</v>
      </c>
      <c r="E60" s="77">
        <f t="shared" si="14"/>
        <v>46</v>
      </c>
      <c r="F60" s="17">
        <f t="shared" si="15"/>
        <v>378.5</v>
      </c>
      <c r="G60" s="77">
        <f t="shared" si="16"/>
        <v>10.849999999999998</v>
      </c>
      <c r="H60" s="18">
        <f t="shared" si="17"/>
        <v>11981.327522444411</v>
      </c>
      <c r="I60" s="18">
        <f t="shared" si="18"/>
        <v>28894.955511024807</v>
      </c>
      <c r="J60" s="18">
        <f t="shared" si="19"/>
        <v>0</v>
      </c>
      <c r="K60" s="18">
        <f t="shared" si="20"/>
        <v>40876.283033469219</v>
      </c>
      <c r="L60" s="17">
        <f t="shared" si="10"/>
        <v>148.76302106966494</v>
      </c>
      <c r="M60" s="17">
        <f t="shared" si="21"/>
        <v>274.77448857621056</v>
      </c>
      <c r="N60" s="4"/>
      <c r="O60" s="4"/>
    </row>
    <row r="61" spans="2:28">
      <c r="B61" s="13">
        <f t="shared" si="12"/>
        <v>16</v>
      </c>
      <c r="C61" s="19">
        <f t="shared" si="13"/>
        <v>4.9600000000000026</v>
      </c>
      <c r="D61" s="77">
        <f t="shared" si="11"/>
        <v>24.920000000000005</v>
      </c>
      <c r="E61" s="77">
        <f t="shared" si="14"/>
        <v>46</v>
      </c>
      <c r="F61" s="17">
        <f t="shared" si="15"/>
        <v>375.4</v>
      </c>
      <c r="G61" s="77">
        <f t="shared" si="16"/>
        <v>10.539999999999997</v>
      </c>
      <c r="H61" s="18">
        <f t="shared" si="17"/>
        <v>11741.652277309393</v>
      </c>
      <c r="I61" s="18">
        <f t="shared" si="18"/>
        <v>29389.498743367607</v>
      </c>
      <c r="J61" s="18">
        <f t="shared" si="19"/>
        <v>0</v>
      </c>
      <c r="K61" s="18">
        <f t="shared" si="20"/>
        <v>41131.151020677004</v>
      </c>
      <c r="L61" s="17">
        <f t="shared" si="10"/>
        <v>148.76302106966494</v>
      </c>
      <c r="M61" s="17">
        <f t="shared" si="21"/>
        <v>276.48773683760766</v>
      </c>
      <c r="N61" s="4"/>
      <c r="O61" s="4"/>
    </row>
    <row r="62" spans="2:28">
      <c r="B62" s="13">
        <f t="shared" si="12"/>
        <v>17</v>
      </c>
      <c r="C62" s="19">
        <f t="shared" si="13"/>
        <v>5.2700000000000031</v>
      </c>
      <c r="D62" s="77">
        <f t="shared" si="11"/>
        <v>25.540000000000006</v>
      </c>
      <c r="E62" s="77">
        <f t="shared" si="14"/>
        <v>46</v>
      </c>
      <c r="F62" s="17">
        <f t="shared" si="15"/>
        <v>372.29999999999995</v>
      </c>
      <c r="G62" s="77">
        <f t="shared" si="16"/>
        <v>10.229999999999997</v>
      </c>
      <c r="H62" s="18">
        <f t="shared" si="17"/>
        <v>11495.938891094173</v>
      </c>
      <c r="I62" s="18">
        <f t="shared" si="18"/>
        <v>29871.965693550002</v>
      </c>
      <c r="J62" s="18">
        <f t="shared" si="19"/>
        <v>0</v>
      </c>
      <c r="K62" s="18">
        <f t="shared" si="20"/>
        <v>41367.904584644173</v>
      </c>
      <c r="L62" s="17">
        <f t="shared" si="10"/>
        <v>148.76302106966494</v>
      </c>
      <c r="M62" s="17">
        <f t="shared" si="21"/>
        <v>278.07921812284116</v>
      </c>
      <c r="N62" s="4"/>
      <c r="O62" s="4"/>
    </row>
    <row r="63" spans="2:28">
      <c r="B63" s="13">
        <f t="shared" si="12"/>
        <v>18</v>
      </c>
      <c r="C63" s="19">
        <f t="shared" si="13"/>
        <v>5.5800000000000036</v>
      </c>
      <c r="D63" s="77">
        <f t="shared" si="11"/>
        <v>26.160000000000007</v>
      </c>
      <c r="E63" s="77">
        <f t="shared" si="14"/>
        <v>46</v>
      </c>
      <c r="F63" s="17">
        <f t="shared" si="15"/>
        <v>369.19999999999993</v>
      </c>
      <c r="G63" s="77">
        <f t="shared" si="16"/>
        <v>9.9199999999999964</v>
      </c>
      <c r="H63" s="18">
        <f t="shared" si="17"/>
        <v>11244.187363798756</v>
      </c>
      <c r="I63" s="18">
        <f t="shared" si="18"/>
        <v>30342.356361572001</v>
      </c>
      <c r="J63" s="18">
        <f t="shared" si="19"/>
        <v>0</v>
      </c>
      <c r="K63" s="18">
        <f t="shared" si="20"/>
        <v>41586.543725370757</v>
      </c>
      <c r="L63" s="17">
        <f t="shared" si="10"/>
        <v>148.76302106966494</v>
      </c>
      <c r="M63" s="17">
        <f t="shared" si="21"/>
        <v>279.54893243191128</v>
      </c>
      <c r="N63" s="4"/>
      <c r="O63" s="4"/>
    </row>
    <row r="64" spans="2:28">
      <c r="B64" s="13">
        <f t="shared" si="12"/>
        <v>19</v>
      </c>
      <c r="C64" s="19">
        <f t="shared" si="13"/>
        <v>5.8900000000000041</v>
      </c>
      <c r="D64" s="77">
        <f t="shared" si="11"/>
        <v>26.780000000000008</v>
      </c>
      <c r="E64" s="77">
        <f t="shared" si="14"/>
        <v>46</v>
      </c>
      <c r="F64" s="17">
        <f t="shared" si="15"/>
        <v>366.09999999999997</v>
      </c>
      <c r="G64" s="77">
        <f t="shared" si="16"/>
        <v>9.6099999999999959</v>
      </c>
      <c r="H64" s="18">
        <f t="shared" si="17"/>
        <v>10986.397695423137</v>
      </c>
      <c r="I64" s="18">
        <f t="shared" si="18"/>
        <v>30800.670747433607</v>
      </c>
      <c r="J64" s="18">
        <f t="shared" si="19"/>
        <v>0</v>
      </c>
      <c r="K64" s="18">
        <f t="shared" si="20"/>
        <v>41787.068442856747</v>
      </c>
      <c r="L64" s="17">
        <f t="shared" si="10"/>
        <v>148.76302106966494</v>
      </c>
      <c r="M64" s="17">
        <f t="shared" si="21"/>
        <v>280.89687976481792</v>
      </c>
      <c r="N64" s="4"/>
      <c r="O64" s="4"/>
    </row>
    <row r="65" spans="2:15">
      <c r="B65" s="13">
        <f t="shared" si="12"/>
        <v>20</v>
      </c>
      <c r="C65" s="19">
        <f t="shared" si="13"/>
        <v>6.2000000000000046</v>
      </c>
      <c r="D65" s="77">
        <f t="shared" si="11"/>
        <v>27.400000000000009</v>
      </c>
      <c r="E65" s="77">
        <f t="shared" si="14"/>
        <v>46</v>
      </c>
      <c r="F65" s="17">
        <f t="shared" si="15"/>
        <v>362.99999999999994</v>
      </c>
      <c r="G65" s="77">
        <f t="shared" si="16"/>
        <v>9.2999999999999954</v>
      </c>
      <c r="H65" s="18">
        <f t="shared" si="17"/>
        <v>10722.569885967318</v>
      </c>
      <c r="I65" s="18">
        <f t="shared" si="18"/>
        <v>31246.908851134805</v>
      </c>
      <c r="J65" s="18">
        <f t="shared" si="19"/>
        <v>0</v>
      </c>
      <c r="K65" s="18">
        <f t="shared" si="20"/>
        <v>41969.478737102123</v>
      </c>
      <c r="L65" s="17">
        <f t="shared" si="10"/>
        <v>148.76302106966494</v>
      </c>
      <c r="M65" s="17">
        <f t="shared" si="21"/>
        <v>282.12306012156097</v>
      </c>
      <c r="N65" s="4"/>
      <c r="O65" s="4"/>
    </row>
    <row r="66" spans="2:15">
      <c r="B66" s="13">
        <f t="shared" si="12"/>
        <v>21</v>
      </c>
      <c r="C66" s="19">
        <f t="shared" si="13"/>
        <v>6.5100000000000051</v>
      </c>
      <c r="D66" s="77">
        <f t="shared" si="11"/>
        <v>28.02000000000001</v>
      </c>
      <c r="E66" s="77">
        <f t="shared" si="14"/>
        <v>46</v>
      </c>
      <c r="F66" s="17">
        <f t="shared" si="15"/>
        <v>359.9</v>
      </c>
      <c r="G66" s="77">
        <f t="shared" si="16"/>
        <v>8.9899999999999949</v>
      </c>
      <c r="H66" s="18">
        <f t="shared" si="17"/>
        <v>10452.7039354313</v>
      </c>
      <c r="I66" s="18">
        <f t="shared" si="18"/>
        <v>31681.070672675611</v>
      </c>
      <c r="J66" s="18">
        <f t="shared" si="19"/>
        <v>0</v>
      </c>
      <c r="K66" s="18">
        <f t="shared" si="20"/>
        <v>42133.774608106913</v>
      </c>
      <c r="L66" s="17">
        <f t="shared" si="10"/>
        <v>148.76302106966494</v>
      </c>
      <c r="M66" s="17">
        <f t="shared" si="21"/>
        <v>283.22747350214058</v>
      </c>
      <c r="N66" s="4"/>
      <c r="O66" s="4"/>
    </row>
    <row r="67" spans="2:15">
      <c r="B67" s="13">
        <f t="shared" si="12"/>
        <v>22</v>
      </c>
      <c r="C67" s="19">
        <f t="shared" si="13"/>
        <v>6.8200000000000056</v>
      </c>
      <c r="D67" s="77">
        <f t="shared" si="11"/>
        <v>28.640000000000011</v>
      </c>
      <c r="E67" s="77">
        <f t="shared" si="14"/>
        <v>46</v>
      </c>
      <c r="F67" s="17">
        <f t="shared" si="15"/>
        <v>356.79999999999995</v>
      </c>
      <c r="G67" s="77">
        <f t="shared" si="16"/>
        <v>8.6799999999999944</v>
      </c>
      <c r="H67" s="18">
        <f t="shared" si="17"/>
        <v>10176.799843815086</v>
      </c>
      <c r="I67" s="18">
        <f t="shared" si="18"/>
        <v>32103.156212056012</v>
      </c>
      <c r="J67" s="18">
        <f t="shared" si="19"/>
        <v>0</v>
      </c>
      <c r="K67" s="18">
        <f t="shared" si="20"/>
        <v>42279.956055871095</v>
      </c>
      <c r="L67" s="17">
        <f t="shared" si="10"/>
        <v>148.76302106966494</v>
      </c>
      <c r="M67" s="17">
        <f t="shared" si="21"/>
        <v>284.21011990655671</v>
      </c>
      <c r="N67" s="4"/>
      <c r="O67" s="4"/>
    </row>
    <row r="68" spans="2:15">
      <c r="B68" s="13">
        <f t="shared" si="12"/>
        <v>23</v>
      </c>
      <c r="C68" s="19">
        <f t="shared" si="13"/>
        <v>7.1300000000000061</v>
      </c>
      <c r="D68" s="77">
        <f t="shared" si="11"/>
        <v>29.260000000000012</v>
      </c>
      <c r="E68" s="77">
        <f t="shared" si="14"/>
        <v>46</v>
      </c>
      <c r="F68" s="17">
        <f t="shared" si="15"/>
        <v>353.69999999999993</v>
      </c>
      <c r="G68" s="77">
        <f t="shared" si="16"/>
        <v>8.3699999999999939</v>
      </c>
      <c r="H68" s="18">
        <f t="shared" si="17"/>
        <v>9894.8576111186685</v>
      </c>
      <c r="I68" s="18">
        <f t="shared" si="18"/>
        <v>32513.16546927602</v>
      </c>
      <c r="J68" s="18">
        <f t="shared" si="19"/>
        <v>0</v>
      </c>
      <c r="K68" s="18">
        <f t="shared" si="20"/>
        <v>42408.023080394691</v>
      </c>
      <c r="L68" s="17">
        <f t="shared" si="10"/>
        <v>148.76302106966494</v>
      </c>
      <c r="M68" s="17">
        <f t="shared" si="21"/>
        <v>285.07099933480941</v>
      </c>
      <c r="N68" s="4"/>
      <c r="O68" s="4"/>
    </row>
    <row r="69" spans="2:15">
      <c r="B69" s="13">
        <f t="shared" si="12"/>
        <v>24</v>
      </c>
      <c r="C69" s="19">
        <f t="shared" si="13"/>
        <v>7.4400000000000066</v>
      </c>
      <c r="D69" s="77">
        <f t="shared" si="11"/>
        <v>29.880000000000013</v>
      </c>
      <c r="E69" s="77">
        <f t="shared" si="14"/>
        <v>46</v>
      </c>
      <c r="F69" s="17">
        <f t="shared" si="15"/>
        <v>350.59999999999991</v>
      </c>
      <c r="G69" s="77">
        <f t="shared" si="16"/>
        <v>8.0599999999999934</v>
      </c>
      <c r="H69" s="18">
        <f t="shared" si="17"/>
        <v>9606.8772373420525</v>
      </c>
      <c r="I69" s="18">
        <f t="shared" si="18"/>
        <v>32911.098444335621</v>
      </c>
      <c r="J69" s="18">
        <f t="shared" si="19"/>
        <v>0</v>
      </c>
      <c r="K69" s="18">
        <f t="shared" si="20"/>
        <v>42517.975681677672</v>
      </c>
      <c r="L69" s="17">
        <f t="shared" si="10"/>
        <v>148.76302106966494</v>
      </c>
      <c r="M69" s="17">
        <f t="shared" si="21"/>
        <v>285.81011178689846</v>
      </c>
      <c r="N69" s="4"/>
      <c r="O69" s="4"/>
    </row>
    <row r="70" spans="2:15">
      <c r="B70" s="13">
        <f t="shared" si="12"/>
        <v>25</v>
      </c>
      <c r="C70" s="19">
        <f t="shared" si="13"/>
        <v>7.7500000000000071</v>
      </c>
      <c r="D70" s="77">
        <f t="shared" si="11"/>
        <v>30.500000000000014</v>
      </c>
      <c r="E70" s="77">
        <f t="shared" si="14"/>
        <v>46</v>
      </c>
      <c r="F70" s="17">
        <f t="shared" si="15"/>
        <v>347.49999999999994</v>
      </c>
      <c r="G70" s="77">
        <f t="shared" si="16"/>
        <v>7.7499999999999929</v>
      </c>
      <c r="H70" s="18">
        <f t="shared" si="17"/>
        <v>9312.8587224852363</v>
      </c>
      <c r="I70" s="18">
        <f t="shared" si="18"/>
        <v>33296.955137234829</v>
      </c>
      <c r="J70" s="18">
        <f t="shared" si="19"/>
        <v>0</v>
      </c>
      <c r="K70" s="18">
        <f t="shared" si="20"/>
        <v>42609.813859720067</v>
      </c>
      <c r="L70" s="17">
        <f t="shared" si="10"/>
        <v>148.76302106966494</v>
      </c>
      <c r="M70" s="17">
        <f t="shared" si="21"/>
        <v>286.42745726282419</v>
      </c>
      <c r="N70" s="4"/>
      <c r="O70" s="4"/>
    </row>
    <row r="71" spans="2:15">
      <c r="B71" s="13">
        <f t="shared" si="12"/>
        <v>26</v>
      </c>
      <c r="C71" s="19">
        <f t="shared" si="13"/>
        <v>8.0600000000000076</v>
      </c>
      <c r="D71" s="77">
        <f t="shared" si="11"/>
        <v>31.120000000000015</v>
      </c>
      <c r="E71" s="77">
        <f t="shared" si="14"/>
        <v>46</v>
      </c>
      <c r="F71" s="17">
        <f t="shared" si="15"/>
        <v>344.39999999999992</v>
      </c>
      <c r="G71" s="77">
        <f t="shared" si="16"/>
        <v>7.4399999999999924</v>
      </c>
      <c r="H71" s="18">
        <f t="shared" si="17"/>
        <v>9012.80206654822</v>
      </c>
      <c r="I71" s="18">
        <f t="shared" si="18"/>
        <v>33670.735547973636</v>
      </c>
      <c r="J71" s="18">
        <f t="shared" si="19"/>
        <v>0</v>
      </c>
      <c r="K71" s="18">
        <f t="shared" si="20"/>
        <v>42683.537614521854</v>
      </c>
      <c r="L71" s="17">
        <f t="shared" si="10"/>
        <v>148.76302106966494</v>
      </c>
      <c r="M71" s="17">
        <f t="shared" si="21"/>
        <v>286.92303576258632</v>
      </c>
      <c r="N71" s="4"/>
      <c r="O71" s="4"/>
    </row>
    <row r="72" spans="2:15">
      <c r="B72" s="13">
        <f t="shared" si="12"/>
        <v>27</v>
      </c>
      <c r="C72" s="19">
        <f t="shared" si="13"/>
        <v>8.3700000000000081</v>
      </c>
      <c r="D72" s="77">
        <f t="shared" si="11"/>
        <v>31.740000000000016</v>
      </c>
      <c r="E72" s="77">
        <f t="shared" si="14"/>
        <v>46</v>
      </c>
      <c r="F72" s="17">
        <f t="shared" si="15"/>
        <v>341.29999999999995</v>
      </c>
      <c r="G72" s="77">
        <f t="shared" si="16"/>
        <v>7.1299999999999919</v>
      </c>
      <c r="H72" s="18">
        <f t="shared" si="17"/>
        <v>8706.7072695310071</v>
      </c>
      <c r="I72" s="18">
        <f t="shared" si="18"/>
        <v>34032.439676552051</v>
      </c>
      <c r="J72" s="18">
        <f t="shared" si="19"/>
        <v>0</v>
      </c>
      <c r="K72" s="18">
        <f t="shared" si="20"/>
        <v>42739.146946083056</v>
      </c>
      <c r="L72" s="17">
        <f t="shared" si="10"/>
        <v>148.76302106966494</v>
      </c>
      <c r="M72" s="17">
        <f t="shared" si="21"/>
        <v>287.29684728618503</v>
      </c>
      <c r="N72" s="4"/>
      <c r="O72" s="4"/>
    </row>
    <row r="73" spans="2:15">
      <c r="B73" s="13">
        <f t="shared" si="12"/>
        <v>28</v>
      </c>
      <c r="C73" s="19">
        <f t="shared" si="13"/>
        <v>8.6800000000000086</v>
      </c>
      <c r="D73" s="77">
        <f t="shared" si="11"/>
        <v>32.360000000000014</v>
      </c>
      <c r="E73" s="77">
        <f t="shared" si="14"/>
        <v>46</v>
      </c>
      <c r="F73" s="17">
        <f t="shared" si="15"/>
        <v>338.19999999999993</v>
      </c>
      <c r="G73" s="77">
        <f t="shared" si="16"/>
        <v>6.8199999999999932</v>
      </c>
      <c r="H73" s="18">
        <f t="shared" si="17"/>
        <v>8394.5743314335941</v>
      </c>
      <c r="I73" s="18">
        <f t="shared" si="18"/>
        <v>34382.06752297005</v>
      </c>
      <c r="J73" s="18">
        <f t="shared" si="19"/>
        <v>0</v>
      </c>
      <c r="K73" s="18">
        <f t="shared" si="20"/>
        <v>42776.641854403642</v>
      </c>
      <c r="L73" s="17">
        <f t="shared" si="10"/>
        <v>148.76302106966494</v>
      </c>
      <c r="M73" s="17">
        <f t="shared" si="21"/>
        <v>287.54889183362019</v>
      </c>
      <c r="N73" s="4"/>
      <c r="O73" s="4"/>
    </row>
    <row r="74" spans="2:15">
      <c r="B74" s="13">
        <f t="shared" si="12"/>
        <v>29</v>
      </c>
      <c r="C74" s="19">
        <f t="shared" si="13"/>
        <v>8.9900000000000091</v>
      </c>
      <c r="D74" s="77">
        <f t="shared" si="11"/>
        <v>32.980000000000018</v>
      </c>
      <c r="E74" s="77">
        <f t="shared" si="14"/>
        <v>46</v>
      </c>
      <c r="F74" s="17">
        <f t="shared" si="15"/>
        <v>335.09999999999991</v>
      </c>
      <c r="G74" s="77">
        <f t="shared" si="16"/>
        <v>6.5099999999999909</v>
      </c>
      <c r="H74" s="18">
        <f t="shared" si="17"/>
        <v>8076.4032522559783</v>
      </c>
      <c r="I74" s="18">
        <f t="shared" si="18"/>
        <v>34719.619087227657</v>
      </c>
      <c r="J74" s="18">
        <f t="shared" si="19"/>
        <v>0</v>
      </c>
      <c r="K74" s="18">
        <f t="shared" si="20"/>
        <v>42796.022339483636</v>
      </c>
      <c r="L74" s="17">
        <f t="shared" si="10"/>
        <v>148.76302106966494</v>
      </c>
      <c r="M74" s="17">
        <f t="shared" si="21"/>
        <v>287.67916940489187</v>
      </c>
      <c r="N74" s="4"/>
      <c r="O74" s="4"/>
    </row>
    <row r="75" spans="2:15">
      <c r="B75" s="13">
        <f t="shared" si="12"/>
        <v>30</v>
      </c>
      <c r="C75" s="19">
        <f t="shared" si="13"/>
        <v>9.3000000000000096</v>
      </c>
      <c r="D75" s="77">
        <f t="shared" si="11"/>
        <v>33.600000000000023</v>
      </c>
      <c r="E75" s="77">
        <f t="shared" si="14"/>
        <v>46</v>
      </c>
      <c r="F75" s="17">
        <f t="shared" si="15"/>
        <v>331.99999999999989</v>
      </c>
      <c r="G75" s="77">
        <f t="shared" si="16"/>
        <v>6.1999999999999886</v>
      </c>
      <c r="H75" s="18">
        <f t="shared" si="17"/>
        <v>7752.1940319981604</v>
      </c>
      <c r="I75" s="18">
        <f t="shared" si="18"/>
        <v>35045.09436932487</v>
      </c>
      <c r="J75" s="18">
        <f t="shared" si="19"/>
        <v>0</v>
      </c>
      <c r="K75" s="18">
        <f t="shared" si="20"/>
        <v>42797.288401323029</v>
      </c>
      <c r="L75" s="17">
        <f t="shared" si="10"/>
        <v>148.76302106966494</v>
      </c>
      <c r="M75" s="17">
        <f t="shared" si="21"/>
        <v>287.68768</v>
      </c>
      <c r="N75" s="4"/>
      <c r="O75" s="4"/>
    </row>
    <row r="76" spans="2:15">
      <c r="B76" s="13">
        <f t="shared" si="12"/>
        <v>31</v>
      </c>
      <c r="C76" s="19">
        <f t="shared" si="13"/>
        <v>9.6100000000000101</v>
      </c>
      <c r="D76" s="77">
        <f t="shared" si="11"/>
        <v>34.22000000000002</v>
      </c>
      <c r="E76" s="77">
        <f t="shared" si="14"/>
        <v>46</v>
      </c>
      <c r="F76" s="17">
        <f t="shared" si="15"/>
        <v>328.89999999999986</v>
      </c>
      <c r="G76" s="77">
        <f t="shared" si="16"/>
        <v>5.8899999999999899</v>
      </c>
      <c r="H76" s="18">
        <f t="shared" si="17"/>
        <v>7421.9466706601506</v>
      </c>
      <c r="I76" s="18">
        <f t="shared" si="18"/>
        <v>35358.493369261676</v>
      </c>
      <c r="J76" s="18">
        <f t="shared" si="19"/>
        <v>0</v>
      </c>
      <c r="K76" s="18">
        <f t="shared" si="20"/>
        <v>42780.440039921828</v>
      </c>
      <c r="L76" s="17">
        <f t="shared" si="10"/>
        <v>148.76302106966494</v>
      </c>
      <c r="M76" s="17">
        <f t="shared" si="21"/>
        <v>287.57442361894476</v>
      </c>
      <c r="N76" s="4"/>
      <c r="O76" s="4"/>
    </row>
    <row r="77" spans="2:15">
      <c r="B77" s="13">
        <f t="shared" si="12"/>
        <v>32</v>
      </c>
      <c r="C77" s="19">
        <f t="shared" si="13"/>
        <v>9.9200000000000106</v>
      </c>
      <c r="D77" s="77">
        <f t="shared" si="11"/>
        <v>34.840000000000018</v>
      </c>
      <c r="E77" s="77">
        <f t="shared" si="14"/>
        <v>46</v>
      </c>
      <c r="F77" s="17">
        <f t="shared" si="15"/>
        <v>325.7999999999999</v>
      </c>
      <c r="G77" s="77">
        <f t="shared" si="16"/>
        <v>5.5799999999999912</v>
      </c>
      <c r="H77" s="18">
        <f t="shared" si="17"/>
        <v>7085.6611682419389</v>
      </c>
      <c r="I77" s="18">
        <f t="shared" si="18"/>
        <v>35659.816087038089</v>
      </c>
      <c r="J77" s="18">
        <f t="shared" si="19"/>
        <v>0</v>
      </c>
      <c r="K77" s="18">
        <f t="shared" si="20"/>
        <v>42745.477255280028</v>
      </c>
      <c r="L77" s="17">
        <f t="shared" si="10"/>
        <v>148.76302106966494</v>
      </c>
      <c r="M77" s="17">
        <f t="shared" si="21"/>
        <v>287.33940026172598</v>
      </c>
      <c r="N77" s="4"/>
      <c r="O77" s="4"/>
    </row>
    <row r="78" spans="2:15">
      <c r="B78" s="13">
        <f t="shared" si="12"/>
        <v>33</v>
      </c>
      <c r="C78" s="19">
        <f t="shared" si="13"/>
        <v>10.230000000000011</v>
      </c>
      <c r="D78" s="77">
        <f t="shared" si="11"/>
        <v>35.460000000000022</v>
      </c>
      <c r="E78" s="77">
        <f t="shared" si="14"/>
        <v>46</v>
      </c>
      <c r="F78" s="17">
        <f t="shared" si="15"/>
        <v>322.69999999999987</v>
      </c>
      <c r="G78" s="77">
        <f t="shared" si="16"/>
        <v>5.2699999999999889</v>
      </c>
      <c r="H78" s="18">
        <f t="shared" si="17"/>
        <v>6743.3375247435251</v>
      </c>
      <c r="I78" s="18">
        <f t="shared" si="18"/>
        <v>35949.062522654101</v>
      </c>
      <c r="J78" s="18">
        <f t="shared" si="19"/>
        <v>0</v>
      </c>
      <c r="K78" s="18">
        <f t="shared" si="20"/>
        <v>42692.400047397627</v>
      </c>
      <c r="L78" s="17">
        <f t="shared" si="10"/>
        <v>148.76302106966494</v>
      </c>
      <c r="M78" s="17">
        <f t="shared" si="21"/>
        <v>286.98260992834366</v>
      </c>
      <c r="N78" s="4"/>
      <c r="O78" s="4"/>
    </row>
    <row r="79" spans="2:15">
      <c r="B79" s="13">
        <f t="shared" si="12"/>
        <v>34</v>
      </c>
      <c r="C79" s="19">
        <f t="shared" si="13"/>
        <v>10.540000000000012</v>
      </c>
      <c r="D79" s="77">
        <f t="shared" si="11"/>
        <v>36.080000000000027</v>
      </c>
      <c r="E79" s="77">
        <f t="shared" si="14"/>
        <v>46</v>
      </c>
      <c r="F79" s="17">
        <f t="shared" si="15"/>
        <v>319.59999999999991</v>
      </c>
      <c r="G79" s="77">
        <f t="shared" si="16"/>
        <v>4.9599999999999866</v>
      </c>
      <c r="H79" s="18">
        <f t="shared" si="17"/>
        <v>6394.9757401649094</v>
      </c>
      <c r="I79" s="18">
        <f t="shared" si="18"/>
        <v>36226.232676109721</v>
      </c>
      <c r="J79" s="18">
        <f t="shared" si="19"/>
        <v>0</v>
      </c>
      <c r="K79" s="18">
        <f t="shared" si="20"/>
        <v>42621.208416274632</v>
      </c>
      <c r="L79" s="17">
        <f t="shared" si="10"/>
        <v>148.76302106966494</v>
      </c>
      <c r="M79" s="17">
        <f t="shared" si="21"/>
        <v>286.50405261879797</v>
      </c>
      <c r="N79" s="4"/>
      <c r="O79" s="4"/>
    </row>
    <row r="80" spans="2:15">
      <c r="B80" s="13">
        <f t="shared" si="12"/>
        <v>35</v>
      </c>
      <c r="C80" s="19">
        <f t="shared" si="13"/>
        <v>10.850000000000012</v>
      </c>
      <c r="D80" s="77">
        <f t="shared" si="11"/>
        <v>36.700000000000024</v>
      </c>
      <c r="E80" s="77">
        <f t="shared" si="14"/>
        <v>46</v>
      </c>
      <c r="F80" s="17">
        <f t="shared" si="15"/>
        <v>316.49999999999989</v>
      </c>
      <c r="G80" s="77">
        <f t="shared" si="16"/>
        <v>4.6499999999999879</v>
      </c>
      <c r="H80" s="18">
        <f t="shared" si="17"/>
        <v>6040.5758145061009</v>
      </c>
      <c r="I80" s="18">
        <f t="shared" si="18"/>
        <v>36491.326547404933</v>
      </c>
      <c r="J80" s="18">
        <f t="shared" si="19"/>
        <v>0</v>
      </c>
      <c r="K80" s="18">
        <f t="shared" si="20"/>
        <v>42531.902361911038</v>
      </c>
      <c r="L80" s="17">
        <f t="shared" si="10"/>
        <v>148.76302106966494</v>
      </c>
      <c r="M80" s="17">
        <f t="shared" si="21"/>
        <v>285.90372833308868</v>
      </c>
      <c r="N80" s="4"/>
      <c r="O80" s="4"/>
    </row>
    <row r="81" spans="2:15">
      <c r="B81" s="13">
        <f t="shared" si="12"/>
        <v>36</v>
      </c>
      <c r="C81" s="19">
        <f t="shared" si="13"/>
        <v>11.160000000000013</v>
      </c>
      <c r="D81" s="77">
        <f t="shared" si="11"/>
        <v>37.320000000000022</v>
      </c>
      <c r="E81" s="77">
        <f t="shared" si="14"/>
        <v>46</v>
      </c>
      <c r="F81" s="17">
        <f t="shared" si="15"/>
        <v>313.39999999999986</v>
      </c>
      <c r="G81" s="77">
        <f t="shared" si="16"/>
        <v>4.3399999999999892</v>
      </c>
      <c r="H81" s="18">
        <f t="shared" si="17"/>
        <v>5680.1377477670912</v>
      </c>
      <c r="I81" s="18">
        <f t="shared" si="18"/>
        <v>36744.344136539745</v>
      </c>
      <c r="J81" s="18">
        <f t="shared" si="19"/>
        <v>0</v>
      </c>
      <c r="K81" s="18">
        <f t="shared" si="20"/>
        <v>42424.481884306835</v>
      </c>
      <c r="L81" s="17">
        <f t="shared" si="10"/>
        <v>148.76302106966494</v>
      </c>
      <c r="M81" s="17">
        <f t="shared" si="21"/>
        <v>285.1816370712159</v>
      </c>
      <c r="N81" s="4"/>
      <c r="O81" s="4"/>
    </row>
    <row r="82" spans="2:15">
      <c r="B82" s="13">
        <f t="shared" si="12"/>
        <v>37</v>
      </c>
      <c r="C82" s="19">
        <f t="shared" si="13"/>
        <v>11.470000000000013</v>
      </c>
      <c r="D82" s="77">
        <f t="shared" si="11"/>
        <v>37.940000000000026</v>
      </c>
      <c r="E82" s="77">
        <f t="shared" si="14"/>
        <v>46</v>
      </c>
      <c r="F82" s="17">
        <f t="shared" si="15"/>
        <v>310.29999999999984</v>
      </c>
      <c r="G82" s="77">
        <f t="shared" si="16"/>
        <v>4.0299999999999869</v>
      </c>
      <c r="H82" s="18">
        <f t="shared" si="17"/>
        <v>5313.6615399478787</v>
      </c>
      <c r="I82" s="18">
        <f t="shared" si="18"/>
        <v>36985.285443514156</v>
      </c>
      <c r="J82" s="18">
        <f t="shared" si="19"/>
        <v>0</v>
      </c>
      <c r="K82" s="18">
        <f t="shared" si="20"/>
        <v>42298.946983462032</v>
      </c>
      <c r="L82" s="17">
        <f t="shared" si="10"/>
        <v>148.76302106966494</v>
      </c>
      <c r="M82" s="17">
        <f t="shared" si="21"/>
        <v>284.33777883317964</v>
      </c>
      <c r="N82" s="4"/>
      <c r="O82" s="4"/>
    </row>
    <row r="83" spans="2:15">
      <c r="B83" s="13">
        <f t="shared" si="12"/>
        <v>38</v>
      </c>
      <c r="C83" s="19">
        <f t="shared" si="13"/>
        <v>11.780000000000014</v>
      </c>
      <c r="D83" s="77">
        <f t="shared" si="11"/>
        <v>38.560000000000031</v>
      </c>
      <c r="E83" s="77">
        <f t="shared" si="14"/>
        <v>46</v>
      </c>
      <c r="F83" s="17">
        <f t="shared" si="15"/>
        <v>307.19999999999987</v>
      </c>
      <c r="G83" s="77">
        <f t="shared" si="16"/>
        <v>3.7199999999999847</v>
      </c>
      <c r="H83" s="18">
        <f t="shared" si="17"/>
        <v>4941.1471910484652</v>
      </c>
      <c r="I83" s="18">
        <f t="shared" si="18"/>
        <v>37214.150468328182</v>
      </c>
      <c r="J83" s="18">
        <f t="shared" si="19"/>
        <v>0</v>
      </c>
      <c r="K83" s="18">
        <f t="shared" si="20"/>
        <v>42155.297659376651</v>
      </c>
      <c r="L83" s="17">
        <f t="shared" si="10"/>
        <v>148.76302106966494</v>
      </c>
      <c r="M83" s="17">
        <f t="shared" si="21"/>
        <v>283.37215361898001</v>
      </c>
      <c r="N83" s="4"/>
      <c r="O83" s="4"/>
    </row>
    <row r="84" spans="2:15">
      <c r="B84" s="13">
        <f t="shared" si="12"/>
        <v>39</v>
      </c>
      <c r="C84" s="19">
        <f t="shared" si="13"/>
        <v>12.090000000000014</v>
      </c>
      <c r="D84" s="77">
        <f t="shared" si="11"/>
        <v>39.180000000000028</v>
      </c>
      <c r="E84" s="77">
        <f t="shared" si="14"/>
        <v>46</v>
      </c>
      <c r="F84" s="17">
        <f t="shared" si="15"/>
        <v>304.09999999999985</v>
      </c>
      <c r="G84" s="77">
        <f t="shared" si="16"/>
        <v>3.4099999999999859</v>
      </c>
      <c r="H84" s="18">
        <f t="shared" si="17"/>
        <v>4562.5947010688569</v>
      </c>
      <c r="I84" s="18">
        <f t="shared" si="18"/>
        <v>37430.939210981793</v>
      </c>
      <c r="J84" s="18">
        <f t="shared" si="19"/>
        <v>0</v>
      </c>
      <c r="K84" s="18">
        <f t="shared" si="20"/>
        <v>41993.533912050647</v>
      </c>
      <c r="L84" s="17">
        <f t="shared" si="10"/>
        <v>148.76302106966494</v>
      </c>
      <c r="M84" s="17">
        <f t="shared" si="21"/>
        <v>282.28476142861672</v>
      </c>
      <c r="N84" s="4"/>
      <c r="O84" s="4"/>
    </row>
    <row r="85" spans="2:15">
      <c r="B85" s="13">
        <f t="shared" si="12"/>
        <v>40</v>
      </c>
      <c r="C85" s="19">
        <f t="shared" si="13"/>
        <v>12.400000000000015</v>
      </c>
      <c r="D85" s="77">
        <f t="shared" si="11"/>
        <v>39.800000000000026</v>
      </c>
      <c r="E85" s="77">
        <f t="shared" si="14"/>
        <v>46</v>
      </c>
      <c r="F85" s="17">
        <f t="shared" si="15"/>
        <v>300.99999999999989</v>
      </c>
      <c r="G85" s="77">
        <f t="shared" si="16"/>
        <v>3.0999999999999872</v>
      </c>
      <c r="H85" s="18">
        <f t="shared" si="17"/>
        <v>4178.0040700090503</v>
      </c>
      <c r="I85" s="18">
        <f t="shared" si="18"/>
        <v>37635.651671475011</v>
      </c>
      <c r="J85" s="18">
        <f t="shared" si="19"/>
        <v>0</v>
      </c>
      <c r="K85" s="18">
        <f t="shared" si="20"/>
        <v>41813.655741484064</v>
      </c>
      <c r="L85" s="17">
        <f t="shared" si="10"/>
        <v>148.76302106966494</v>
      </c>
      <c r="M85" s="17">
        <f t="shared" si="21"/>
        <v>281.07560226209006</v>
      </c>
      <c r="N85" s="4"/>
      <c r="O85" s="4"/>
    </row>
    <row r="86" spans="2:15">
      <c r="B86" s="13">
        <f t="shared" si="12"/>
        <v>41</v>
      </c>
      <c r="C86" s="19">
        <f t="shared" si="13"/>
        <v>12.710000000000015</v>
      </c>
      <c r="D86" s="77">
        <f t="shared" si="11"/>
        <v>40.42000000000003</v>
      </c>
      <c r="E86" s="77">
        <f t="shared" si="14"/>
        <v>46</v>
      </c>
      <c r="F86" s="17">
        <f t="shared" si="15"/>
        <v>297.89999999999986</v>
      </c>
      <c r="G86" s="77">
        <f t="shared" si="16"/>
        <v>2.7899999999999849</v>
      </c>
      <c r="H86" s="18">
        <f t="shared" si="17"/>
        <v>3787.3752978690381</v>
      </c>
      <c r="I86" s="18">
        <f t="shared" si="18"/>
        <v>37828.287849807835</v>
      </c>
      <c r="J86" s="18">
        <f t="shared" si="19"/>
        <v>0</v>
      </c>
      <c r="K86" s="18">
        <f t="shared" si="20"/>
        <v>41615.663147676874</v>
      </c>
      <c r="L86" s="17">
        <f t="shared" si="10"/>
        <v>148.76302106966494</v>
      </c>
      <c r="M86" s="17">
        <f t="shared" si="21"/>
        <v>279.74467611939986</v>
      </c>
      <c r="N86" s="4"/>
      <c r="O86" s="4"/>
    </row>
    <row r="87" spans="2:15">
      <c r="B87" s="13">
        <f t="shared" si="12"/>
        <v>42</v>
      </c>
      <c r="C87" s="19">
        <f t="shared" si="13"/>
        <v>13.020000000000016</v>
      </c>
      <c r="D87" s="77">
        <f t="shared" si="11"/>
        <v>41.040000000000035</v>
      </c>
      <c r="E87" s="77">
        <f t="shared" si="14"/>
        <v>46</v>
      </c>
      <c r="F87" s="17">
        <f t="shared" si="15"/>
        <v>294.79999999999984</v>
      </c>
      <c r="G87" s="77">
        <f t="shared" si="16"/>
        <v>2.4799999999999827</v>
      </c>
      <c r="H87" s="18">
        <f t="shared" si="17"/>
        <v>3390.7083846488276</v>
      </c>
      <c r="I87" s="18">
        <f t="shared" si="18"/>
        <v>38008.847745980253</v>
      </c>
      <c r="J87" s="18">
        <f t="shared" si="19"/>
        <v>0</v>
      </c>
      <c r="K87" s="18">
        <f t="shared" si="20"/>
        <v>41399.556130629077</v>
      </c>
      <c r="L87" s="17">
        <f t="shared" si="10"/>
        <v>148.76302106966494</v>
      </c>
      <c r="M87" s="17">
        <f t="shared" si="21"/>
        <v>278.29198300054611</v>
      </c>
      <c r="N87" s="4"/>
      <c r="O87" s="4"/>
    </row>
    <row r="88" spans="2:15">
      <c r="B88" s="13">
        <f t="shared" si="12"/>
        <v>43</v>
      </c>
      <c r="C88" s="19">
        <f t="shared" si="13"/>
        <v>13.330000000000016</v>
      </c>
      <c r="D88" s="77">
        <f t="shared" si="11"/>
        <v>41.660000000000032</v>
      </c>
      <c r="E88" s="77">
        <f t="shared" si="14"/>
        <v>46</v>
      </c>
      <c r="F88" s="17">
        <f t="shared" si="15"/>
        <v>291.69999999999982</v>
      </c>
      <c r="G88" s="77">
        <f t="shared" si="16"/>
        <v>2.1699999999999839</v>
      </c>
      <c r="H88" s="18">
        <f t="shared" si="17"/>
        <v>2988.0033303484211</v>
      </c>
      <c r="I88" s="18">
        <f t="shared" si="18"/>
        <v>38177.331359992269</v>
      </c>
      <c r="J88" s="18">
        <f t="shared" si="19"/>
        <v>0</v>
      </c>
      <c r="K88" s="18">
        <f t="shared" si="20"/>
        <v>41165.334690340693</v>
      </c>
      <c r="L88" s="17">
        <f t="shared" si="10"/>
        <v>148.76302106966494</v>
      </c>
      <c r="M88" s="17">
        <f t="shared" si="21"/>
        <v>276.71752290552894</v>
      </c>
      <c r="N88" s="4"/>
      <c r="O88" s="4"/>
    </row>
    <row r="89" spans="2:15">
      <c r="B89" s="13">
        <f t="shared" si="12"/>
        <v>44</v>
      </c>
      <c r="C89" s="19">
        <f t="shared" si="13"/>
        <v>13.640000000000017</v>
      </c>
      <c r="D89" s="77">
        <f t="shared" si="11"/>
        <v>42.28000000000003</v>
      </c>
      <c r="E89" s="77">
        <f t="shared" si="14"/>
        <v>46</v>
      </c>
      <c r="F89" s="17">
        <f t="shared" si="15"/>
        <v>288.5999999999998</v>
      </c>
      <c r="G89" s="77">
        <f t="shared" si="16"/>
        <v>1.8599999999999852</v>
      </c>
      <c r="H89" s="18">
        <f t="shared" si="17"/>
        <v>2579.2601349678143</v>
      </c>
      <c r="I89" s="18">
        <f t="shared" si="18"/>
        <v>38333.738691843879</v>
      </c>
      <c r="J89" s="18">
        <f t="shared" si="19"/>
        <v>0</v>
      </c>
      <c r="K89" s="18">
        <f t="shared" si="20"/>
        <v>40912.998826811694</v>
      </c>
      <c r="L89" s="17">
        <f t="shared" si="10"/>
        <v>148.76302106966494</v>
      </c>
      <c r="M89" s="17">
        <f t="shared" si="21"/>
        <v>275.02129583434817</v>
      </c>
      <c r="N89" s="4"/>
      <c r="O89" s="4"/>
    </row>
    <row r="90" spans="2:15">
      <c r="B90" s="13">
        <f t="shared" si="12"/>
        <v>45</v>
      </c>
      <c r="C90" s="19">
        <f t="shared" si="13"/>
        <v>13.950000000000017</v>
      </c>
      <c r="D90" s="77">
        <f t="shared" si="11"/>
        <v>42.900000000000034</v>
      </c>
      <c r="E90" s="77">
        <f t="shared" si="14"/>
        <v>46</v>
      </c>
      <c r="F90" s="17">
        <f t="shared" si="15"/>
        <v>285.49999999999983</v>
      </c>
      <c r="G90" s="77">
        <f t="shared" si="16"/>
        <v>1.5499999999999829</v>
      </c>
      <c r="H90" s="18">
        <f t="shared" si="17"/>
        <v>2164.4787985070038</v>
      </c>
      <c r="I90" s="18">
        <f t="shared" si="18"/>
        <v>38478.06974153511</v>
      </c>
      <c r="J90" s="18">
        <f t="shared" si="19"/>
        <v>0</v>
      </c>
      <c r="K90" s="18">
        <f t="shared" si="20"/>
        <v>40642.548540042117</v>
      </c>
      <c r="L90" s="17">
        <f t="shared" si="10"/>
        <v>148.76302106966494</v>
      </c>
      <c r="M90" s="17">
        <f t="shared" si="21"/>
        <v>273.20330178700408</v>
      </c>
      <c r="N90" s="4"/>
      <c r="O90" s="4"/>
    </row>
    <row r="91" spans="2:15">
      <c r="B91" s="13">
        <f t="shared" si="12"/>
        <v>46</v>
      </c>
      <c r="C91" s="19">
        <f t="shared" si="13"/>
        <v>14.260000000000018</v>
      </c>
      <c r="D91" s="77">
        <f t="shared" si="11"/>
        <v>43.520000000000039</v>
      </c>
      <c r="E91" s="77">
        <f t="shared" si="14"/>
        <v>46</v>
      </c>
      <c r="F91" s="17">
        <f t="shared" si="15"/>
        <v>282.39999999999986</v>
      </c>
      <c r="G91" s="77">
        <f t="shared" si="16"/>
        <v>1.2399999999999807</v>
      </c>
      <c r="H91" s="18">
        <f t="shared" si="17"/>
        <v>1743.6593209659952</v>
      </c>
      <c r="I91" s="18">
        <f t="shared" si="18"/>
        <v>38610.32450906594</v>
      </c>
      <c r="J91" s="18">
        <f t="shared" si="19"/>
        <v>0</v>
      </c>
      <c r="K91" s="18">
        <f t="shared" si="20"/>
        <v>40353.983830031939</v>
      </c>
      <c r="L91" s="17">
        <f t="shared" si="10"/>
        <v>148.76302106966494</v>
      </c>
      <c r="M91" s="17">
        <f t="shared" si="21"/>
        <v>271.26354076349645</v>
      </c>
      <c r="N91" s="4"/>
      <c r="O91" s="4"/>
    </row>
    <row r="92" spans="2:15">
      <c r="B92" s="13">
        <f t="shared" si="12"/>
        <v>47</v>
      </c>
      <c r="C92" s="19">
        <f t="shared" si="13"/>
        <v>14.570000000000018</v>
      </c>
      <c r="D92" s="77">
        <f t="shared" si="11"/>
        <v>44.140000000000036</v>
      </c>
      <c r="E92" s="77">
        <f t="shared" si="14"/>
        <v>46</v>
      </c>
      <c r="F92" s="17">
        <f t="shared" si="15"/>
        <v>279.29999999999984</v>
      </c>
      <c r="G92" s="77">
        <f t="shared" si="16"/>
        <v>0.92999999999998195</v>
      </c>
      <c r="H92" s="18">
        <f t="shared" si="17"/>
        <v>1316.8017023447903</v>
      </c>
      <c r="I92" s="18">
        <f t="shared" si="18"/>
        <v>38730.502994436363</v>
      </c>
      <c r="J92" s="18">
        <f t="shared" si="19"/>
        <v>0</v>
      </c>
      <c r="K92" s="18">
        <f t="shared" si="20"/>
        <v>40047.304696781153</v>
      </c>
      <c r="L92" s="17">
        <f t="shared" si="10"/>
        <v>148.76302106966494</v>
      </c>
      <c r="M92" s="17">
        <f t="shared" si="21"/>
        <v>269.20201276382528</v>
      </c>
      <c r="N92" s="4"/>
      <c r="O92" s="4"/>
    </row>
    <row r="93" spans="2:15">
      <c r="B93" s="13">
        <f t="shared" si="12"/>
        <v>48</v>
      </c>
      <c r="C93" s="19">
        <f t="shared" si="13"/>
        <v>14.880000000000019</v>
      </c>
      <c r="D93" s="77">
        <f t="shared" si="11"/>
        <v>44.760000000000034</v>
      </c>
      <c r="E93" s="77">
        <f t="shared" si="14"/>
        <v>46</v>
      </c>
      <c r="F93" s="17">
        <f t="shared" si="15"/>
        <v>276.19999999999982</v>
      </c>
      <c r="G93" s="77">
        <f t="shared" si="16"/>
        <v>0.61999999999998323</v>
      </c>
      <c r="H93" s="18">
        <f t="shared" si="17"/>
        <v>883.90594264338699</v>
      </c>
      <c r="I93" s="18">
        <f t="shared" si="18"/>
        <v>38838.605197646386</v>
      </c>
      <c r="J93" s="18">
        <f t="shared" si="19"/>
        <v>0</v>
      </c>
      <c r="K93" s="18">
        <f t="shared" si="20"/>
        <v>39722.511140289775</v>
      </c>
      <c r="L93" s="17">
        <f t="shared" si="10"/>
        <v>148.76302106966494</v>
      </c>
      <c r="M93" s="17">
        <f t="shared" si="21"/>
        <v>267.01871778799068</v>
      </c>
      <c r="N93" s="4"/>
      <c r="O93" s="4"/>
    </row>
    <row r="94" spans="2:15">
      <c r="B94" s="13">
        <f t="shared" si="12"/>
        <v>49</v>
      </c>
      <c r="C94" s="19">
        <f t="shared" si="13"/>
        <v>15.190000000000019</v>
      </c>
      <c r="D94" s="77">
        <f t="shared" si="11"/>
        <v>45.380000000000038</v>
      </c>
      <c r="E94" s="77">
        <f t="shared" si="14"/>
        <v>46</v>
      </c>
      <c r="F94" s="17">
        <f t="shared" si="15"/>
        <v>273.0999999999998</v>
      </c>
      <c r="G94" s="77">
        <f t="shared" si="16"/>
        <v>0.30999999999998096</v>
      </c>
      <c r="H94" s="18">
        <f t="shared" si="17"/>
        <v>444.97204186177652</v>
      </c>
      <c r="I94" s="18">
        <f t="shared" si="18"/>
        <v>38934.631118696008</v>
      </c>
      <c r="J94" s="18">
        <f t="shared" si="19"/>
        <v>0</v>
      </c>
      <c r="K94" s="18">
        <f t="shared" si="20"/>
        <v>39379.603160557788</v>
      </c>
      <c r="L94" s="17">
        <f t="shared" si="10"/>
        <v>148.76302106966494</v>
      </c>
      <c r="M94" s="17">
        <f t="shared" si="21"/>
        <v>264.71365583599248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15.50000000000002</v>
      </c>
      <c r="D95" s="77">
        <f t="shared" si="11"/>
        <v>46.000000000000043</v>
      </c>
      <c r="E95" s="77">
        <f t="shared" si="14"/>
        <v>46</v>
      </c>
      <c r="F95" s="17">
        <f t="shared" si="15"/>
        <v>269.99999999999977</v>
      </c>
      <c r="G95" s="77">
        <f t="shared" si="16"/>
        <v>-2.1316282072803006E-14</v>
      </c>
      <c r="H95" s="18">
        <f t="shared" si="17"/>
        <v>-3.2144196077647551E-11</v>
      </c>
      <c r="I95" s="18">
        <f t="shared" si="18"/>
        <v>39018.58075758523</v>
      </c>
      <c r="J95" s="18">
        <f t="shared" si="19"/>
        <v>0</v>
      </c>
      <c r="K95" s="206">
        <f t="shared" si="20"/>
        <v>39018.580757585201</v>
      </c>
      <c r="L95" s="17">
        <f t="shared" si="10"/>
        <v>148.76302106966494</v>
      </c>
      <c r="M95" s="236">
        <f t="shared" si="21"/>
        <v>262.28682690783086</v>
      </c>
      <c r="N95" s="4"/>
      <c r="O95" s="4"/>
    </row>
    <row r="96" spans="2:15" ht="13.5" thickBot="1">
      <c r="C96" s="19">
        <f>two-xfinal*(ci+osi)</f>
        <v>-1.9539925233402755E-14</v>
      </c>
      <c r="J96" s="203" t="s">
        <v>376</v>
      </c>
      <c r="K96" s="207">
        <f>MAX(K45:K95)</f>
        <v>42797.288401323029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6.7982917976388233</v>
      </c>
      <c r="L18" s="133" t="s">
        <v>127</v>
      </c>
      <c r="O18" s="131" t="s">
        <v>156</v>
      </c>
      <c r="P18" s="132">
        <f>pmax/0.006895</f>
        <v>985.97415484246892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1.0419073282528408</v>
      </c>
      <c r="L19" s="136" t="s">
        <v>91</v>
      </c>
      <c r="O19" s="134" t="s">
        <v>157</v>
      </c>
      <c r="P19" s="141">
        <f>tbout</f>
        <v>1.0419073282528408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1.0747820138370741</v>
      </c>
      <c r="L20" s="139" t="s">
        <v>91</v>
      </c>
      <c r="O20" s="137" t="s">
        <v>158</v>
      </c>
      <c r="P20" s="138">
        <f>tthr</f>
        <v>1.0747820138370741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6.7982917976388233</v>
      </c>
      <c r="AC22" s="381" t="s">
        <v>127</v>
      </c>
    </row>
    <row r="23" spans="2:35">
      <c r="E23" s="50"/>
      <c r="G23" s="108">
        <f>D862</f>
        <v>1.3677947663381929E-12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1.8585131894483482E-2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15.5</v>
      </c>
      <c r="E28" s="40">
        <f>dio</f>
        <v>15</v>
      </c>
      <c r="F28" s="40">
        <f>do</f>
        <v>46</v>
      </c>
      <c r="G28" s="3">
        <f>lgo</f>
        <v>425</v>
      </c>
      <c r="H28" s="3">
        <f t="shared" ref="H28:H39" si="0">PI()/4*(dto+erate*(two-D28)/two)^2</f>
        <v>148.76302106966494</v>
      </c>
      <c r="I28">
        <f t="shared" ref="I28:I91" si="1">H28/1000^2</f>
        <v>1.4876302106966495E-4</v>
      </c>
      <c r="J28" s="4">
        <f t="shared" ref="J28:J39" si="2">PI()/4*dc^2-PI()/4*(F28^2-E28^2)</f>
        <v>324.36944148314615</v>
      </c>
      <c r="K28" s="40">
        <f t="shared" ref="K28:K39" si="3">J28/H28</f>
        <v>2.1804440320638934</v>
      </c>
      <c r="L28" s="40">
        <f t="shared" ref="L28:L91" si="4">IF((gstar-K28)&lt;0,0,gstar-K28)</f>
        <v>3.8195559679361066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631204.86896844429</v>
      </c>
      <c r="S28">
        <f t="shared" ref="S28:S91" si="9">R28/1000^3</f>
        <v>6.312048689684443E-4</v>
      </c>
      <c r="T28" s="41">
        <f t="shared" ref="T28:T91" si="10">(vc/1000^3-S28)</f>
        <v>1.9364566630019687E-4</v>
      </c>
      <c r="U28" s="42">
        <f t="shared" ref="U28:U39" si="11">rhopgrain*R28/1000^2</f>
        <v>1.1208052376325077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1.8585131894483482E-2</v>
      </c>
      <c r="D29" s="10">
        <f t="shared" ref="D29:D39" si="20">(F29-E29)/2</f>
        <v>15.481414868105517</v>
      </c>
      <c r="E29" s="40">
        <f t="shared" ref="E29:E39" si="21">E28+ci*2*xincp</f>
        <v>15.037170263788967</v>
      </c>
      <c r="F29" s="40">
        <f t="shared" ref="F29:F39" si="22">F28-osi*2*xincp</f>
        <v>46</v>
      </c>
      <c r="G29" s="3">
        <f t="shared" ref="G29:G39" si="23">G28-ei*n*2*xincp</f>
        <v>424.81414868105514</v>
      </c>
      <c r="H29" s="3">
        <f t="shared" si="0"/>
        <v>148.76302106966494</v>
      </c>
      <c r="I29">
        <f t="shared" si="1"/>
        <v>1.4876302106966495E-4</v>
      </c>
      <c r="J29" s="4">
        <f t="shared" si="2"/>
        <v>325.24633031902613</v>
      </c>
      <c r="K29" s="40">
        <f t="shared" si="3"/>
        <v>2.186338567073836</v>
      </c>
      <c r="L29" s="40">
        <f t="shared" si="4"/>
        <v>3.813661432926164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4.6752741472232242E-3</v>
      </c>
      <c r="R29" s="4">
        <f t="shared" si="8"/>
        <v>630556.33004903095</v>
      </c>
      <c r="S29">
        <f t="shared" si="9"/>
        <v>6.3055633004903096E-4</v>
      </c>
      <c r="T29" s="41">
        <f t="shared" si="10"/>
        <v>1.9429420521961021E-4</v>
      </c>
      <c r="U29" s="42">
        <f t="shared" si="11"/>
        <v>1.1196536530148622</v>
      </c>
      <c r="V29" s="42">
        <f t="shared" ref="V29:V39" si="26">(U28-U29)/(Q29-Q28)</f>
        <v>0.24631381634154809</v>
      </c>
      <c r="W29" s="42">
        <f t="shared" ref="W29:W39" si="27">IF(V29&lt;AI29,IF(AB28&gt;pbd,AI29,0),AI29)</f>
        <v>0</v>
      </c>
      <c r="X29" s="42">
        <f t="shared" si="12"/>
        <v>0.24631381634154809</v>
      </c>
      <c r="Y29" s="42">
        <f>IF((X29*(Q29-Q28)+Y28)&lt;0,0,X29*(Q29-Q28)+Y28)</f>
        <v>1.1515846176455291E-3</v>
      </c>
      <c r="Z29" s="10">
        <f t="shared" si="13"/>
        <v>5.9270147369752806</v>
      </c>
      <c r="AA29">
        <f t="shared" si="14"/>
        <v>1956693.5294605291</v>
      </c>
      <c r="AB29" s="10">
        <f t="shared" si="15"/>
        <v>1.956693529460529</v>
      </c>
      <c r="AC29" s="10">
        <f t="shared" si="16"/>
        <v>1.855693529460529</v>
      </c>
      <c r="AD29" s="3">
        <f t="shared" si="17"/>
        <v>269.13611739819129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3.7170263788966963E-2</v>
      </c>
      <c r="D30" s="10">
        <f t="shared" si="20"/>
        <v>15.462829736211033</v>
      </c>
      <c r="E30" s="40">
        <f t="shared" si="21"/>
        <v>15.074340527577935</v>
      </c>
      <c r="F30" s="40">
        <f t="shared" si="22"/>
        <v>46</v>
      </c>
      <c r="G30" s="3">
        <f t="shared" si="23"/>
        <v>424.62829736211029</v>
      </c>
      <c r="H30" s="3">
        <f t="shared" si="0"/>
        <v>148.76302106966494</v>
      </c>
      <c r="I30">
        <f t="shared" si="1"/>
        <v>1.4876302106966495E-4</v>
      </c>
      <c r="J30" s="4">
        <f t="shared" si="2"/>
        <v>326.12538941189496</v>
      </c>
      <c r="K30" s="40">
        <f t="shared" si="3"/>
        <v>2.1922476907696851</v>
      </c>
      <c r="L30" s="40">
        <f t="shared" si="4"/>
        <v>3.8077523092303149</v>
      </c>
      <c r="M30" s="10">
        <f t="shared" si="24"/>
        <v>1.956693529460529</v>
      </c>
      <c r="N30" s="10">
        <f t="shared" si="5"/>
        <v>8.26</v>
      </c>
      <c r="O30" s="10">
        <f t="shared" si="6"/>
        <v>0.31900000000000001</v>
      </c>
      <c r="P30" s="10">
        <f t="shared" si="7"/>
        <v>10.232360283668132</v>
      </c>
      <c r="Q30" s="42">
        <f t="shared" si="25"/>
        <v>6.4915835205500419E-3</v>
      </c>
      <c r="R30" s="4">
        <f t="shared" si="8"/>
        <v>629907.19551898097</v>
      </c>
      <c r="S30">
        <f t="shared" si="9"/>
        <v>6.2990719551898097E-4</v>
      </c>
      <c r="T30" s="41">
        <f t="shared" si="10"/>
        <v>1.949433397496602E-4</v>
      </c>
      <c r="U30" s="42">
        <f t="shared" si="11"/>
        <v>1.1185010107952338</v>
      </c>
      <c r="V30" s="42">
        <f t="shared" si="26"/>
        <v>0.6346067671925224</v>
      </c>
      <c r="W30" s="42">
        <f t="shared" si="27"/>
        <v>0.31337808059706679</v>
      </c>
      <c r="X30" s="42">
        <f t="shared" si="12"/>
        <v>0.32122868659545561</v>
      </c>
      <c r="Y30" s="42">
        <f t="shared" ref="Y30:Y93" si="29">IF((X30*(Q30-Q29)+Y29)&lt;0,0,X30*(Q30-Q29)+Y29)</f>
        <v>1.7350352920903179E-3</v>
      </c>
      <c r="Z30" s="10">
        <f t="shared" si="13"/>
        <v>8.9002029734300887</v>
      </c>
      <c r="AA30">
        <f t="shared" si="14"/>
        <v>2887571.2844689456</v>
      </c>
      <c r="AB30" s="10">
        <f t="shared" si="15"/>
        <v>2.8875712844689456</v>
      </c>
      <c r="AC30" s="10">
        <f t="shared" si="16"/>
        <v>2.7865712844689456</v>
      </c>
      <c r="AD30" s="3">
        <f t="shared" si="17"/>
        <v>404.14376859593119</v>
      </c>
      <c r="AI30" s="94">
        <f t="shared" si="28"/>
        <v>0.31337808059706679</v>
      </c>
    </row>
    <row r="31" spans="2:35">
      <c r="B31" s="39">
        <f t="shared" si="18"/>
        <v>3</v>
      </c>
      <c r="C31" s="42">
        <f t="shared" si="19"/>
        <v>5.5755395683450448E-2</v>
      </c>
      <c r="D31" s="10">
        <f t="shared" si="20"/>
        <v>15.444244604316548</v>
      </c>
      <c r="E31" s="40">
        <f t="shared" si="21"/>
        <v>15.111510791366902</v>
      </c>
      <c r="F31" s="40">
        <f t="shared" si="22"/>
        <v>46</v>
      </c>
      <c r="G31" s="3">
        <f t="shared" si="23"/>
        <v>424.44244604316543</v>
      </c>
      <c r="H31" s="3">
        <f t="shared" si="0"/>
        <v>148.76302106966494</v>
      </c>
      <c r="I31">
        <f t="shared" si="1"/>
        <v>1.4876302106966495E-4</v>
      </c>
      <c r="J31" s="4">
        <f t="shared" si="2"/>
        <v>327.00661876175241</v>
      </c>
      <c r="K31" s="40">
        <f t="shared" si="3"/>
        <v>2.1981714031514383</v>
      </c>
      <c r="L31" s="40">
        <f t="shared" si="4"/>
        <v>3.8018285968485617</v>
      </c>
      <c r="M31" s="10">
        <f t="shared" si="24"/>
        <v>2.8875712844689456</v>
      </c>
      <c r="N31" s="10">
        <f t="shared" si="5"/>
        <v>8.26</v>
      </c>
      <c r="O31" s="10">
        <f t="shared" si="6"/>
        <v>0.31900000000000001</v>
      </c>
      <c r="P31" s="10">
        <f t="shared" si="7"/>
        <v>11.584838482863546</v>
      </c>
      <c r="Q31" s="42">
        <f t="shared" si="25"/>
        <v>8.0958468792472621E-3</v>
      </c>
      <c r="R31" s="4">
        <f t="shared" si="8"/>
        <v>629257.46658832999</v>
      </c>
      <c r="S31">
        <f t="shared" si="9"/>
        <v>6.2925746658832997E-4</v>
      </c>
      <c r="T31" s="41">
        <f t="shared" si="10"/>
        <v>1.955930686803112E-4</v>
      </c>
      <c r="U31" s="42">
        <f t="shared" si="11"/>
        <v>1.117347313122234</v>
      </c>
      <c r="V31" s="42">
        <f t="shared" si="26"/>
        <v>0.71914481294184973</v>
      </c>
      <c r="W31" s="42">
        <f t="shared" si="27"/>
        <v>0.47057897584395025</v>
      </c>
      <c r="X31" s="42">
        <f t="shared" si="12"/>
        <v>0.24856583709789948</v>
      </c>
      <c r="Y31" s="42">
        <f t="shared" si="29"/>
        <v>2.1338003567703801E-3</v>
      </c>
      <c r="Z31" s="10">
        <f t="shared" si="13"/>
        <v>10.909386366129306</v>
      </c>
      <c r="AA31">
        <f t="shared" si="14"/>
        <v>3516628.0334039433</v>
      </c>
      <c r="AB31" s="10">
        <f t="shared" si="15"/>
        <v>3.5166280334039435</v>
      </c>
      <c r="AC31" s="10">
        <f t="shared" si="16"/>
        <v>3.4156280334039435</v>
      </c>
      <c r="AD31" s="3">
        <f t="shared" si="17"/>
        <v>495.37752478664879</v>
      </c>
      <c r="AI31" s="94">
        <f t="shared" si="28"/>
        <v>0.47057897584395025</v>
      </c>
    </row>
    <row r="32" spans="2:35">
      <c r="B32" s="39">
        <f t="shared" si="18"/>
        <v>4</v>
      </c>
      <c r="C32" s="42">
        <f t="shared" si="19"/>
        <v>7.4340527577933926E-2</v>
      </c>
      <c r="D32" s="10">
        <f t="shared" si="20"/>
        <v>15.425659472422065</v>
      </c>
      <c r="E32" s="40">
        <f t="shared" si="21"/>
        <v>15.148681055155869</v>
      </c>
      <c r="F32" s="40">
        <f t="shared" si="22"/>
        <v>46</v>
      </c>
      <c r="G32" s="3">
        <f t="shared" si="23"/>
        <v>424.25659472422058</v>
      </c>
      <c r="H32" s="3">
        <f t="shared" si="0"/>
        <v>148.76302106966494</v>
      </c>
      <c r="I32">
        <f t="shared" si="1"/>
        <v>1.4876302106966495E-4</v>
      </c>
      <c r="J32" s="4">
        <f t="shared" si="2"/>
        <v>327.89001836859848</v>
      </c>
      <c r="K32" s="40">
        <f t="shared" si="3"/>
        <v>2.2041097042190967</v>
      </c>
      <c r="L32" s="40">
        <f t="shared" si="4"/>
        <v>3.7958902957809033</v>
      </c>
      <c r="M32" s="10">
        <f t="shared" si="24"/>
        <v>3.5166280334039435</v>
      </c>
      <c r="N32" s="10">
        <f t="shared" si="5"/>
        <v>8.26</v>
      </c>
      <c r="O32" s="10">
        <f t="shared" si="6"/>
        <v>0.31900000000000001</v>
      </c>
      <c r="P32" s="10">
        <f t="shared" si="7"/>
        <v>12.336568646757575</v>
      </c>
      <c r="Q32" s="42">
        <f t="shared" si="25"/>
        <v>9.6023542741838774E-3</v>
      </c>
      <c r="R32" s="4">
        <f t="shared" si="8"/>
        <v>628607.14446711319</v>
      </c>
      <c r="S32">
        <f t="shared" si="9"/>
        <v>6.2860714446711318E-4</v>
      </c>
      <c r="T32" s="41">
        <f t="shared" si="10"/>
        <v>1.9624339080152799E-4</v>
      </c>
      <c r="U32" s="42">
        <f t="shared" si="11"/>
        <v>1.1161925621444742</v>
      </c>
      <c r="V32" s="42">
        <f t="shared" si="26"/>
        <v>0.76650866875329215</v>
      </c>
      <c r="W32" s="42">
        <f t="shared" si="27"/>
        <v>0.57681020068698208</v>
      </c>
      <c r="X32" s="42">
        <f t="shared" si="12"/>
        <v>0.18969846806631008</v>
      </c>
      <c r="Y32" s="42">
        <f t="shared" si="29"/>
        <v>2.4195825017204234E-3</v>
      </c>
      <c r="Z32" s="10">
        <f t="shared" si="13"/>
        <v>12.329498037299425</v>
      </c>
      <c r="AA32">
        <f t="shared" si="14"/>
        <v>3961251.871246235</v>
      </c>
      <c r="AB32" s="10">
        <f t="shared" si="15"/>
        <v>3.961251871246235</v>
      </c>
      <c r="AC32" s="10">
        <f t="shared" si="16"/>
        <v>3.860251871246235</v>
      </c>
      <c r="AD32" s="3">
        <f t="shared" si="17"/>
        <v>559.862490391042</v>
      </c>
      <c r="AI32" s="94">
        <f t="shared" si="28"/>
        <v>0.57681020068698208</v>
      </c>
    </row>
    <row r="33" spans="2:35">
      <c r="B33" s="39">
        <f t="shared" si="18"/>
        <v>5</v>
      </c>
      <c r="C33" s="42">
        <f t="shared" si="19"/>
        <v>9.2925659472417405E-2</v>
      </c>
      <c r="D33" s="10">
        <f t="shared" si="20"/>
        <v>15.407074340527583</v>
      </c>
      <c r="E33" s="40">
        <f t="shared" si="21"/>
        <v>15.185851318944836</v>
      </c>
      <c r="F33" s="40">
        <f t="shared" si="22"/>
        <v>46</v>
      </c>
      <c r="G33" s="3">
        <f t="shared" si="23"/>
        <v>424.07074340527572</v>
      </c>
      <c r="H33" s="3">
        <f t="shared" si="0"/>
        <v>148.76302106966494</v>
      </c>
      <c r="I33">
        <f t="shared" si="1"/>
        <v>1.4876302106966495E-4</v>
      </c>
      <c r="J33" s="4">
        <f t="shared" si="2"/>
        <v>328.77558823243317</v>
      </c>
      <c r="K33" s="40">
        <f t="shared" si="3"/>
        <v>2.2100625939726597</v>
      </c>
      <c r="L33" s="40">
        <f t="shared" si="4"/>
        <v>3.7899374060273403</v>
      </c>
      <c r="M33" s="10">
        <f t="shared" si="24"/>
        <v>3.961251871246235</v>
      </c>
      <c r="N33" s="10">
        <f t="shared" si="5"/>
        <v>8.26</v>
      </c>
      <c r="O33" s="10">
        <f t="shared" si="6"/>
        <v>0.31900000000000001</v>
      </c>
      <c r="P33" s="10">
        <f t="shared" si="7"/>
        <v>12.814114527213812</v>
      </c>
      <c r="Q33" s="42">
        <f t="shared" si="25"/>
        <v>1.1052718390644171E-2</v>
      </c>
      <c r="R33" s="4">
        <f t="shared" si="8"/>
        <v>627956.23036536609</v>
      </c>
      <c r="S33">
        <f t="shared" si="9"/>
        <v>6.2795623036536604E-4</v>
      </c>
      <c r="T33" s="41">
        <f t="shared" si="10"/>
        <v>1.9689430490327513E-4</v>
      </c>
      <c r="U33" s="42">
        <f t="shared" si="11"/>
        <v>1.115036760010566</v>
      </c>
      <c r="V33" s="42">
        <f t="shared" si="26"/>
        <v>0.79690480534571584</v>
      </c>
      <c r="W33" s="42">
        <f t="shared" si="27"/>
        <v>0.651895532762923</v>
      </c>
      <c r="X33" s="42">
        <f t="shared" si="12"/>
        <v>0.14500927258279284</v>
      </c>
      <c r="Y33" s="42">
        <f t="shared" si="29"/>
        <v>2.6298987472285155E-3</v>
      </c>
      <c r="Z33" s="10">
        <f t="shared" si="13"/>
        <v>13.356906125448679</v>
      </c>
      <c r="AA33">
        <f t="shared" si="14"/>
        <v>4282923.8470893307</v>
      </c>
      <c r="AB33" s="10">
        <f t="shared" si="15"/>
        <v>4.2829238470893305</v>
      </c>
      <c r="AC33" s="10">
        <f t="shared" si="16"/>
        <v>4.1819238470893305</v>
      </c>
      <c r="AD33" s="3">
        <f t="shared" si="17"/>
        <v>606.51542379830755</v>
      </c>
      <c r="AI33" s="94">
        <f t="shared" si="28"/>
        <v>0.651895532762923</v>
      </c>
    </row>
    <row r="34" spans="2:35">
      <c r="B34" s="39">
        <f t="shared" si="18"/>
        <v>6</v>
      </c>
      <c r="C34" s="42">
        <f t="shared" si="19"/>
        <v>0.11151079136690088</v>
      </c>
      <c r="D34" s="10">
        <f t="shared" si="20"/>
        <v>15.388489208633098</v>
      </c>
      <c r="E34" s="40">
        <f t="shared" si="21"/>
        <v>15.223021582733804</v>
      </c>
      <c r="F34" s="40">
        <f t="shared" si="22"/>
        <v>46</v>
      </c>
      <c r="G34" s="3">
        <f t="shared" si="23"/>
        <v>423.88489208633086</v>
      </c>
      <c r="H34" s="3">
        <f t="shared" si="0"/>
        <v>148.76302106966494</v>
      </c>
      <c r="I34">
        <f t="shared" si="1"/>
        <v>1.4876302106966495E-4</v>
      </c>
      <c r="J34" s="4">
        <f t="shared" si="2"/>
        <v>329.66332835325693</v>
      </c>
      <c r="K34" s="40">
        <f t="shared" si="3"/>
        <v>2.2160300724121309</v>
      </c>
      <c r="L34" s="40">
        <f t="shared" si="4"/>
        <v>3.7839699275878691</v>
      </c>
      <c r="M34" s="10">
        <f t="shared" si="24"/>
        <v>4.2829238470893305</v>
      </c>
      <c r="N34" s="10">
        <f t="shared" si="5"/>
        <v>8.26</v>
      </c>
      <c r="O34" s="10">
        <f t="shared" si="6"/>
        <v>0.31900000000000001</v>
      </c>
      <c r="P34" s="10">
        <f t="shared" si="7"/>
        <v>13.137272844554456</v>
      </c>
      <c r="Q34" s="41">
        <f t="shared" si="25"/>
        <v>1.2467405602700304E-2</v>
      </c>
      <c r="R34" s="4">
        <f t="shared" si="8"/>
        <v>627304.72549312375</v>
      </c>
      <c r="S34">
        <f t="shared" si="9"/>
        <v>6.2730472549312377E-4</v>
      </c>
      <c r="T34" s="41">
        <f t="shared" si="10"/>
        <v>1.975458097755174E-4</v>
      </c>
      <c r="U34" s="42">
        <f t="shared" si="11"/>
        <v>1.11387990886912</v>
      </c>
      <c r="V34" s="42">
        <f t="shared" si="26"/>
        <v>0.81774340757950015</v>
      </c>
      <c r="W34" s="42">
        <f t="shared" si="27"/>
        <v>0.70621751253556375</v>
      </c>
      <c r="X34" s="42">
        <f t="shared" si="12"/>
        <v>0.1115258950439364</v>
      </c>
      <c r="Y34" s="42">
        <f t="shared" si="29"/>
        <v>2.7876730047602868E-3</v>
      </c>
      <c r="Z34" s="10">
        <f t="shared" si="13"/>
        <v>14.111526880413606</v>
      </c>
      <c r="AA34">
        <f t="shared" si="14"/>
        <v>4519188.6303450698</v>
      </c>
      <c r="AB34" s="10">
        <f t="shared" si="15"/>
        <v>4.5191886303450701</v>
      </c>
      <c r="AC34" s="10">
        <f t="shared" si="16"/>
        <v>4.4181886303450701</v>
      </c>
      <c r="AD34" s="3">
        <f t="shared" si="17"/>
        <v>640.78152724366498</v>
      </c>
      <c r="AI34" s="94">
        <f t="shared" si="28"/>
        <v>0.70621751253556375</v>
      </c>
    </row>
    <row r="35" spans="2:35">
      <c r="B35" s="39">
        <f t="shared" si="18"/>
        <v>7</v>
      </c>
      <c r="C35" s="42">
        <f t="shared" si="19"/>
        <v>0.13009592326138436</v>
      </c>
      <c r="D35" s="10">
        <f t="shared" si="20"/>
        <v>15.369904076738614</v>
      </c>
      <c r="E35" s="40">
        <f t="shared" si="21"/>
        <v>15.260191846522771</v>
      </c>
      <c r="F35" s="40">
        <f t="shared" si="22"/>
        <v>46</v>
      </c>
      <c r="G35" s="3">
        <f t="shared" si="23"/>
        <v>423.69904076738601</v>
      </c>
      <c r="H35" s="3">
        <f t="shared" si="0"/>
        <v>148.76302106966494</v>
      </c>
      <c r="I35">
        <f t="shared" si="1"/>
        <v>1.4876302106966495E-4</v>
      </c>
      <c r="J35" s="4">
        <f t="shared" si="2"/>
        <v>330.55323873106909</v>
      </c>
      <c r="K35" s="40">
        <f t="shared" si="3"/>
        <v>2.2220121395375045</v>
      </c>
      <c r="L35" s="40">
        <f t="shared" si="4"/>
        <v>3.7779878604624955</v>
      </c>
      <c r="M35" s="10">
        <f t="shared" si="24"/>
        <v>4.5191886303450701</v>
      </c>
      <c r="N35" s="10">
        <f t="shared" si="5"/>
        <v>8.26</v>
      </c>
      <c r="O35" s="10">
        <f t="shared" si="6"/>
        <v>0.31900000000000001</v>
      </c>
      <c r="P35" s="10">
        <f t="shared" si="7"/>
        <v>13.364242175803856</v>
      </c>
      <c r="Q35" s="41">
        <f t="shared" si="25"/>
        <v>1.3858066715391909E-2</v>
      </c>
      <c r="R35" s="4">
        <f t="shared" si="8"/>
        <v>626652.63106042193</v>
      </c>
      <c r="S35">
        <f t="shared" si="9"/>
        <v>6.2665263106042191E-4</v>
      </c>
      <c r="T35" s="41">
        <f t="shared" si="10"/>
        <v>1.9819790420821926E-4</v>
      </c>
      <c r="U35" s="42">
        <f t="shared" si="11"/>
        <v>1.1127220108687488</v>
      </c>
      <c r="V35" s="42">
        <f t="shared" si="26"/>
        <v>0.83262413092874454</v>
      </c>
      <c r="W35" s="42">
        <f t="shared" si="27"/>
        <v>0.74611645226560097</v>
      </c>
      <c r="X35" s="42">
        <f t="shared" si="12"/>
        <v>8.6507678663143572E-2</v>
      </c>
      <c r="Y35" s="42">
        <f t="shared" si="29"/>
        <v>2.9079758694263418E-3</v>
      </c>
      <c r="Z35" s="10">
        <f t="shared" si="13"/>
        <v>14.672081831760098</v>
      </c>
      <c r="AA35">
        <f t="shared" si="14"/>
        <v>4694693.2042803103</v>
      </c>
      <c r="AB35" s="10">
        <f t="shared" si="15"/>
        <v>4.69469320428031</v>
      </c>
      <c r="AC35" s="10">
        <f t="shared" si="16"/>
        <v>4.59369320428031</v>
      </c>
      <c r="AD35" s="3">
        <f t="shared" si="17"/>
        <v>666.23541758960266</v>
      </c>
      <c r="AI35" s="94">
        <f t="shared" si="28"/>
        <v>0.74611645226560097</v>
      </c>
    </row>
    <row r="36" spans="2:35">
      <c r="B36" s="39">
        <f t="shared" si="18"/>
        <v>8</v>
      </c>
      <c r="C36" s="42">
        <f t="shared" si="19"/>
        <v>0.14868105515586785</v>
      </c>
      <c r="D36" s="10">
        <f t="shared" si="20"/>
        <v>15.351318944844131</v>
      </c>
      <c r="E36" s="40">
        <f t="shared" si="21"/>
        <v>15.297362110311738</v>
      </c>
      <c r="F36" s="40">
        <f t="shared" si="22"/>
        <v>46</v>
      </c>
      <c r="G36" s="3">
        <f t="shared" si="23"/>
        <v>423.51318944844115</v>
      </c>
      <c r="H36" s="3">
        <f t="shared" si="0"/>
        <v>148.76302106966494</v>
      </c>
      <c r="I36">
        <f t="shared" si="1"/>
        <v>1.4876302106966495E-4</v>
      </c>
      <c r="J36" s="4">
        <f t="shared" si="2"/>
        <v>331.44531936587032</v>
      </c>
      <c r="K36" s="40">
        <f t="shared" si="3"/>
        <v>2.2280087953487864</v>
      </c>
      <c r="L36" s="40">
        <f t="shared" si="4"/>
        <v>3.7719912046512136</v>
      </c>
      <c r="M36" s="10">
        <f t="shared" si="24"/>
        <v>4.69469320428031</v>
      </c>
      <c r="N36" s="10">
        <f t="shared" si="5"/>
        <v>8.26</v>
      </c>
      <c r="O36" s="10">
        <f t="shared" si="6"/>
        <v>0.31900000000000001</v>
      </c>
      <c r="P36" s="10">
        <f t="shared" si="7"/>
        <v>13.527662184015751</v>
      </c>
      <c r="Q36" s="42">
        <f t="shared" si="25"/>
        <v>1.523192804055448E-2</v>
      </c>
      <c r="R36" s="4">
        <f t="shared" si="8"/>
        <v>625999.94827729557</v>
      </c>
      <c r="S36">
        <f t="shared" si="9"/>
        <v>6.2599994827729558E-4</v>
      </c>
      <c r="T36" s="41">
        <f t="shared" si="10"/>
        <v>1.9885058699134559E-4</v>
      </c>
      <c r="U36" s="42">
        <f t="shared" si="11"/>
        <v>1.1115630681580626</v>
      </c>
      <c r="V36" s="42">
        <f t="shared" si="26"/>
        <v>0.84356600586964869</v>
      </c>
      <c r="W36" s="42">
        <f t="shared" si="27"/>
        <v>0.77575458250784013</v>
      </c>
      <c r="X36" s="42">
        <f t="shared" si="12"/>
        <v>6.7811423361808565E-2</v>
      </c>
      <c r="Y36" s="42">
        <f t="shared" si="29"/>
        <v>3.0011393613873561E-3</v>
      </c>
      <c r="Z36" s="10">
        <f t="shared" si="13"/>
        <v>15.092434006835354</v>
      </c>
      <c r="AA36">
        <f t="shared" si="14"/>
        <v>4826301.5848897863</v>
      </c>
      <c r="AB36" s="10">
        <f t="shared" si="15"/>
        <v>4.8263015848897863</v>
      </c>
      <c r="AC36" s="10">
        <f t="shared" si="16"/>
        <v>4.7253015848897864</v>
      </c>
      <c r="AD36" s="3">
        <f t="shared" si="17"/>
        <v>685.32292746769929</v>
      </c>
      <c r="AI36" s="94">
        <f t="shared" si="28"/>
        <v>0.77575458250784013</v>
      </c>
    </row>
    <row r="37" spans="2:35">
      <c r="B37" s="39">
        <f t="shared" si="18"/>
        <v>9</v>
      </c>
      <c r="C37" s="42">
        <f t="shared" si="19"/>
        <v>0.16726618705035134</v>
      </c>
      <c r="D37" s="10">
        <f t="shared" si="20"/>
        <v>15.332733812949648</v>
      </c>
      <c r="E37" s="40">
        <f t="shared" si="21"/>
        <v>15.334532374100705</v>
      </c>
      <c r="F37" s="40">
        <f t="shared" si="22"/>
        <v>46</v>
      </c>
      <c r="G37" s="3">
        <f t="shared" si="23"/>
        <v>423.3273381294963</v>
      </c>
      <c r="H37" s="3">
        <f t="shared" si="0"/>
        <v>148.76302106966494</v>
      </c>
      <c r="I37">
        <f t="shared" si="1"/>
        <v>1.4876302106966495E-4</v>
      </c>
      <c r="J37" s="4">
        <f t="shared" si="2"/>
        <v>332.33957025765994</v>
      </c>
      <c r="K37" s="40">
        <f t="shared" si="3"/>
        <v>2.2340200398459711</v>
      </c>
      <c r="L37" s="40">
        <f t="shared" si="4"/>
        <v>3.7659799601540289</v>
      </c>
      <c r="M37" s="10">
        <f t="shared" si="24"/>
        <v>4.8263015848897863</v>
      </c>
      <c r="N37" s="10">
        <f t="shared" si="5"/>
        <v>8.26</v>
      </c>
      <c r="O37" s="10">
        <f t="shared" si="6"/>
        <v>0.31900000000000001</v>
      </c>
      <c r="P37" s="10">
        <f t="shared" si="7"/>
        <v>13.647498616452893</v>
      </c>
      <c r="Q37" s="42">
        <f t="shared" si="25"/>
        <v>1.6593725716216302E-2</v>
      </c>
      <c r="R37" s="4">
        <f t="shared" si="8"/>
        <v>625346.67835378053</v>
      </c>
      <c r="S37">
        <f t="shared" si="9"/>
        <v>6.2534667835378052E-4</v>
      </c>
      <c r="T37" s="41">
        <f t="shared" si="10"/>
        <v>1.9950385691486065E-4</v>
      </c>
      <c r="U37" s="42">
        <f t="shared" si="11"/>
        <v>1.1104030828856739</v>
      </c>
      <c r="V37" s="42">
        <f t="shared" si="26"/>
        <v>0.85180441494361847</v>
      </c>
      <c r="W37" s="42">
        <f t="shared" si="27"/>
        <v>0.79797979429584243</v>
      </c>
      <c r="X37" s="42">
        <f t="shared" si="12"/>
        <v>5.3824620647776045E-2</v>
      </c>
      <c r="Y37" s="42">
        <f t="shared" si="29"/>
        <v>3.074437604678877E-3</v>
      </c>
      <c r="Z37" s="10">
        <f t="shared" si="13"/>
        <v>15.410416882270651</v>
      </c>
      <c r="AA37">
        <f t="shared" si="14"/>
        <v>4925859.0840036944</v>
      </c>
      <c r="AB37" s="10">
        <f t="shared" si="15"/>
        <v>4.9258590840036947</v>
      </c>
      <c r="AC37" s="10">
        <f t="shared" si="16"/>
        <v>4.8248590840036947</v>
      </c>
      <c r="AD37" s="3">
        <f t="shared" si="17"/>
        <v>699.76201363360326</v>
      </c>
      <c r="AI37" s="94">
        <f t="shared" si="28"/>
        <v>0.79797979429584243</v>
      </c>
    </row>
    <row r="38" spans="2:35">
      <c r="B38" s="39">
        <f t="shared" si="18"/>
        <v>10</v>
      </c>
      <c r="C38" s="42">
        <f t="shared" si="19"/>
        <v>0.18585131894483484</v>
      </c>
      <c r="D38" s="10">
        <f t="shared" si="20"/>
        <v>15.314148681055164</v>
      </c>
      <c r="E38" s="40">
        <f t="shared" si="21"/>
        <v>15.371702637889673</v>
      </c>
      <c r="F38" s="40">
        <f t="shared" si="22"/>
        <v>46</v>
      </c>
      <c r="G38" s="3">
        <f t="shared" si="23"/>
        <v>423.14148681055144</v>
      </c>
      <c r="H38" s="3">
        <f t="shared" si="0"/>
        <v>148.76302106966494</v>
      </c>
      <c r="I38">
        <f t="shared" si="1"/>
        <v>1.4876302106966495E-4</v>
      </c>
      <c r="J38" s="4">
        <f t="shared" si="2"/>
        <v>333.23599140643842</v>
      </c>
      <c r="K38" s="40">
        <f t="shared" si="3"/>
        <v>2.2400458730290622</v>
      </c>
      <c r="L38" s="40">
        <f t="shared" si="4"/>
        <v>3.7599541269709378</v>
      </c>
      <c r="M38" s="10">
        <f t="shared" si="24"/>
        <v>4.9258590840036947</v>
      </c>
      <c r="N38" s="10">
        <f t="shared" si="5"/>
        <v>8.26</v>
      </c>
      <c r="O38" s="10">
        <f t="shared" si="6"/>
        <v>0.31900000000000001</v>
      </c>
      <c r="P38" s="10">
        <f t="shared" si="7"/>
        <v>13.736680593257805</v>
      </c>
      <c r="Q38" s="42">
        <f t="shared" si="25"/>
        <v>1.7946682259706536E-2</v>
      </c>
      <c r="R38" s="4">
        <f t="shared" si="8"/>
        <v>624692.82249991177</v>
      </c>
      <c r="S38">
        <f t="shared" si="9"/>
        <v>6.2469282249991175E-4</v>
      </c>
      <c r="T38" s="41">
        <f t="shared" si="10"/>
        <v>2.0015771276872942E-4</v>
      </c>
      <c r="U38" s="42">
        <f t="shared" si="11"/>
        <v>1.1092420572001933</v>
      </c>
      <c r="V38" s="42">
        <f t="shared" si="26"/>
        <v>0.85813967275363501</v>
      </c>
      <c r="W38" s="42">
        <f t="shared" si="27"/>
        <v>0.81479245085041418</v>
      </c>
      <c r="X38" s="42">
        <f t="shared" si="12"/>
        <v>4.3347221903220823E-2</v>
      </c>
      <c r="Y38" s="42">
        <f t="shared" si="29"/>
        <v>3.133084512194963E-3</v>
      </c>
      <c r="Z38" s="10">
        <f t="shared" si="13"/>
        <v>15.653079108747908</v>
      </c>
      <c r="AA38">
        <f t="shared" si="14"/>
        <v>5001834.3841339806</v>
      </c>
      <c r="AB38" s="10">
        <f t="shared" si="15"/>
        <v>5.0018343841339803</v>
      </c>
      <c r="AC38" s="10">
        <f t="shared" si="16"/>
        <v>4.9008343841339803</v>
      </c>
      <c r="AD38" s="3">
        <f t="shared" si="17"/>
        <v>710.78091140449317</v>
      </c>
      <c r="AI38" s="94">
        <f t="shared" si="28"/>
        <v>0.81479245085041418</v>
      </c>
    </row>
    <row r="39" spans="2:35">
      <c r="B39" s="39">
        <f t="shared" si="18"/>
        <v>11</v>
      </c>
      <c r="C39" s="42">
        <f t="shared" si="19"/>
        <v>0.20443645083931833</v>
      </c>
      <c r="D39" s="10">
        <f t="shared" si="20"/>
        <v>15.295563549160679</v>
      </c>
      <c r="E39" s="40">
        <f t="shared" si="21"/>
        <v>15.40887290167864</v>
      </c>
      <c r="F39" s="40">
        <f t="shared" si="22"/>
        <v>46</v>
      </c>
      <c r="G39" s="3">
        <f t="shared" si="23"/>
        <v>422.95563549160659</v>
      </c>
      <c r="H39" s="3">
        <f t="shared" si="0"/>
        <v>148.76302106966494</v>
      </c>
      <c r="I39">
        <f t="shared" si="1"/>
        <v>1.4876302106966495E-4</v>
      </c>
      <c r="J39" s="4">
        <f t="shared" si="2"/>
        <v>334.13458281220574</v>
      </c>
      <c r="K39" s="40">
        <f t="shared" si="3"/>
        <v>2.2460862948980598</v>
      </c>
      <c r="L39" s="40">
        <f t="shared" si="4"/>
        <v>3.7539137051019402</v>
      </c>
      <c r="M39" s="10">
        <f t="shared" si="24"/>
        <v>5.0018343841339803</v>
      </c>
      <c r="N39" s="10">
        <f t="shared" si="5"/>
        <v>8.26</v>
      </c>
      <c r="O39" s="10">
        <f t="shared" si="6"/>
        <v>0.31900000000000001</v>
      </c>
      <c r="P39" s="10">
        <f t="shared" si="7"/>
        <v>13.803915638604375</v>
      </c>
      <c r="Q39" s="42">
        <f t="shared" si="25"/>
        <v>1.92930489270388E-2</v>
      </c>
      <c r="R39" s="4">
        <f t="shared" si="8"/>
        <v>624038.3819257248</v>
      </c>
      <c r="S39">
        <f t="shared" si="9"/>
        <v>6.2403838192572482E-4</v>
      </c>
      <c r="T39" s="41">
        <f t="shared" si="10"/>
        <v>2.0081215334291636E-4</v>
      </c>
      <c r="U39" s="42">
        <f t="shared" si="11"/>
        <v>1.1080799932502323</v>
      </c>
      <c r="V39" s="42">
        <f t="shared" si="26"/>
        <v>0.86311105151135548</v>
      </c>
      <c r="W39" s="42">
        <f t="shared" si="27"/>
        <v>0.82762269105421371</v>
      </c>
      <c r="X39" s="42">
        <f t="shared" si="12"/>
        <v>3.5488360457141765E-2</v>
      </c>
      <c r="Y39" s="42">
        <f t="shared" si="29"/>
        <v>3.1808648577927312E-3</v>
      </c>
      <c r="Z39" s="10">
        <f t="shared" si="13"/>
        <v>15.840001737150518</v>
      </c>
      <c r="AA39">
        <f t="shared" si="14"/>
        <v>5060358.1313203257</v>
      </c>
      <c r="AB39" s="10">
        <f t="shared" si="15"/>
        <v>5.0603581313203261</v>
      </c>
      <c r="AC39" s="10">
        <f t="shared" si="16"/>
        <v>4.9593581313203261</v>
      </c>
      <c r="AD39" s="3">
        <f t="shared" si="17"/>
        <v>719.26876451346277</v>
      </c>
      <c r="AI39" s="94">
        <f t="shared" si="28"/>
        <v>0.82762269105421371</v>
      </c>
    </row>
    <row r="40" spans="2:35">
      <c r="B40" s="39">
        <f t="shared" ref="B40:B103" si="30">1+B39</f>
        <v>12</v>
      </c>
      <c r="C40" s="42">
        <f t="shared" ref="C40:C103" si="31">xincp+C39</f>
        <v>0.22302158273380182</v>
      </c>
      <c r="D40" s="10">
        <f t="shared" ref="D40:D103" si="32">(F40-E40)/2</f>
        <v>15.276978417266196</v>
      </c>
      <c r="E40" s="40">
        <f t="shared" ref="E40:E103" si="33">E39+ci*2*xincp</f>
        <v>15.446043165467607</v>
      </c>
      <c r="F40" s="40">
        <f t="shared" ref="F40:F103" si="34">F39-osi*2*xincp</f>
        <v>46</v>
      </c>
      <c r="G40" s="3">
        <f t="shared" ref="G40:G103" si="35">G39-ei*n*2*xincp</f>
        <v>422.76978417266173</v>
      </c>
      <c r="H40" s="3">
        <f t="shared" ref="H40:H103" si="36">PI()/4*(dto+erate*(two-D40)/two)^2</f>
        <v>148.76302106966494</v>
      </c>
      <c r="I40">
        <f t="shared" si="1"/>
        <v>1.4876302106966495E-4</v>
      </c>
      <c r="J40" s="4">
        <f t="shared" ref="J40:J103" si="37">PI()/4*dc^2-PI()/4*(F40^2-E40^2)</f>
        <v>335.03534447496168</v>
      </c>
      <c r="K40" s="40">
        <f t="shared" ref="K40:K103" si="38">J40/H40</f>
        <v>2.252141305452962</v>
      </c>
      <c r="L40" s="40">
        <f t="shared" si="4"/>
        <v>3.747858694547038</v>
      </c>
      <c r="M40" s="10">
        <f t="shared" ref="M40:M103" si="39">AB39</f>
        <v>5.0603581313203261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13.855234074382443</v>
      </c>
      <c r="Q40" s="42">
        <f t="shared" ref="Q40:Q103" si="41">xincp/P40+Q39</f>
        <v>2.0634428783539844E-2</v>
      </c>
      <c r="R40" s="4">
        <f t="shared" ref="R40:R103" si="42">PI()/4*(F40^2-E40^2)*G40</f>
        <v>623383.35784125514</v>
      </c>
      <c r="S40">
        <f t="shared" si="9"/>
        <v>6.2338335784125514E-4</v>
      </c>
      <c r="T40" s="41">
        <f t="shared" si="10"/>
        <v>2.0146717742738603E-4</v>
      </c>
      <c r="U40" s="42">
        <f t="shared" ref="U40:U103" si="43">rhopgrain*R40/1000^2</f>
        <v>1.1069168931844031</v>
      </c>
      <c r="V40" s="42">
        <f t="shared" ref="V40:V103" si="44">(U39-U40)/(Q40-Q39)</f>
        <v>0.86709224101748561</v>
      </c>
      <c r="W40" s="42">
        <f t="shared" ref="W40:W103" si="45">IF(V40&lt;AI40,IF(AB39&gt;pbd,AI40,0),AI40)</f>
        <v>0.837505820607366</v>
      </c>
      <c r="X40" s="42">
        <f t="shared" ref="X40:X103" si="46">V40-W40</f>
        <v>2.9586420410119607E-2</v>
      </c>
      <c r="Y40" s="42">
        <f t="shared" si="29"/>
        <v>3.2205514861568369E-3</v>
      </c>
      <c r="Z40" s="10">
        <f t="shared" ref="Z40:Z103" si="47">Y40/T40</f>
        <v>15.985489682643749</v>
      </c>
      <c r="AA40">
        <f t="shared" si="14"/>
        <v>5105909.0622775303</v>
      </c>
      <c r="AB40" s="10">
        <f t="shared" si="15"/>
        <v>5.1059090622775303</v>
      </c>
      <c r="AC40" s="10">
        <f t="shared" si="16"/>
        <v>5.0049090622775303</v>
      </c>
      <c r="AD40" s="3">
        <f t="shared" si="17"/>
        <v>725.87513593582742</v>
      </c>
      <c r="AI40" s="94">
        <f t="shared" si="28"/>
        <v>0.837505820607366</v>
      </c>
    </row>
    <row r="41" spans="2:35">
      <c r="B41" s="39">
        <f t="shared" si="30"/>
        <v>13</v>
      </c>
      <c r="C41" s="42">
        <f t="shared" si="31"/>
        <v>0.24160671462828531</v>
      </c>
      <c r="D41" s="10">
        <f t="shared" si="32"/>
        <v>15.258393285371714</v>
      </c>
      <c r="E41" s="40">
        <f t="shared" si="33"/>
        <v>15.483213429256574</v>
      </c>
      <c r="F41" s="40">
        <f t="shared" si="34"/>
        <v>46</v>
      </c>
      <c r="G41" s="3">
        <f t="shared" si="35"/>
        <v>422.58393285371687</v>
      </c>
      <c r="H41" s="3">
        <f t="shared" si="36"/>
        <v>148.76302106966494</v>
      </c>
      <c r="I41">
        <f t="shared" si="1"/>
        <v>1.4876302106966495E-4</v>
      </c>
      <c r="J41" s="4">
        <f t="shared" si="37"/>
        <v>335.93827639470624</v>
      </c>
      <c r="K41" s="40">
        <f t="shared" si="38"/>
        <v>2.2582109046937684</v>
      </c>
      <c r="L41" s="40">
        <f t="shared" si="4"/>
        <v>3.7417890953062316</v>
      </c>
      <c r="M41" s="10">
        <f t="shared" si="39"/>
        <v>5.1059090622775303</v>
      </c>
      <c r="N41" s="10">
        <f t="shared" si="5"/>
        <v>8.26</v>
      </c>
      <c r="O41" s="10">
        <f t="shared" si="6"/>
        <v>0.31900000000000001</v>
      </c>
      <c r="P41" s="10">
        <f t="shared" si="40"/>
        <v>13.894897852808256</v>
      </c>
      <c r="Q41" s="42">
        <f t="shared" si="41"/>
        <v>2.197197959473399E-2</v>
      </c>
      <c r="R41" s="4">
        <f t="shared" si="42"/>
        <v>622727.75145653798</v>
      </c>
      <c r="S41">
        <f t="shared" si="9"/>
        <v>6.2272775145653795E-4</v>
      </c>
      <c r="T41" s="41">
        <f t="shared" si="10"/>
        <v>2.0212278381210322E-4</v>
      </c>
      <c r="U41" s="42">
        <f t="shared" si="43"/>
        <v>1.1057527591513163</v>
      </c>
      <c r="V41" s="42">
        <f t="shared" si="44"/>
        <v>0.87034752126348902</v>
      </c>
      <c r="W41" s="42">
        <f t="shared" si="45"/>
        <v>0.84519818094928534</v>
      </c>
      <c r="X41" s="42">
        <f t="shared" si="46"/>
        <v>2.5149340314203683E-2</v>
      </c>
      <c r="Y41" s="42">
        <f t="shared" si="29"/>
        <v>3.2541900066950977E-3</v>
      </c>
      <c r="Z41" s="10">
        <f t="shared" si="47"/>
        <v>16.100065244105522</v>
      </c>
      <c r="AA41">
        <f t="shared" si="14"/>
        <v>5141781.6115243742</v>
      </c>
      <c r="AB41" s="10">
        <f t="shared" si="15"/>
        <v>5.1417816115243742</v>
      </c>
      <c r="AC41" s="10">
        <f t="shared" si="16"/>
        <v>5.0407816115243742</v>
      </c>
      <c r="AD41" s="3">
        <f t="shared" si="17"/>
        <v>731.07782618192516</v>
      </c>
      <c r="AI41" s="94">
        <f t="shared" si="28"/>
        <v>0.84519818094928534</v>
      </c>
    </row>
    <row r="42" spans="2:35">
      <c r="B42" s="39">
        <f t="shared" si="30"/>
        <v>14</v>
      </c>
      <c r="C42" s="42">
        <f t="shared" si="31"/>
        <v>0.26019184652276878</v>
      </c>
      <c r="D42" s="10">
        <f t="shared" si="32"/>
        <v>15.239808153477229</v>
      </c>
      <c r="E42" s="40">
        <f t="shared" si="33"/>
        <v>15.520383693045542</v>
      </c>
      <c r="F42" s="40">
        <f t="shared" si="34"/>
        <v>46</v>
      </c>
      <c r="G42" s="3">
        <f t="shared" si="35"/>
        <v>422.39808153477202</v>
      </c>
      <c r="H42" s="3">
        <f t="shared" si="36"/>
        <v>148.76302106966494</v>
      </c>
      <c r="I42">
        <f t="shared" si="1"/>
        <v>1.4876302106966495E-4</v>
      </c>
      <c r="J42" s="4">
        <f t="shared" si="37"/>
        <v>336.84337857143964</v>
      </c>
      <c r="K42" s="40">
        <f t="shared" si="38"/>
        <v>2.2642950926204817</v>
      </c>
      <c r="L42" s="40">
        <f t="shared" si="4"/>
        <v>3.7357049073795183</v>
      </c>
      <c r="M42" s="10">
        <f t="shared" si="39"/>
        <v>5.1417816115243742</v>
      </c>
      <c r="N42" s="10">
        <f t="shared" si="5"/>
        <v>8.26</v>
      </c>
      <c r="O42" s="10">
        <f t="shared" si="6"/>
        <v>0.31900000000000001</v>
      </c>
      <c r="P42" s="10">
        <f t="shared" si="40"/>
        <v>13.925964837396409</v>
      </c>
      <c r="Q42" s="42">
        <f t="shared" si="41"/>
        <v>2.3306546507080018E-2</v>
      </c>
      <c r="R42" s="4">
        <f t="shared" si="42"/>
        <v>622071.56398160884</v>
      </c>
      <c r="S42">
        <f t="shared" si="9"/>
        <v>6.2207156398160878E-4</v>
      </c>
      <c r="T42" s="41">
        <f t="shared" si="10"/>
        <v>2.0277897128703239E-4</v>
      </c>
      <c r="U42" s="42">
        <f t="shared" si="43"/>
        <v>1.1045875932995834</v>
      </c>
      <c r="V42" s="42">
        <f t="shared" si="44"/>
        <v>0.87306664128562594</v>
      </c>
      <c r="W42" s="42">
        <f t="shared" si="45"/>
        <v>0.8512561158672175</v>
      </c>
      <c r="X42" s="42">
        <f t="shared" si="46"/>
        <v>2.1810525418408444E-2</v>
      </c>
      <c r="Y42" s="42">
        <f t="shared" si="29"/>
        <v>3.2832976122593874E-3</v>
      </c>
      <c r="Z42" s="10">
        <f t="shared" si="47"/>
        <v>16.191509363226327</v>
      </c>
      <c r="AA42">
        <f t="shared" si="14"/>
        <v>5170411.9199832156</v>
      </c>
      <c r="AB42" s="10">
        <f t="shared" si="15"/>
        <v>5.1704119199832155</v>
      </c>
      <c r="AC42" s="10">
        <f t="shared" si="16"/>
        <v>5.0694119199832155</v>
      </c>
      <c r="AD42" s="3">
        <f t="shared" si="17"/>
        <v>735.23015518248235</v>
      </c>
      <c r="AI42" s="94">
        <f t="shared" si="28"/>
        <v>0.8512561158672175</v>
      </c>
    </row>
    <row r="43" spans="2:35">
      <c r="B43" s="39">
        <f t="shared" si="30"/>
        <v>15</v>
      </c>
      <c r="C43" s="42">
        <f t="shared" si="31"/>
        <v>0.27877697841725224</v>
      </c>
      <c r="D43" s="10">
        <f t="shared" si="32"/>
        <v>15.221223021582745</v>
      </c>
      <c r="E43" s="40">
        <f t="shared" si="33"/>
        <v>15.557553956834509</v>
      </c>
      <c r="F43" s="40">
        <f t="shared" si="34"/>
        <v>46</v>
      </c>
      <c r="G43" s="3">
        <f t="shared" si="35"/>
        <v>422.21223021582716</v>
      </c>
      <c r="H43" s="3">
        <f t="shared" si="36"/>
        <v>148.76302106966494</v>
      </c>
      <c r="I43">
        <f t="shared" si="1"/>
        <v>1.4876302106966495E-4</v>
      </c>
      <c r="J43" s="4">
        <f t="shared" si="37"/>
        <v>337.7506510051619</v>
      </c>
      <c r="K43" s="40">
        <f t="shared" si="38"/>
        <v>2.2703938692331009</v>
      </c>
      <c r="L43" s="40">
        <f t="shared" si="4"/>
        <v>3.7296061307668991</v>
      </c>
      <c r="M43" s="10">
        <f t="shared" si="39"/>
        <v>5.1704119199832155</v>
      </c>
      <c r="N43" s="10">
        <f t="shared" si="5"/>
        <v>8.26</v>
      </c>
      <c r="O43" s="10">
        <f t="shared" si="6"/>
        <v>0.31900000000000001</v>
      </c>
      <c r="P43" s="10">
        <f t="shared" si="40"/>
        <v>13.950654022445246</v>
      </c>
      <c r="Q43" s="42">
        <f t="shared" si="41"/>
        <v>2.4638751568189111E-2</v>
      </c>
      <c r="R43" s="4">
        <f t="shared" si="42"/>
        <v>621414.79662650276</v>
      </c>
      <c r="S43">
        <f t="shared" si="9"/>
        <v>6.2141479662650276E-4</v>
      </c>
      <c r="T43" s="41">
        <f t="shared" si="10"/>
        <v>2.0343573864213841E-4</v>
      </c>
      <c r="U43" s="42">
        <f t="shared" si="43"/>
        <v>1.1034213977778158</v>
      </c>
      <c r="V43" s="42">
        <f t="shared" si="44"/>
        <v>0.87538739779053198</v>
      </c>
      <c r="W43" s="42">
        <f t="shared" si="45"/>
        <v>0.856091025818292</v>
      </c>
      <c r="X43" s="42">
        <f t="shared" si="46"/>
        <v>1.929637197223999E-2</v>
      </c>
      <c r="Y43" s="42">
        <f t="shared" si="29"/>
        <v>3.3090043366618494E-3</v>
      </c>
      <c r="Z43" s="10">
        <f t="shared" si="47"/>
        <v>16.265599932186365</v>
      </c>
      <c r="AA43">
        <f t="shared" si="14"/>
        <v>5193608.9922893587</v>
      </c>
      <c r="AB43" s="10">
        <f t="shared" si="15"/>
        <v>5.1936089922893585</v>
      </c>
      <c r="AC43" s="10">
        <f t="shared" si="16"/>
        <v>5.0926089922893585</v>
      </c>
      <c r="AD43" s="3">
        <f t="shared" si="17"/>
        <v>738.59448764167644</v>
      </c>
      <c r="AI43" s="94">
        <f t="shared" si="28"/>
        <v>0.856091025818292</v>
      </c>
    </row>
    <row r="44" spans="2:35">
      <c r="B44" s="39">
        <f t="shared" si="30"/>
        <v>16</v>
      </c>
      <c r="C44" s="42">
        <f t="shared" si="31"/>
        <v>0.29736211031173571</v>
      </c>
      <c r="D44" s="10">
        <f t="shared" si="32"/>
        <v>15.202637889688262</v>
      </c>
      <c r="E44" s="40">
        <f t="shared" si="33"/>
        <v>15.594724220623476</v>
      </c>
      <c r="F44" s="40">
        <f t="shared" si="34"/>
        <v>46</v>
      </c>
      <c r="G44" s="3">
        <f t="shared" si="35"/>
        <v>422.02637889688231</v>
      </c>
      <c r="H44" s="3">
        <f t="shared" si="36"/>
        <v>148.76302106966494</v>
      </c>
      <c r="I44">
        <f t="shared" si="1"/>
        <v>1.4876302106966495E-4</v>
      </c>
      <c r="J44" s="4">
        <f t="shared" si="37"/>
        <v>338.66009369587277</v>
      </c>
      <c r="K44" s="40">
        <f t="shared" si="38"/>
        <v>2.2765072345316248</v>
      </c>
      <c r="L44" s="40">
        <f t="shared" si="4"/>
        <v>3.7234927654683752</v>
      </c>
      <c r="M44" s="10">
        <f t="shared" si="39"/>
        <v>5.1936089922893585</v>
      </c>
      <c r="N44" s="10">
        <f t="shared" si="5"/>
        <v>8.26</v>
      </c>
      <c r="O44" s="10">
        <f t="shared" si="6"/>
        <v>0.31900000000000001</v>
      </c>
      <c r="P44" s="10">
        <f t="shared" si="40"/>
        <v>13.970589699494845</v>
      </c>
      <c r="Q44" s="42">
        <f t="shared" si="41"/>
        <v>2.5969055606475732E-2</v>
      </c>
      <c r="R44" s="4">
        <f t="shared" si="42"/>
        <v>620757.45060125552</v>
      </c>
      <c r="S44">
        <f t="shared" si="9"/>
        <v>6.2075745060125552E-4</v>
      </c>
      <c r="T44" s="41">
        <f t="shared" si="10"/>
        <v>2.0409308466738565E-4</v>
      </c>
      <c r="U44" s="42">
        <f t="shared" si="43"/>
        <v>1.1022541747346255</v>
      </c>
      <c r="V44" s="42">
        <f t="shared" si="44"/>
        <v>0.87741073438641637</v>
      </c>
      <c r="W44" s="42">
        <f t="shared" si="45"/>
        <v>0.86000840435055648</v>
      </c>
      <c r="X44" s="42">
        <f t="shared" si="46"/>
        <v>1.7402330035859892E-2</v>
      </c>
      <c r="Y44" s="42">
        <f t="shared" si="29"/>
        <v>3.3321547265841504E-3</v>
      </c>
      <c r="Z44" s="10">
        <f t="shared" si="47"/>
        <v>16.326641992866275</v>
      </c>
      <c r="AA44">
        <f t="shared" si="14"/>
        <v>5212720.6972631933</v>
      </c>
      <c r="AB44" s="10">
        <f t="shared" si="15"/>
        <v>5.212720697263193</v>
      </c>
      <c r="AC44" s="10">
        <f t="shared" si="16"/>
        <v>5.111720697263193</v>
      </c>
      <c r="AD44" s="3">
        <f t="shared" si="17"/>
        <v>741.36630852258065</v>
      </c>
      <c r="AI44" s="94">
        <f t="shared" si="28"/>
        <v>0.86000840435055648</v>
      </c>
    </row>
    <row r="45" spans="2:35">
      <c r="B45" s="39">
        <f t="shared" si="30"/>
        <v>17</v>
      </c>
      <c r="C45" s="42">
        <f t="shared" si="31"/>
        <v>0.31594724220621917</v>
      </c>
      <c r="D45" s="10">
        <f t="shared" si="32"/>
        <v>15.184052757793779</v>
      </c>
      <c r="E45" s="40">
        <f t="shared" si="33"/>
        <v>15.631894484412443</v>
      </c>
      <c r="F45" s="40">
        <f t="shared" si="34"/>
        <v>46</v>
      </c>
      <c r="G45" s="3">
        <f t="shared" si="35"/>
        <v>421.84052757793745</v>
      </c>
      <c r="H45" s="3">
        <f t="shared" si="36"/>
        <v>148.76302106966494</v>
      </c>
      <c r="I45">
        <f t="shared" si="1"/>
        <v>1.4876302106966495E-4</v>
      </c>
      <c r="J45" s="4">
        <f t="shared" si="37"/>
        <v>339.57170664357227</v>
      </c>
      <c r="K45" s="40">
        <f t="shared" si="38"/>
        <v>2.2826351885160534</v>
      </c>
      <c r="L45" s="40">
        <f t="shared" si="4"/>
        <v>3.7173648114839466</v>
      </c>
      <c r="M45" s="10">
        <f t="shared" si="39"/>
        <v>5.212720697263193</v>
      </c>
      <c r="N45" s="10">
        <f t="shared" si="5"/>
        <v>8.26</v>
      </c>
      <c r="O45" s="10">
        <f t="shared" si="6"/>
        <v>0.31900000000000001</v>
      </c>
      <c r="P45" s="10">
        <f t="shared" si="40"/>
        <v>13.986968881805311</v>
      </c>
      <c r="Q45" s="42">
        <f t="shared" si="41"/>
        <v>2.7297801816718582E-2</v>
      </c>
      <c r="R45" s="4">
        <f t="shared" si="42"/>
        <v>620099.5271159024</v>
      </c>
      <c r="S45">
        <f t="shared" si="9"/>
        <v>6.200995271159024E-4</v>
      </c>
      <c r="T45" s="41">
        <f t="shared" si="10"/>
        <v>2.0475100815273877E-4</v>
      </c>
      <c r="U45" s="42">
        <f t="shared" si="43"/>
        <v>1.1010859263186235</v>
      </c>
      <c r="V45" s="42">
        <f t="shared" si="44"/>
        <v>0.87921109915228501</v>
      </c>
      <c r="W45" s="42">
        <f t="shared" si="45"/>
        <v>0.86323587123911028</v>
      </c>
      <c r="X45" s="42">
        <f t="shared" si="46"/>
        <v>1.5975227913174739E-2</v>
      </c>
      <c r="Y45" s="42">
        <f t="shared" si="29"/>
        <v>3.3533817501315471E-3</v>
      </c>
      <c r="Z45" s="10">
        <f t="shared" si="47"/>
        <v>16.377852203931589</v>
      </c>
      <c r="AA45">
        <f t="shared" si="14"/>
        <v>5228754.1410006238</v>
      </c>
      <c r="AB45" s="10">
        <f t="shared" si="15"/>
        <v>5.228754141000624</v>
      </c>
      <c r="AC45" s="10">
        <f t="shared" si="16"/>
        <v>5.127754141000624</v>
      </c>
      <c r="AD45" s="3">
        <f t="shared" si="17"/>
        <v>743.69168107333201</v>
      </c>
      <c r="AI45" s="94">
        <f t="shared" si="28"/>
        <v>0.86323587123911028</v>
      </c>
    </row>
    <row r="46" spans="2:35">
      <c r="B46" s="39">
        <f t="shared" si="30"/>
        <v>18</v>
      </c>
      <c r="C46" s="42">
        <f t="shared" si="31"/>
        <v>0.33453237410070263</v>
      </c>
      <c r="D46" s="10">
        <f t="shared" si="32"/>
        <v>15.165467625899295</v>
      </c>
      <c r="E46" s="40">
        <f t="shared" si="33"/>
        <v>15.669064748201411</v>
      </c>
      <c r="F46" s="40">
        <f t="shared" si="34"/>
        <v>46</v>
      </c>
      <c r="G46" s="3">
        <f t="shared" si="35"/>
        <v>421.65467625899259</v>
      </c>
      <c r="H46" s="3">
        <f t="shared" si="36"/>
        <v>148.76302106966494</v>
      </c>
      <c r="I46">
        <f t="shared" si="1"/>
        <v>1.4876302106966495E-4</v>
      </c>
      <c r="J46" s="4">
        <f t="shared" si="37"/>
        <v>340.48548984826061</v>
      </c>
      <c r="K46" s="40">
        <f t="shared" si="38"/>
        <v>2.2887777311863884</v>
      </c>
      <c r="L46" s="40">
        <f t="shared" si="4"/>
        <v>3.7112222688136116</v>
      </c>
      <c r="M46" s="10">
        <f t="shared" si="39"/>
        <v>5.228754141000624</v>
      </c>
      <c r="N46" s="10">
        <f t="shared" si="5"/>
        <v>8.26</v>
      </c>
      <c r="O46" s="10">
        <f t="shared" si="6"/>
        <v>0.31900000000000001</v>
      </c>
      <c r="P46" s="10">
        <f t="shared" si="40"/>
        <v>14.000678404904988</v>
      </c>
      <c r="Q46" s="42">
        <f t="shared" si="41"/>
        <v>2.8625246913091366E-2</v>
      </c>
      <c r="R46" s="4">
        <f t="shared" si="42"/>
        <v>619441.02738047857</v>
      </c>
      <c r="S46">
        <f t="shared" si="9"/>
        <v>6.1944102738047862E-4</v>
      </c>
      <c r="T46" s="41">
        <f t="shared" si="10"/>
        <v>2.0540950788816255E-4</v>
      </c>
      <c r="U46" s="42">
        <f t="shared" si="43"/>
        <v>1.0999166546784207</v>
      </c>
      <c r="V46" s="42">
        <f t="shared" si="44"/>
        <v>0.88084369244178995</v>
      </c>
      <c r="W46" s="42">
        <f t="shared" si="45"/>
        <v>0.8659435003513688</v>
      </c>
      <c r="X46" s="42">
        <f t="shared" si="46"/>
        <v>1.4900192090421149E-2</v>
      </c>
      <c r="Y46" s="42">
        <f t="shared" si="29"/>
        <v>3.3731609370569893E-3</v>
      </c>
      <c r="Z46" s="10">
        <f t="shared" si="47"/>
        <v>16.421639736820477</v>
      </c>
      <c r="AA46">
        <f t="shared" si="14"/>
        <v>5242463.6128104432</v>
      </c>
      <c r="AB46" s="10">
        <f t="shared" si="15"/>
        <v>5.2424636128104432</v>
      </c>
      <c r="AC46" s="10">
        <f t="shared" si="16"/>
        <v>5.1414636128104432</v>
      </c>
      <c r="AD46" s="3">
        <f t="shared" si="17"/>
        <v>745.68000185793233</v>
      </c>
      <c r="AI46" s="94">
        <f t="shared" si="28"/>
        <v>0.8659435003513688</v>
      </c>
    </row>
    <row r="47" spans="2:35">
      <c r="B47" s="39">
        <f t="shared" si="30"/>
        <v>19</v>
      </c>
      <c r="C47" s="42">
        <f t="shared" si="31"/>
        <v>0.3531175059951861</v>
      </c>
      <c r="D47" s="10">
        <f t="shared" si="32"/>
        <v>15.14688249400481</v>
      </c>
      <c r="E47" s="40">
        <f t="shared" si="33"/>
        <v>15.706235011990378</v>
      </c>
      <c r="F47" s="40">
        <f t="shared" si="34"/>
        <v>46</v>
      </c>
      <c r="G47" s="3">
        <f t="shared" si="35"/>
        <v>421.46882494004774</v>
      </c>
      <c r="H47" s="3">
        <f t="shared" si="36"/>
        <v>148.76302106966494</v>
      </c>
      <c r="I47">
        <f t="shared" si="1"/>
        <v>1.4876302106966495E-4</v>
      </c>
      <c r="J47" s="4">
        <f t="shared" si="37"/>
        <v>341.40144330993758</v>
      </c>
      <c r="K47" s="40">
        <f t="shared" si="38"/>
        <v>2.294934862542628</v>
      </c>
      <c r="L47" s="40">
        <f t="shared" si="4"/>
        <v>3.705065137457372</v>
      </c>
      <c r="M47" s="10">
        <f t="shared" si="39"/>
        <v>5.2424636128104432</v>
      </c>
      <c r="N47" s="10">
        <f t="shared" si="5"/>
        <v>8.26</v>
      </c>
      <c r="O47" s="10">
        <f t="shared" si="6"/>
        <v>0.31900000000000001</v>
      </c>
      <c r="P47" s="10">
        <f t="shared" si="40"/>
        <v>14.012378110545939</v>
      </c>
      <c r="Q47" s="42">
        <f t="shared" si="41"/>
        <v>2.9951583652498649E-2</v>
      </c>
      <c r="R47" s="4">
        <f t="shared" si="42"/>
        <v>618781.95260501956</v>
      </c>
      <c r="S47">
        <f t="shared" si="9"/>
        <v>6.187819526050196E-4</v>
      </c>
      <c r="T47" s="41">
        <f t="shared" si="10"/>
        <v>2.0606858266362157E-4</v>
      </c>
      <c r="U47" s="42">
        <f t="shared" si="43"/>
        <v>1.098746361962629</v>
      </c>
      <c r="V47" s="42">
        <f t="shared" si="44"/>
        <v>0.88234961832898084</v>
      </c>
      <c r="W47" s="42">
        <f t="shared" si="45"/>
        <v>0.86825867141466928</v>
      </c>
      <c r="X47" s="42">
        <f t="shared" si="46"/>
        <v>1.4090946914311564E-2</v>
      </c>
      <c r="Y47" s="42">
        <f t="shared" si="29"/>
        <v>3.3918502776424785E-3</v>
      </c>
      <c r="Z47" s="10">
        <f t="shared" si="47"/>
        <v>16.459812717687317</v>
      </c>
      <c r="AA47">
        <f t="shared" si="14"/>
        <v>5254415.2202786859</v>
      </c>
      <c r="AB47" s="10">
        <f t="shared" si="15"/>
        <v>5.2544152202786858</v>
      </c>
      <c r="AC47" s="10">
        <f t="shared" si="16"/>
        <v>5.1534152202786858</v>
      </c>
      <c r="AD47" s="3">
        <f t="shared" si="17"/>
        <v>747.41337494977313</v>
      </c>
      <c r="AI47" s="94">
        <f t="shared" si="28"/>
        <v>0.86825867141466928</v>
      </c>
    </row>
    <row r="48" spans="2:35">
      <c r="B48" s="39">
        <f t="shared" si="30"/>
        <v>20</v>
      </c>
      <c r="C48" s="42">
        <f t="shared" si="31"/>
        <v>0.37170263788966956</v>
      </c>
      <c r="D48" s="10">
        <f t="shared" si="32"/>
        <v>15.128297362110327</v>
      </c>
      <c r="E48" s="40">
        <f t="shared" si="33"/>
        <v>15.743405275779345</v>
      </c>
      <c r="F48" s="40">
        <f t="shared" si="34"/>
        <v>46</v>
      </c>
      <c r="G48" s="3">
        <f t="shared" si="35"/>
        <v>421.28297362110288</v>
      </c>
      <c r="H48" s="3">
        <f t="shared" si="36"/>
        <v>148.76302106966494</v>
      </c>
      <c r="I48">
        <f t="shared" si="1"/>
        <v>1.4876302106966495E-4</v>
      </c>
      <c r="J48" s="4">
        <f t="shared" si="37"/>
        <v>342.31956702860316</v>
      </c>
      <c r="K48" s="40">
        <f t="shared" si="38"/>
        <v>2.3011065825847723</v>
      </c>
      <c r="L48" s="40">
        <f t="shared" si="4"/>
        <v>3.6988934174152277</v>
      </c>
      <c r="M48" s="10">
        <f t="shared" si="39"/>
        <v>5.2544152202786858</v>
      </c>
      <c r="N48" s="10">
        <f t="shared" si="5"/>
        <v>8.26</v>
      </c>
      <c r="O48" s="10">
        <f t="shared" si="6"/>
        <v>0.31900000000000001</v>
      </c>
      <c r="P48" s="10">
        <f t="shared" si="40"/>
        <v>14.022560661698181</v>
      </c>
      <c r="Q48" s="42">
        <f t="shared" si="41"/>
        <v>3.1276957265981932E-2</v>
      </c>
      <c r="R48" s="4">
        <f t="shared" si="42"/>
        <v>618122.30399956077</v>
      </c>
      <c r="S48">
        <f t="shared" si="9"/>
        <v>6.181223039995608E-4</v>
      </c>
      <c r="T48" s="41">
        <f t="shared" si="10"/>
        <v>2.0672823126908037E-4</v>
      </c>
      <c r="U48" s="42">
        <f t="shared" si="43"/>
        <v>1.09757505031986</v>
      </c>
      <c r="V48" s="42">
        <f t="shared" si="44"/>
        <v>0.88375959114696179</v>
      </c>
      <c r="W48" s="42">
        <f t="shared" si="45"/>
        <v>0.87027698518738383</v>
      </c>
      <c r="X48" s="42">
        <f t="shared" si="46"/>
        <v>1.3482605959577953E-2</v>
      </c>
      <c r="Y48" s="42">
        <f t="shared" si="29"/>
        <v>3.4097197678222956E-3</v>
      </c>
      <c r="Z48" s="10">
        <f t="shared" si="47"/>
        <v>16.4937306670232</v>
      </c>
      <c r="AA48">
        <f t="shared" si="14"/>
        <v>5265034.6167047676</v>
      </c>
      <c r="AB48" s="10">
        <f t="shared" si="15"/>
        <v>5.2650346167047672</v>
      </c>
      <c r="AC48" s="10">
        <f t="shared" si="16"/>
        <v>5.1640346167047673</v>
      </c>
      <c r="AD48" s="3">
        <f t="shared" si="17"/>
        <v>748.9535339673339</v>
      </c>
      <c r="AI48" s="94">
        <f t="shared" si="28"/>
        <v>0.87027698518738383</v>
      </c>
    </row>
    <row r="49" spans="2:35">
      <c r="B49" s="39">
        <f t="shared" si="30"/>
        <v>21</v>
      </c>
      <c r="C49" s="42">
        <f t="shared" si="31"/>
        <v>0.39028776978415303</v>
      </c>
      <c r="D49" s="10">
        <f t="shared" si="32"/>
        <v>15.109712230215845</v>
      </c>
      <c r="E49" s="40">
        <f t="shared" si="33"/>
        <v>15.780575539568312</v>
      </c>
      <c r="F49" s="40">
        <f t="shared" si="34"/>
        <v>46</v>
      </c>
      <c r="G49" s="3">
        <f t="shared" si="35"/>
        <v>421.09712230215803</v>
      </c>
      <c r="H49" s="3">
        <f t="shared" si="36"/>
        <v>148.76302106966494</v>
      </c>
      <c r="I49">
        <f t="shared" si="1"/>
        <v>1.4876302106966495E-4</v>
      </c>
      <c r="J49" s="4">
        <f t="shared" si="37"/>
        <v>343.23986100425782</v>
      </c>
      <c r="K49" s="40">
        <f t="shared" si="38"/>
        <v>2.3072928913128243</v>
      </c>
      <c r="L49" s="40">
        <f t="shared" si="4"/>
        <v>3.6927071086871757</v>
      </c>
      <c r="M49" s="10">
        <f t="shared" si="39"/>
        <v>5.2650346167047672</v>
      </c>
      <c r="N49" s="10">
        <f t="shared" si="5"/>
        <v>8.26</v>
      </c>
      <c r="O49" s="10">
        <f t="shared" si="6"/>
        <v>0.31900000000000001</v>
      </c>
      <c r="P49" s="10">
        <f t="shared" si="40"/>
        <v>14.031594968271408</v>
      </c>
      <c r="Q49" s="42">
        <f t="shared" si="41"/>
        <v>3.2601477531604528E-2</v>
      </c>
      <c r="R49" s="4">
        <f t="shared" si="42"/>
        <v>617462.08277413738</v>
      </c>
      <c r="S49">
        <f t="shared" si="9"/>
        <v>6.1746208277413742E-4</v>
      </c>
      <c r="T49" s="41">
        <f t="shared" si="10"/>
        <v>2.0738845249450375E-4</v>
      </c>
      <c r="U49" s="42">
        <f t="shared" si="43"/>
        <v>1.0964027218987249</v>
      </c>
      <c r="V49" s="42">
        <f t="shared" si="44"/>
        <v>0.88509662823774871</v>
      </c>
      <c r="W49" s="42">
        <f t="shared" si="45"/>
        <v>0.87207032337403589</v>
      </c>
      <c r="X49" s="42">
        <f t="shared" si="46"/>
        <v>1.3026304863712812E-2</v>
      </c>
      <c r="Y49" s="42">
        <f t="shared" si="29"/>
        <v>3.4269733726004616E-3</v>
      </c>
      <c r="Z49" s="10">
        <f t="shared" si="47"/>
        <v>16.524417494707347</v>
      </c>
      <c r="AA49">
        <f t="shared" si="14"/>
        <v>5274642.3788076509</v>
      </c>
      <c r="AB49" s="10">
        <f t="shared" si="15"/>
        <v>5.2746423788076511</v>
      </c>
      <c r="AC49" s="10">
        <f t="shared" si="16"/>
        <v>5.1736423788076511</v>
      </c>
      <c r="AD49" s="3">
        <f t="shared" si="17"/>
        <v>750.34697299603351</v>
      </c>
      <c r="AI49" s="94">
        <f t="shared" si="28"/>
        <v>0.87207032337403589</v>
      </c>
    </row>
    <row r="50" spans="2:35">
      <c r="B50" s="39">
        <f t="shared" si="30"/>
        <v>22</v>
      </c>
      <c r="C50" s="42">
        <f t="shared" si="31"/>
        <v>0.40887290167863649</v>
      </c>
      <c r="D50" s="10">
        <f t="shared" si="32"/>
        <v>15.09112709832136</v>
      </c>
      <c r="E50" s="40">
        <f t="shared" si="33"/>
        <v>15.81774580335728</v>
      </c>
      <c r="F50" s="40">
        <f t="shared" si="34"/>
        <v>46</v>
      </c>
      <c r="G50" s="3">
        <f t="shared" si="35"/>
        <v>420.91127098321317</v>
      </c>
      <c r="H50" s="3">
        <f t="shared" si="36"/>
        <v>148.76302106966494</v>
      </c>
      <c r="I50">
        <f t="shared" si="1"/>
        <v>1.4876302106966495E-4</v>
      </c>
      <c r="J50" s="4">
        <f t="shared" si="37"/>
        <v>344.1623252369011</v>
      </c>
      <c r="K50" s="40">
        <f t="shared" si="38"/>
        <v>2.313493788726781</v>
      </c>
      <c r="L50" s="40">
        <f t="shared" si="4"/>
        <v>3.686506211273219</v>
      </c>
      <c r="M50" s="10">
        <f t="shared" si="39"/>
        <v>5.2746423788076511</v>
      </c>
      <c r="N50" s="10">
        <f t="shared" si="5"/>
        <v>8.26</v>
      </c>
      <c r="O50" s="10">
        <f t="shared" si="6"/>
        <v>0.31900000000000001</v>
      </c>
      <c r="P50" s="10">
        <f t="shared" si="40"/>
        <v>14.039757954709678</v>
      </c>
      <c r="Q50" s="42">
        <f t="shared" si="41"/>
        <v>3.392522769556295E-2</v>
      </c>
      <c r="R50" s="4">
        <f t="shared" si="42"/>
        <v>616801.29013878491</v>
      </c>
      <c r="S50">
        <f t="shared" si="9"/>
        <v>6.168012901387849E-4</v>
      </c>
      <c r="T50" s="41">
        <f t="shared" si="10"/>
        <v>2.0804924512985627E-4</v>
      </c>
      <c r="U50" s="42">
        <f t="shared" si="43"/>
        <v>1.0952293788478349</v>
      </c>
      <c r="V50" s="42">
        <f t="shared" si="44"/>
        <v>0.88637802119801046</v>
      </c>
      <c r="W50" s="42">
        <f t="shared" si="45"/>
        <v>0.87369282299416995</v>
      </c>
      <c r="X50" s="42">
        <f t="shared" si="46"/>
        <v>1.2685198203840509E-2</v>
      </c>
      <c r="Y50" s="42">
        <f t="shared" si="29"/>
        <v>3.4437654058026407E-3</v>
      </c>
      <c r="Z50" s="10">
        <f t="shared" si="47"/>
        <v>16.552645522232854</v>
      </c>
      <c r="AA50">
        <f t="shared" si="14"/>
        <v>5283480.313308089</v>
      </c>
      <c r="AB50" s="10">
        <f t="shared" si="15"/>
        <v>5.2834803133080888</v>
      </c>
      <c r="AC50" s="10">
        <f t="shared" si="16"/>
        <v>5.1824803133080888</v>
      </c>
      <c r="AD50" s="3">
        <f t="shared" si="17"/>
        <v>751.62876190110069</v>
      </c>
      <c r="AI50" s="94">
        <f t="shared" si="28"/>
        <v>0.87369282299416995</v>
      </c>
    </row>
    <row r="51" spans="2:35">
      <c r="B51" s="39">
        <f t="shared" si="30"/>
        <v>23</v>
      </c>
      <c r="C51" s="42">
        <f t="shared" si="31"/>
        <v>0.42745803357311996</v>
      </c>
      <c r="D51" s="10">
        <f t="shared" si="32"/>
        <v>15.072541966426876</v>
      </c>
      <c r="E51" s="40">
        <f t="shared" si="33"/>
        <v>15.854916067146247</v>
      </c>
      <c r="F51" s="40">
        <f t="shared" si="34"/>
        <v>46</v>
      </c>
      <c r="G51" s="3">
        <f t="shared" si="35"/>
        <v>420.72541966426832</v>
      </c>
      <c r="H51" s="3">
        <f t="shared" si="36"/>
        <v>148.76302106966494</v>
      </c>
      <c r="I51">
        <f t="shared" si="1"/>
        <v>1.4876302106966495E-4</v>
      </c>
      <c r="J51" s="4">
        <f t="shared" si="37"/>
        <v>345.086959726533</v>
      </c>
      <c r="K51" s="40">
        <f t="shared" si="38"/>
        <v>2.3197092748266424</v>
      </c>
      <c r="L51" s="40">
        <f t="shared" si="4"/>
        <v>3.6802907251733576</v>
      </c>
      <c r="M51" s="10">
        <f t="shared" si="39"/>
        <v>5.2834803133080888</v>
      </c>
      <c r="N51" s="10">
        <f t="shared" si="5"/>
        <v>8.26</v>
      </c>
      <c r="O51" s="10">
        <f t="shared" si="6"/>
        <v>0.31900000000000001</v>
      </c>
      <c r="P51" s="10">
        <f t="shared" si="40"/>
        <v>14.047257940634253</v>
      </c>
      <c r="Q51" s="42">
        <f t="shared" si="41"/>
        <v>3.5248271094710806E-2</v>
      </c>
      <c r="R51" s="4">
        <f t="shared" si="42"/>
        <v>616139.92730353877</v>
      </c>
      <c r="S51">
        <f t="shared" si="9"/>
        <v>6.1613992730353878E-4</v>
      </c>
      <c r="T51" s="41">
        <f t="shared" si="10"/>
        <v>2.0871060796510239E-4</v>
      </c>
      <c r="U51" s="42">
        <f t="shared" si="43"/>
        <v>1.0940550233158017</v>
      </c>
      <c r="V51" s="42">
        <f t="shared" si="44"/>
        <v>0.88761678777093211</v>
      </c>
      <c r="W51" s="42">
        <f t="shared" si="45"/>
        <v>0.87518531887574746</v>
      </c>
      <c r="X51" s="42">
        <f t="shared" si="46"/>
        <v>1.243146889518465E-2</v>
      </c>
      <c r="Y51" s="42">
        <f t="shared" si="29"/>
        <v>3.4602127786661266E-3</v>
      </c>
      <c r="Z51" s="10">
        <f t="shared" si="47"/>
        <v>16.578998127611673</v>
      </c>
      <c r="AA51">
        <f t="shared" si="14"/>
        <v>5291731.0704693329</v>
      </c>
      <c r="AB51" s="10">
        <f t="shared" si="15"/>
        <v>5.291731070469333</v>
      </c>
      <c r="AC51" s="10">
        <f t="shared" si="16"/>
        <v>5.190731070469333</v>
      </c>
      <c r="AD51" s="3">
        <f t="shared" si="17"/>
        <v>752.82539093101275</v>
      </c>
      <c r="AI51" s="94">
        <f t="shared" si="28"/>
        <v>0.87518531887574746</v>
      </c>
    </row>
    <row r="52" spans="2:35">
      <c r="B52" s="39">
        <f t="shared" si="30"/>
        <v>24</v>
      </c>
      <c r="C52" s="42">
        <f t="shared" si="31"/>
        <v>0.44604316546760342</v>
      </c>
      <c r="D52" s="10">
        <f t="shared" si="32"/>
        <v>15.053956834532393</v>
      </c>
      <c r="E52" s="40">
        <f t="shared" si="33"/>
        <v>15.892086330935214</v>
      </c>
      <c r="F52" s="40">
        <f t="shared" si="34"/>
        <v>46</v>
      </c>
      <c r="G52" s="3">
        <f t="shared" si="35"/>
        <v>420.53956834532346</v>
      </c>
      <c r="H52" s="3">
        <f t="shared" si="36"/>
        <v>148.76302106966494</v>
      </c>
      <c r="I52">
        <f t="shared" si="1"/>
        <v>1.4876302106966495E-4</v>
      </c>
      <c r="J52" s="4">
        <f t="shared" si="37"/>
        <v>346.01376447315351</v>
      </c>
      <c r="K52" s="40">
        <f t="shared" si="38"/>
        <v>2.3259393496124088</v>
      </c>
      <c r="L52" s="40">
        <f t="shared" si="4"/>
        <v>3.6740606503875912</v>
      </c>
      <c r="M52" s="10">
        <f t="shared" si="39"/>
        <v>5.291731070469333</v>
      </c>
      <c r="N52" s="10">
        <f t="shared" si="5"/>
        <v>8.26</v>
      </c>
      <c r="O52" s="10">
        <f t="shared" si="6"/>
        <v>0.31900000000000001</v>
      </c>
      <c r="P52" s="10">
        <f t="shared" si="40"/>
        <v>14.054251933178588</v>
      </c>
      <c r="Q52" s="42">
        <f t="shared" si="41"/>
        <v>3.6570656091283169E-2</v>
      </c>
      <c r="R52" s="4">
        <f t="shared" si="42"/>
        <v>615477.99547843437</v>
      </c>
      <c r="S52">
        <f t="shared" si="9"/>
        <v>6.154779954784344E-4</v>
      </c>
      <c r="T52" s="41">
        <f t="shared" si="10"/>
        <v>2.0937253979020677E-4</v>
      </c>
      <c r="U52" s="42">
        <f t="shared" si="43"/>
        <v>1.0928796574512369</v>
      </c>
      <c r="V52" s="42">
        <f t="shared" si="44"/>
        <v>0.888822746485596</v>
      </c>
      <c r="W52" s="42">
        <f t="shared" si="45"/>
        <v>0.87657865586896022</v>
      </c>
      <c r="X52" s="42">
        <f t="shared" si="46"/>
        <v>1.2244090616635783E-2</v>
      </c>
      <c r="Y52" s="42">
        <f t="shared" si="29"/>
        <v>3.4764041803942384E-3</v>
      </c>
      <c r="Z52" s="10">
        <f t="shared" si="47"/>
        <v>16.603916558865016</v>
      </c>
      <c r="AA52">
        <f t="shared" si="14"/>
        <v>5299532.8009682745</v>
      </c>
      <c r="AB52" s="10">
        <f t="shared" si="15"/>
        <v>5.2995328009682741</v>
      </c>
      <c r="AC52" s="10">
        <f t="shared" si="16"/>
        <v>5.1985328009682741</v>
      </c>
      <c r="AD52" s="3">
        <f t="shared" si="17"/>
        <v>753.95689644209926</v>
      </c>
      <c r="AI52" s="94">
        <f t="shared" si="28"/>
        <v>0.87657865586896022</v>
      </c>
    </row>
    <row r="53" spans="2:35">
      <c r="B53" s="39">
        <f t="shared" si="30"/>
        <v>25</v>
      </c>
      <c r="C53" s="42">
        <f t="shared" si="31"/>
        <v>0.46462829736208688</v>
      </c>
      <c r="D53" s="10">
        <f t="shared" si="32"/>
        <v>15.03537170263791</v>
      </c>
      <c r="E53" s="40">
        <f t="shared" si="33"/>
        <v>15.929256594724182</v>
      </c>
      <c r="F53" s="40">
        <f t="shared" si="34"/>
        <v>46</v>
      </c>
      <c r="G53" s="3">
        <f t="shared" si="35"/>
        <v>420.3537170263786</v>
      </c>
      <c r="H53" s="3">
        <f t="shared" si="36"/>
        <v>148.76302106966494</v>
      </c>
      <c r="I53">
        <f t="shared" si="1"/>
        <v>1.4876302106966495E-4</v>
      </c>
      <c r="J53" s="4">
        <f t="shared" si="37"/>
        <v>346.94273947676288</v>
      </c>
      <c r="K53" s="40">
        <f t="shared" si="38"/>
        <v>2.3321840130840812</v>
      </c>
      <c r="L53" s="40">
        <f t="shared" si="4"/>
        <v>3.6678159869159188</v>
      </c>
      <c r="M53" s="10">
        <f t="shared" si="39"/>
        <v>5.2995328009682741</v>
      </c>
      <c r="N53" s="10">
        <f t="shared" si="5"/>
        <v>8.26</v>
      </c>
      <c r="O53" s="10">
        <f t="shared" si="6"/>
        <v>0.31900000000000001</v>
      </c>
      <c r="P53" s="10">
        <f t="shared" si="40"/>
        <v>14.060858467608972</v>
      </c>
      <c r="Q53" s="42">
        <f t="shared" si="41"/>
        <v>3.7892419761495537E-2</v>
      </c>
      <c r="R53" s="4">
        <f t="shared" si="42"/>
        <v>614815.49587350688</v>
      </c>
      <c r="S53">
        <f t="shared" si="9"/>
        <v>6.1481549587350686E-4</v>
      </c>
      <c r="T53" s="41">
        <f t="shared" si="10"/>
        <v>2.1003503939513431E-4</v>
      </c>
      <c r="U53" s="42">
        <f t="shared" si="43"/>
        <v>1.0917032834027511</v>
      </c>
      <c r="V53" s="42">
        <f t="shared" si="44"/>
        <v>0.89000331526497323</v>
      </c>
      <c r="W53" s="42">
        <f t="shared" si="45"/>
        <v>0.87789616400825121</v>
      </c>
      <c r="X53" s="42">
        <f t="shared" si="46"/>
        <v>1.2107151256722015E-2</v>
      </c>
      <c r="Y53" s="42">
        <f t="shared" si="29"/>
        <v>3.4924069730751395E-3</v>
      </c>
      <c r="Z53" s="10">
        <f t="shared" si="47"/>
        <v>16.62773498713684</v>
      </c>
      <c r="AA53">
        <f t="shared" si="14"/>
        <v>5306990.130701269</v>
      </c>
      <c r="AB53" s="10">
        <f t="shared" si="15"/>
        <v>5.3069901307012692</v>
      </c>
      <c r="AC53" s="10">
        <f t="shared" si="16"/>
        <v>5.2059901307012693</v>
      </c>
      <c r="AD53" s="3">
        <f t="shared" si="17"/>
        <v>755.03845260351977</v>
      </c>
      <c r="AI53" s="94">
        <f t="shared" si="28"/>
        <v>0.87789616400825121</v>
      </c>
    </row>
    <row r="54" spans="2:35">
      <c r="B54" s="39">
        <f t="shared" si="30"/>
        <v>26</v>
      </c>
      <c r="C54" s="42">
        <f t="shared" si="31"/>
        <v>0.48321342925657035</v>
      </c>
      <c r="D54" s="10">
        <f t="shared" si="32"/>
        <v>15.016786570743426</v>
      </c>
      <c r="E54" s="40">
        <f t="shared" si="33"/>
        <v>15.966426858513149</v>
      </c>
      <c r="F54" s="40">
        <f t="shared" si="34"/>
        <v>46</v>
      </c>
      <c r="G54" s="3">
        <f t="shared" si="35"/>
        <v>420.16786570743375</v>
      </c>
      <c r="H54" s="3">
        <f t="shared" si="36"/>
        <v>148.76302106966494</v>
      </c>
      <c r="I54">
        <f t="shared" si="1"/>
        <v>1.4876302106966495E-4</v>
      </c>
      <c r="J54" s="4">
        <f t="shared" si="37"/>
        <v>347.8738847373611</v>
      </c>
      <c r="K54" s="40">
        <f t="shared" si="38"/>
        <v>2.3384432652416596</v>
      </c>
      <c r="L54" s="40">
        <f t="shared" si="4"/>
        <v>3.6615567347583404</v>
      </c>
      <c r="M54" s="10">
        <f t="shared" si="39"/>
        <v>5.3069901307012692</v>
      </c>
      <c r="N54" s="10">
        <f t="shared" si="5"/>
        <v>8.26</v>
      </c>
      <c r="O54" s="10">
        <f t="shared" si="6"/>
        <v>0.31900000000000001</v>
      </c>
      <c r="P54" s="10">
        <f t="shared" si="40"/>
        <v>14.067167173883021</v>
      </c>
      <c r="Q54" s="42">
        <f t="shared" si="41"/>
        <v>3.9213590659996585E-2</v>
      </c>
      <c r="R54" s="4">
        <f t="shared" si="42"/>
        <v>614152.4296987917</v>
      </c>
      <c r="S54">
        <f t="shared" si="9"/>
        <v>6.1415242969879171E-4</v>
      </c>
      <c r="T54" s="41">
        <f t="shared" si="10"/>
        <v>2.1069810556984946E-4</v>
      </c>
      <c r="U54" s="42">
        <f t="shared" si="43"/>
        <v>1.0905259033189565</v>
      </c>
      <c r="V54" s="42">
        <f t="shared" si="44"/>
        <v>0.89116410687705572</v>
      </c>
      <c r="W54" s="42">
        <f t="shared" si="45"/>
        <v>0.87915551186984831</v>
      </c>
      <c r="X54" s="42">
        <f t="shared" si="46"/>
        <v>1.2008595007207412E-2</v>
      </c>
      <c r="Y54" s="42">
        <f t="shared" si="29"/>
        <v>3.5082723793305468E-3</v>
      </c>
      <c r="Z54" s="10">
        <f t="shared" si="47"/>
        <v>16.650706800814135</v>
      </c>
      <c r="AA54">
        <f t="shared" si="14"/>
        <v>5314182.3932301588</v>
      </c>
      <c r="AB54" s="10">
        <f t="shared" si="15"/>
        <v>5.3141823932301584</v>
      </c>
      <c r="AC54" s="10">
        <f t="shared" si="16"/>
        <v>5.2131823932301584</v>
      </c>
      <c r="AD54" s="3">
        <f t="shared" si="17"/>
        <v>756.08156537058142</v>
      </c>
      <c r="AI54" s="94">
        <f t="shared" si="28"/>
        <v>0.87915551186984831</v>
      </c>
    </row>
    <row r="55" spans="2:35">
      <c r="B55" s="39">
        <f t="shared" si="30"/>
        <v>27</v>
      </c>
      <c r="C55" s="42">
        <f t="shared" si="31"/>
        <v>0.50179856115105381</v>
      </c>
      <c r="D55" s="10">
        <f t="shared" si="32"/>
        <v>14.998201438848943</v>
      </c>
      <c r="E55" s="40">
        <f t="shared" si="33"/>
        <v>16.003597122302114</v>
      </c>
      <c r="F55" s="40">
        <f t="shared" si="34"/>
        <v>46</v>
      </c>
      <c r="G55" s="3">
        <f t="shared" si="35"/>
        <v>419.98201438848889</v>
      </c>
      <c r="H55" s="3">
        <f t="shared" si="36"/>
        <v>148.76302106966494</v>
      </c>
      <c r="I55">
        <f t="shared" si="1"/>
        <v>1.4876302106966495E-4</v>
      </c>
      <c r="J55" s="4">
        <f t="shared" si="37"/>
        <v>348.80720025494793</v>
      </c>
      <c r="K55" s="40">
        <f t="shared" si="38"/>
        <v>2.3447171060851431</v>
      </c>
      <c r="L55" s="40">
        <f t="shared" si="4"/>
        <v>3.6552828939148569</v>
      </c>
      <c r="M55" s="10">
        <f t="shared" si="39"/>
        <v>5.3141823932301584</v>
      </c>
      <c r="N55" s="10">
        <f t="shared" si="5"/>
        <v>8.26</v>
      </c>
      <c r="O55" s="10">
        <f t="shared" si="6"/>
        <v>0.31900000000000001</v>
      </c>
      <c r="P55" s="10">
        <f t="shared" si="40"/>
        <v>14.073245923837851</v>
      </c>
      <c r="Q55" s="42">
        <f t="shared" si="41"/>
        <v>4.0534190896435514E-2</v>
      </c>
      <c r="R55" s="4">
        <f t="shared" si="42"/>
        <v>613488.79816432437</v>
      </c>
      <c r="S55">
        <f t="shared" si="9"/>
        <v>6.1348879816432438E-4</v>
      </c>
      <c r="T55" s="41">
        <f t="shared" si="10"/>
        <v>2.1136173710431679E-4</v>
      </c>
      <c r="U55" s="42">
        <f t="shared" si="43"/>
        <v>1.0893475193484643</v>
      </c>
      <c r="V55" s="42">
        <f t="shared" si="44"/>
        <v>0.89230937415986589</v>
      </c>
      <c r="W55" s="42">
        <f t="shared" si="45"/>
        <v>0.88037009681648482</v>
      </c>
      <c r="X55" s="42">
        <f t="shared" si="46"/>
        <v>1.1939277343381072E-2</v>
      </c>
      <c r="Y55" s="42">
        <f t="shared" si="29"/>
        <v>3.5240393918131259E-3</v>
      </c>
      <c r="Z55" s="10">
        <f t="shared" si="47"/>
        <v>16.673024361423796</v>
      </c>
      <c r="AA55">
        <f t="shared" si="14"/>
        <v>5321169.8151709773</v>
      </c>
      <c r="AB55" s="10">
        <f t="shared" si="15"/>
        <v>5.3211698151709772</v>
      </c>
      <c r="AC55" s="10">
        <f t="shared" si="16"/>
        <v>5.2201698151709772</v>
      </c>
      <c r="AD55" s="3">
        <f t="shared" si="17"/>
        <v>757.09496956794453</v>
      </c>
      <c r="AI55" s="94">
        <f t="shared" si="28"/>
        <v>0.88037009681648482</v>
      </c>
    </row>
    <row r="56" spans="2:35">
      <c r="B56" s="39">
        <f t="shared" si="30"/>
        <v>28</v>
      </c>
      <c r="C56" s="42">
        <f t="shared" si="31"/>
        <v>0.52038369304553733</v>
      </c>
      <c r="D56" s="10">
        <f t="shared" si="32"/>
        <v>14.97961630695446</v>
      </c>
      <c r="E56" s="40">
        <f t="shared" si="33"/>
        <v>16.04076738609108</v>
      </c>
      <c r="F56" s="40">
        <f t="shared" si="34"/>
        <v>46</v>
      </c>
      <c r="G56" s="3">
        <f t="shared" si="35"/>
        <v>419.79616306954404</v>
      </c>
      <c r="H56" s="3">
        <f t="shared" si="36"/>
        <v>148.76302106966494</v>
      </c>
      <c r="I56">
        <f t="shared" si="1"/>
        <v>1.4876302106966495E-4</v>
      </c>
      <c r="J56" s="4">
        <f t="shared" si="37"/>
        <v>349.74268602952338</v>
      </c>
      <c r="K56" s="40">
        <f t="shared" si="38"/>
        <v>2.3510055356145307</v>
      </c>
      <c r="L56" s="40">
        <f t="shared" si="4"/>
        <v>3.6489944643854693</v>
      </c>
      <c r="M56" s="10">
        <f t="shared" si="39"/>
        <v>5.3211698151709772</v>
      </c>
      <c r="N56" s="10">
        <f t="shared" si="5"/>
        <v>8.26</v>
      </c>
      <c r="O56" s="10">
        <f t="shared" si="6"/>
        <v>0.31900000000000001</v>
      </c>
      <c r="P56" s="10">
        <f t="shared" si="40"/>
        <v>14.079146183629305</v>
      </c>
      <c r="Q56" s="42">
        <f t="shared" si="41"/>
        <v>4.1854237698427922E-2</v>
      </c>
      <c r="R56" s="4">
        <f t="shared" si="42"/>
        <v>612824.60248014017</v>
      </c>
      <c r="S56">
        <f t="shared" si="9"/>
        <v>6.128246024801402E-4</v>
      </c>
      <c r="T56" s="41">
        <f t="shared" si="10"/>
        <v>2.1202593278850097E-4</v>
      </c>
      <c r="U56" s="42">
        <f t="shared" si="43"/>
        <v>1.0881681336398858</v>
      </c>
      <c r="V56" s="42">
        <f t="shared" si="44"/>
        <v>0.89344234370959341</v>
      </c>
      <c r="W56" s="42">
        <f t="shared" si="45"/>
        <v>0.88155008954770486</v>
      </c>
      <c r="X56" s="42">
        <f t="shared" si="46"/>
        <v>1.1892254161888549E-2</v>
      </c>
      <c r="Y56" s="42">
        <f t="shared" si="29"/>
        <v>3.539737723888008E-3</v>
      </c>
      <c r="Z56" s="10">
        <f t="shared" si="47"/>
        <v>16.694833869302908</v>
      </c>
      <c r="AA56">
        <f t="shared" si="14"/>
        <v>5327998.1704979017</v>
      </c>
      <c r="AB56" s="10">
        <f t="shared" si="15"/>
        <v>5.327998170497902</v>
      </c>
      <c r="AC56" s="10">
        <f t="shared" si="16"/>
        <v>5.2269981704979021</v>
      </c>
      <c r="AD56" s="3">
        <f t="shared" si="17"/>
        <v>758.08530391557679</v>
      </c>
      <c r="AI56" s="94">
        <f t="shared" si="28"/>
        <v>0.88155008954770486</v>
      </c>
    </row>
    <row r="57" spans="2:35">
      <c r="B57" s="39">
        <f t="shared" si="30"/>
        <v>29</v>
      </c>
      <c r="C57" s="42">
        <f t="shared" si="31"/>
        <v>0.53896882494002085</v>
      </c>
      <c r="D57" s="10">
        <f t="shared" si="32"/>
        <v>14.961031175059977</v>
      </c>
      <c r="E57" s="40">
        <f t="shared" si="33"/>
        <v>16.077937649880045</v>
      </c>
      <c r="F57" s="40">
        <f t="shared" si="34"/>
        <v>46</v>
      </c>
      <c r="G57" s="3">
        <f t="shared" si="35"/>
        <v>419.61031175059918</v>
      </c>
      <c r="H57" s="3">
        <f t="shared" si="36"/>
        <v>148.76302106966494</v>
      </c>
      <c r="I57">
        <f t="shared" si="1"/>
        <v>1.4876302106966495E-4</v>
      </c>
      <c r="J57" s="4">
        <f t="shared" si="37"/>
        <v>350.68034206108746</v>
      </c>
      <c r="K57" s="40">
        <f t="shared" si="38"/>
        <v>2.3573085538298235</v>
      </c>
      <c r="L57" s="40">
        <f t="shared" si="4"/>
        <v>3.6426914461701765</v>
      </c>
      <c r="M57" s="10">
        <f t="shared" si="39"/>
        <v>5.327998170497902</v>
      </c>
      <c r="N57" s="10">
        <f t="shared" si="5"/>
        <v>8.26</v>
      </c>
      <c r="O57" s="10">
        <f t="shared" si="6"/>
        <v>0.31900000000000001</v>
      </c>
      <c r="P57" s="10">
        <f t="shared" si="40"/>
        <v>14.084907030445267</v>
      </c>
      <c r="Q57" s="42">
        <f t="shared" si="41"/>
        <v>4.3173744590046782E-2</v>
      </c>
      <c r="R57" s="4">
        <f t="shared" si="42"/>
        <v>612159.8438562745</v>
      </c>
      <c r="S57">
        <f t="shared" si="9"/>
        <v>6.1215984385627449E-4</v>
      </c>
      <c r="T57" s="41">
        <f t="shared" si="10"/>
        <v>2.1269069141236668E-4</v>
      </c>
      <c r="U57" s="42">
        <f t="shared" si="43"/>
        <v>1.0869877483418322</v>
      </c>
      <c r="V57" s="42">
        <f t="shared" si="44"/>
        <v>0.89456546650201041</v>
      </c>
      <c r="W57" s="42">
        <f t="shared" si="45"/>
        <v>0.8827032200900139</v>
      </c>
      <c r="X57" s="42">
        <f t="shared" si="46"/>
        <v>1.1862246411996513E-2</v>
      </c>
      <c r="Y57" s="42">
        <f t="shared" si="29"/>
        <v>3.5553900397787184E-3</v>
      </c>
      <c r="Z57" s="10">
        <f t="shared" si="47"/>
        <v>16.716246565231646</v>
      </c>
      <c r="AA57">
        <f t="shared" si="14"/>
        <v>5334702.2876709839</v>
      </c>
      <c r="AB57" s="10">
        <f t="shared" si="15"/>
        <v>5.334702287670984</v>
      </c>
      <c r="AC57" s="10">
        <f t="shared" si="16"/>
        <v>5.233702287670984</v>
      </c>
      <c r="AD57" s="3">
        <f t="shared" si="17"/>
        <v>759.05761967671992</v>
      </c>
      <c r="AI57" s="94">
        <f t="shared" si="28"/>
        <v>0.8827032200900139</v>
      </c>
    </row>
    <row r="58" spans="2:35">
      <c r="B58" s="39">
        <f t="shared" si="30"/>
        <v>30</v>
      </c>
      <c r="C58" s="42">
        <f t="shared" si="31"/>
        <v>0.55755395683450437</v>
      </c>
      <c r="D58" s="10">
        <f t="shared" si="32"/>
        <v>14.942446043165495</v>
      </c>
      <c r="E58" s="40">
        <f t="shared" si="33"/>
        <v>16.115107913669011</v>
      </c>
      <c r="F58" s="40">
        <f t="shared" si="34"/>
        <v>46</v>
      </c>
      <c r="G58" s="3">
        <f t="shared" si="35"/>
        <v>419.42446043165432</v>
      </c>
      <c r="H58" s="3">
        <f t="shared" si="36"/>
        <v>148.76302106966494</v>
      </c>
      <c r="I58">
        <f t="shared" si="1"/>
        <v>1.4876302106966495E-4</v>
      </c>
      <c r="J58" s="4">
        <f t="shared" si="37"/>
        <v>351.62016834964061</v>
      </c>
      <c r="K58" s="40">
        <f t="shared" si="38"/>
        <v>2.3636261607310241</v>
      </c>
      <c r="L58" s="40">
        <f t="shared" si="4"/>
        <v>3.6363738392689759</v>
      </c>
      <c r="M58" s="10">
        <f t="shared" si="39"/>
        <v>5.334702287670984</v>
      </c>
      <c r="N58" s="10">
        <f t="shared" si="5"/>
        <v>8.26</v>
      </c>
      <c r="O58" s="10">
        <f t="shared" si="6"/>
        <v>0.31900000000000001</v>
      </c>
      <c r="P58" s="10">
        <f t="shared" si="40"/>
        <v>14.090558172403984</v>
      </c>
      <c r="Q58" s="42">
        <f t="shared" si="41"/>
        <v>4.4492722281851922E-2</v>
      </c>
      <c r="R58" s="4">
        <f t="shared" si="42"/>
        <v>611494.52350276266</v>
      </c>
      <c r="S58">
        <f t="shared" si="9"/>
        <v>6.114945235027627E-4</v>
      </c>
      <c r="T58" s="41">
        <f t="shared" si="10"/>
        <v>2.1335601176587847E-4</v>
      </c>
      <c r="U58" s="42">
        <f t="shared" si="43"/>
        <v>1.0858063656029155</v>
      </c>
      <c r="V58" s="42">
        <f t="shared" si="44"/>
        <v>0.89568060647017456</v>
      </c>
      <c r="W58" s="42">
        <f t="shared" si="45"/>
        <v>0.88383537005898505</v>
      </c>
      <c r="X58" s="42">
        <f t="shared" si="46"/>
        <v>1.1845236411189508E-2</v>
      </c>
      <c r="Y58" s="42">
        <f t="shared" si="29"/>
        <v>3.5710136423592353E-3</v>
      </c>
      <c r="Z58" s="10">
        <f t="shared" si="47"/>
        <v>16.737347182313329</v>
      </c>
      <c r="AA58">
        <f t="shared" si="14"/>
        <v>5341308.6958416654</v>
      </c>
      <c r="AB58" s="10">
        <f t="shared" si="15"/>
        <v>5.3413086958416658</v>
      </c>
      <c r="AC58" s="10">
        <f t="shared" si="16"/>
        <v>5.2403086958416658</v>
      </c>
      <c r="AD58" s="3">
        <f t="shared" si="17"/>
        <v>760.01576444404134</v>
      </c>
      <c r="AI58" s="94">
        <f t="shared" si="28"/>
        <v>0.88383537005898505</v>
      </c>
    </row>
    <row r="59" spans="2:35">
      <c r="B59" s="39">
        <f t="shared" si="30"/>
        <v>31</v>
      </c>
      <c r="C59" s="42">
        <f t="shared" si="31"/>
        <v>0.57613908872898789</v>
      </c>
      <c r="D59" s="10">
        <f t="shared" si="32"/>
        <v>14.923860911271012</v>
      </c>
      <c r="E59" s="40">
        <f t="shared" si="33"/>
        <v>16.152278177457976</v>
      </c>
      <c r="F59" s="40">
        <f t="shared" si="34"/>
        <v>46</v>
      </c>
      <c r="G59" s="3">
        <f t="shared" si="35"/>
        <v>419.23860911270947</v>
      </c>
      <c r="H59" s="3">
        <f t="shared" si="36"/>
        <v>148.76302106966494</v>
      </c>
      <c r="I59">
        <f t="shared" si="1"/>
        <v>1.4876302106966495E-4</v>
      </c>
      <c r="J59" s="4">
        <f t="shared" si="37"/>
        <v>352.56216489518215</v>
      </c>
      <c r="K59" s="40">
        <f t="shared" si="38"/>
        <v>2.3699583563181279</v>
      </c>
      <c r="L59" s="40">
        <f t="shared" si="4"/>
        <v>3.6300416436818721</v>
      </c>
      <c r="M59" s="10">
        <f t="shared" si="39"/>
        <v>5.3413086958416658</v>
      </c>
      <c r="N59" s="10">
        <f t="shared" si="5"/>
        <v>8.26</v>
      </c>
      <c r="O59" s="10">
        <f t="shared" si="6"/>
        <v>0.31900000000000001</v>
      </c>
      <c r="P59" s="10">
        <f t="shared" si="40"/>
        <v>14.096122222796978</v>
      </c>
      <c r="Q59" s="42">
        <f t="shared" si="41"/>
        <v>4.5811179344066283E-2</v>
      </c>
      <c r="R59" s="4">
        <f t="shared" si="42"/>
        <v>610828.64262964006</v>
      </c>
      <c r="S59">
        <f t="shared" si="9"/>
        <v>6.1082864262964004E-4</v>
      </c>
      <c r="T59" s="41">
        <f t="shared" si="10"/>
        <v>2.1402189263900113E-4</v>
      </c>
      <c r="U59" s="42">
        <f t="shared" si="43"/>
        <v>1.0846239875717465</v>
      </c>
      <c r="V59" s="42">
        <f t="shared" si="44"/>
        <v>0.89678918263992347</v>
      </c>
      <c r="W59" s="42">
        <f t="shared" si="45"/>
        <v>0.88495101953412802</v>
      </c>
      <c r="X59" s="42">
        <f t="shared" si="46"/>
        <v>1.1838163105795441E-2</v>
      </c>
      <c r="Y59" s="42">
        <f t="shared" si="29"/>
        <v>3.5866217521097169E-3</v>
      </c>
      <c r="Z59" s="10">
        <f t="shared" si="47"/>
        <v>16.758200331212883</v>
      </c>
      <c r="AA59">
        <f t="shared" si="14"/>
        <v>5347837.6240119245</v>
      </c>
      <c r="AB59" s="10">
        <f t="shared" si="15"/>
        <v>5.3478376240119241</v>
      </c>
      <c r="AC59" s="10">
        <f t="shared" si="16"/>
        <v>5.2468376240119241</v>
      </c>
      <c r="AD59" s="3">
        <f t="shared" si="17"/>
        <v>760.96267208294773</v>
      </c>
      <c r="AI59" s="94">
        <f t="shared" si="28"/>
        <v>0.88495101953412802</v>
      </c>
    </row>
    <row r="60" spans="2:35">
      <c r="B60" s="39">
        <f t="shared" si="30"/>
        <v>32</v>
      </c>
      <c r="C60" s="42">
        <f t="shared" si="31"/>
        <v>0.59472422062347141</v>
      </c>
      <c r="D60" s="10">
        <f t="shared" si="32"/>
        <v>14.905275779376529</v>
      </c>
      <c r="E60" s="40">
        <f t="shared" si="33"/>
        <v>16.189448441246942</v>
      </c>
      <c r="F60" s="40">
        <f t="shared" si="34"/>
        <v>46</v>
      </c>
      <c r="G60" s="3">
        <f t="shared" si="35"/>
        <v>419.05275779376461</v>
      </c>
      <c r="H60" s="3">
        <f t="shared" si="36"/>
        <v>148.76302106966494</v>
      </c>
      <c r="I60">
        <f t="shared" si="1"/>
        <v>1.4876302106966495E-4</v>
      </c>
      <c r="J60" s="4">
        <f t="shared" si="37"/>
        <v>353.50633169771254</v>
      </c>
      <c r="K60" s="40">
        <f t="shared" si="38"/>
        <v>2.3763051405911377</v>
      </c>
      <c r="L60" s="40">
        <f t="shared" si="4"/>
        <v>3.6236948594088623</v>
      </c>
      <c r="M60" s="10">
        <f t="shared" si="39"/>
        <v>5.3478376240119241</v>
      </c>
      <c r="N60" s="10">
        <f t="shared" si="5"/>
        <v>8.26</v>
      </c>
      <c r="O60" s="10">
        <f t="shared" si="6"/>
        <v>0.31900000000000001</v>
      </c>
      <c r="P60" s="10">
        <f t="shared" si="40"/>
        <v>14.101616415413968</v>
      </c>
      <c r="Q60" s="42">
        <f t="shared" si="41"/>
        <v>4.7129122716442283E-2</v>
      </c>
      <c r="R60" s="4">
        <f t="shared" si="42"/>
        <v>610162.2024469421</v>
      </c>
      <c r="S60">
        <f t="shared" si="9"/>
        <v>6.1016220244694205E-4</v>
      </c>
      <c r="T60" s="41">
        <f t="shared" si="10"/>
        <v>2.1468833282169912E-4</v>
      </c>
      <c r="U60" s="42">
        <f t="shared" si="43"/>
        <v>1.0834406163969372</v>
      </c>
      <c r="V60" s="42">
        <f t="shared" si="44"/>
        <v>0.89789227641539304</v>
      </c>
      <c r="W60" s="42">
        <f t="shared" si="45"/>
        <v>0.88605358466456008</v>
      </c>
      <c r="X60" s="42">
        <f t="shared" si="46"/>
        <v>1.1838691750832964E-2</v>
      </c>
      <c r="Y60" s="42">
        <f t="shared" si="29"/>
        <v>3.6022244774403297E-3</v>
      </c>
      <c r="Z60" s="10">
        <f t="shared" si="47"/>
        <v>16.778855329935485</v>
      </c>
      <c r="AA60">
        <f t="shared" si="14"/>
        <v>5354304.5131933251</v>
      </c>
      <c r="AB60" s="10">
        <f t="shared" si="15"/>
        <v>5.3543045131933251</v>
      </c>
      <c r="AC60" s="10">
        <f t="shared" si="16"/>
        <v>5.2533045131933251</v>
      </c>
      <c r="AD60" s="3">
        <f t="shared" si="17"/>
        <v>761.90058204399202</v>
      </c>
      <c r="AI60" s="94">
        <f t="shared" si="28"/>
        <v>0.88605358466456008</v>
      </c>
    </row>
    <row r="61" spans="2:35">
      <c r="B61" s="39">
        <f t="shared" si="30"/>
        <v>33</v>
      </c>
      <c r="C61" s="42">
        <f t="shared" si="31"/>
        <v>0.61330935251795493</v>
      </c>
      <c r="D61" s="10">
        <f t="shared" si="32"/>
        <v>14.886690647482046</v>
      </c>
      <c r="E61" s="40">
        <f t="shared" si="33"/>
        <v>16.226618705035907</v>
      </c>
      <c r="F61" s="40">
        <f t="shared" si="34"/>
        <v>46</v>
      </c>
      <c r="G61" s="3">
        <f t="shared" si="35"/>
        <v>418.86690647481976</v>
      </c>
      <c r="H61" s="3">
        <f t="shared" si="36"/>
        <v>148.76302106966494</v>
      </c>
      <c r="I61">
        <f t="shared" si="1"/>
        <v>1.4876302106966495E-4</v>
      </c>
      <c r="J61" s="4">
        <f t="shared" si="37"/>
        <v>354.45266875723178</v>
      </c>
      <c r="K61" s="40">
        <f t="shared" si="38"/>
        <v>2.382666513550054</v>
      </c>
      <c r="L61" s="40">
        <f t="shared" si="4"/>
        <v>3.617333486449946</v>
      </c>
      <c r="M61" s="10">
        <f t="shared" si="39"/>
        <v>5.3543045131933251</v>
      </c>
      <c r="N61" s="10">
        <f t="shared" si="5"/>
        <v>8.26</v>
      </c>
      <c r="O61" s="10">
        <f t="shared" si="6"/>
        <v>0.31900000000000001</v>
      </c>
      <c r="P61" s="10">
        <f t="shared" si="40"/>
        <v>14.107053900137522</v>
      </c>
      <c r="Q61" s="42">
        <f t="shared" si="41"/>
        <v>4.844655809494483E-2</v>
      </c>
      <c r="R61" s="4">
        <f t="shared" si="42"/>
        <v>609495.20416470408</v>
      </c>
      <c r="S61">
        <f t="shared" si="9"/>
        <v>6.0949520416470407E-4</v>
      </c>
      <c r="T61" s="41">
        <f t="shared" si="10"/>
        <v>2.153553311039371E-4</v>
      </c>
      <c r="U61" s="42">
        <f t="shared" si="43"/>
        <v>1.0822562542270986</v>
      </c>
      <c r="V61" s="42">
        <f t="shared" si="44"/>
        <v>0.89899071268666964</v>
      </c>
      <c r="W61" s="42">
        <f t="shared" si="45"/>
        <v>0.88714567303310166</v>
      </c>
      <c r="X61" s="42">
        <f t="shared" si="46"/>
        <v>1.1845039653567979E-2</v>
      </c>
      <c r="Y61" s="42">
        <f t="shared" si="29"/>
        <v>3.6178295517397055E-3</v>
      </c>
      <c r="Z61" s="10">
        <f t="shared" si="47"/>
        <v>16.799349861432638</v>
      </c>
      <c r="AA61">
        <f t="shared" si="14"/>
        <v>5360721.1615696717</v>
      </c>
      <c r="AB61" s="10">
        <f t="shared" si="15"/>
        <v>5.3607211615696713</v>
      </c>
      <c r="AC61" s="10">
        <f t="shared" si="16"/>
        <v>5.2597211615696713</v>
      </c>
      <c r="AD61" s="3">
        <f t="shared" si="17"/>
        <v>762.83120544882843</v>
      </c>
      <c r="AI61" s="94">
        <f t="shared" si="28"/>
        <v>0.88714567303310166</v>
      </c>
    </row>
    <row r="62" spans="2:35">
      <c r="B62" s="39">
        <f t="shared" si="30"/>
        <v>34</v>
      </c>
      <c r="C62" s="42">
        <f t="shared" si="31"/>
        <v>0.63189448441243845</v>
      </c>
      <c r="D62" s="10">
        <f t="shared" si="32"/>
        <v>14.868105515587564</v>
      </c>
      <c r="E62" s="40">
        <f t="shared" si="33"/>
        <v>16.263788968824873</v>
      </c>
      <c r="F62" s="40">
        <f t="shared" si="34"/>
        <v>46</v>
      </c>
      <c r="G62" s="3">
        <f t="shared" si="35"/>
        <v>418.6810551558749</v>
      </c>
      <c r="H62" s="3">
        <f t="shared" si="36"/>
        <v>148.76302106966494</v>
      </c>
      <c r="I62">
        <f t="shared" si="1"/>
        <v>1.4876302106966495E-4</v>
      </c>
      <c r="J62" s="4">
        <f t="shared" si="37"/>
        <v>355.40117607373963</v>
      </c>
      <c r="K62" s="40">
        <f t="shared" si="38"/>
        <v>2.3890424751948749</v>
      </c>
      <c r="L62" s="40">
        <f t="shared" si="4"/>
        <v>3.6109575248051251</v>
      </c>
      <c r="M62" s="10">
        <f t="shared" si="39"/>
        <v>5.3607211615696713</v>
      </c>
      <c r="N62" s="10">
        <f t="shared" si="5"/>
        <v>8.26</v>
      </c>
      <c r="O62" s="10">
        <f t="shared" si="6"/>
        <v>0.31900000000000001</v>
      </c>
      <c r="P62" s="10">
        <f t="shared" si="40"/>
        <v>14.112444722834738</v>
      </c>
      <c r="Q62" s="42">
        <f t="shared" si="41"/>
        <v>4.9763490225379445E-2</v>
      </c>
      <c r="R62" s="4">
        <f t="shared" si="42"/>
        <v>608827.64899296151</v>
      </c>
      <c r="S62">
        <f t="shared" si="9"/>
        <v>6.0882764899296152E-4</v>
      </c>
      <c r="T62" s="41">
        <f t="shared" si="10"/>
        <v>2.1602288627567965E-4</v>
      </c>
      <c r="U62" s="42">
        <f t="shared" si="43"/>
        <v>1.0810709032108421</v>
      </c>
      <c r="V62" s="42">
        <f t="shared" si="44"/>
        <v>0.90008512121676876</v>
      </c>
      <c r="W62" s="42">
        <f t="shared" si="45"/>
        <v>0.88822927704428234</v>
      </c>
      <c r="X62" s="42">
        <f t="shared" si="46"/>
        <v>1.1855844172486418E-2</v>
      </c>
      <c r="Y62" s="42">
        <f t="shared" si="29"/>
        <v>3.6334428938638789E-3</v>
      </c>
      <c r="Z62" s="10">
        <f t="shared" si="47"/>
        <v>16.819712746671787</v>
      </c>
      <c r="AA62">
        <f t="shared" si="14"/>
        <v>5367096.5927194711</v>
      </c>
      <c r="AB62" s="10">
        <f t="shared" si="15"/>
        <v>5.3670965927194709</v>
      </c>
      <c r="AC62" s="10">
        <f t="shared" si="16"/>
        <v>5.2660965927194709</v>
      </c>
      <c r="AD62" s="3">
        <f t="shared" si="17"/>
        <v>763.75585101080071</v>
      </c>
      <c r="AI62" s="94">
        <f t="shared" si="28"/>
        <v>0.88822927704428234</v>
      </c>
    </row>
    <row r="63" spans="2:35">
      <c r="B63" s="39">
        <f t="shared" si="30"/>
        <v>35</v>
      </c>
      <c r="C63" s="42">
        <f t="shared" si="31"/>
        <v>0.65047961630692197</v>
      </c>
      <c r="D63" s="10">
        <f t="shared" si="32"/>
        <v>14.849520383693081</v>
      </c>
      <c r="E63" s="40">
        <f t="shared" si="33"/>
        <v>16.300959232613838</v>
      </c>
      <c r="F63" s="40">
        <f t="shared" si="34"/>
        <v>46</v>
      </c>
      <c r="G63" s="3">
        <f t="shared" si="35"/>
        <v>418.49520383693005</v>
      </c>
      <c r="H63" s="3">
        <f t="shared" si="36"/>
        <v>148.76302106966494</v>
      </c>
      <c r="I63">
        <f t="shared" si="1"/>
        <v>1.4876302106966495E-4</v>
      </c>
      <c r="J63" s="4">
        <f t="shared" si="37"/>
        <v>356.35185364723611</v>
      </c>
      <c r="K63" s="40">
        <f t="shared" si="38"/>
        <v>2.3954330255256004</v>
      </c>
      <c r="L63" s="40">
        <f t="shared" si="4"/>
        <v>3.6045669744743996</v>
      </c>
      <c r="M63" s="10">
        <f t="shared" si="39"/>
        <v>5.3670965927194709</v>
      </c>
      <c r="N63" s="10">
        <f t="shared" si="5"/>
        <v>8.26</v>
      </c>
      <c r="O63" s="10">
        <f t="shared" si="6"/>
        <v>0.31900000000000001</v>
      </c>
      <c r="P63" s="10">
        <f t="shared" si="40"/>
        <v>14.117796567406192</v>
      </c>
      <c r="Q63" s="42">
        <f t="shared" si="41"/>
        <v>5.1079923126629137E-2</v>
      </c>
      <c r="R63" s="4">
        <f t="shared" si="42"/>
        <v>608159.53814174957</v>
      </c>
      <c r="S63">
        <f t="shared" si="9"/>
        <v>6.0815953814174952E-4</v>
      </c>
      <c r="T63" s="41">
        <f t="shared" si="10"/>
        <v>2.1669099712689165E-4</v>
      </c>
      <c r="U63" s="42">
        <f t="shared" si="43"/>
        <v>1.079884565496779</v>
      </c>
      <c r="V63" s="42">
        <f t="shared" si="44"/>
        <v>0.90117598317155057</v>
      </c>
      <c r="W63" s="42">
        <f t="shared" si="45"/>
        <v>0.88930592054439939</v>
      </c>
      <c r="X63" s="42">
        <f t="shared" si="46"/>
        <v>1.1870062627151179E-2</v>
      </c>
      <c r="Y63" s="42">
        <f t="shared" si="29"/>
        <v>3.6490690348461551E-3</v>
      </c>
      <c r="Z63" s="10">
        <f t="shared" si="47"/>
        <v>16.839966049486144</v>
      </c>
      <c r="AA63">
        <f t="shared" si="14"/>
        <v>5373437.7146249637</v>
      </c>
      <c r="AB63" s="10">
        <f t="shared" si="15"/>
        <v>5.3734377146249637</v>
      </c>
      <c r="AC63" s="10">
        <f t="shared" si="16"/>
        <v>5.2724377146249637</v>
      </c>
      <c r="AD63" s="3">
        <f t="shared" si="17"/>
        <v>764.67552061275762</v>
      </c>
      <c r="AI63" s="94">
        <f t="shared" si="28"/>
        <v>0.88930592054439939</v>
      </c>
    </row>
    <row r="64" spans="2:35">
      <c r="B64" s="39">
        <f t="shared" si="30"/>
        <v>36</v>
      </c>
      <c r="C64" s="42">
        <f t="shared" si="31"/>
        <v>0.66906474820140549</v>
      </c>
      <c r="D64" s="10">
        <f t="shared" si="32"/>
        <v>14.830935251798598</v>
      </c>
      <c r="E64" s="40">
        <f t="shared" si="33"/>
        <v>16.338129496402804</v>
      </c>
      <c r="F64" s="40">
        <f t="shared" si="34"/>
        <v>46</v>
      </c>
      <c r="G64" s="3">
        <f t="shared" si="35"/>
        <v>418.30935251798519</v>
      </c>
      <c r="H64" s="3">
        <f t="shared" si="36"/>
        <v>148.76302106966494</v>
      </c>
      <c r="I64">
        <f t="shared" si="1"/>
        <v>1.4876302106966495E-4</v>
      </c>
      <c r="J64" s="4">
        <f t="shared" si="37"/>
        <v>357.30470147772144</v>
      </c>
      <c r="K64" s="40">
        <f t="shared" si="38"/>
        <v>2.401838164542232</v>
      </c>
      <c r="L64" s="40">
        <f t="shared" si="4"/>
        <v>3.598161835457768</v>
      </c>
      <c r="M64" s="10">
        <f t="shared" si="39"/>
        <v>5.3734377146249637</v>
      </c>
      <c r="N64" s="10">
        <f t="shared" si="5"/>
        <v>8.26</v>
      </c>
      <c r="O64" s="10">
        <f t="shared" si="6"/>
        <v>0.31900000000000001</v>
      </c>
      <c r="P64" s="10">
        <f t="shared" si="40"/>
        <v>14.123115318416069</v>
      </c>
      <c r="Q64" s="42">
        <f t="shared" si="41"/>
        <v>5.2395860260573593E-2</v>
      </c>
      <c r="R64" s="4">
        <f t="shared" si="42"/>
        <v>607490.87282110378</v>
      </c>
      <c r="S64">
        <f t="shared" si="9"/>
        <v>6.0749087282110383E-4</v>
      </c>
      <c r="T64" s="41">
        <f t="shared" si="10"/>
        <v>2.1735966244753734E-4</v>
      </c>
      <c r="U64" s="42">
        <f t="shared" si="43"/>
        <v>1.0786972432335213</v>
      </c>
      <c r="V64" s="42">
        <f t="shared" si="44"/>
        <v>0.90226366642511624</v>
      </c>
      <c r="W64" s="42">
        <f t="shared" si="45"/>
        <v>0.89037677011089711</v>
      </c>
      <c r="X64" s="42">
        <f t="shared" si="46"/>
        <v>1.1886896314219131E-2</v>
      </c>
      <c r="Y64" s="42">
        <f t="shared" si="29"/>
        <v>3.6647114431133834E-3</v>
      </c>
      <c r="Z64" s="10">
        <f t="shared" si="47"/>
        <v>16.860126675978393</v>
      </c>
      <c r="AA64">
        <f t="shared" si="14"/>
        <v>5379749.8204306308</v>
      </c>
      <c r="AB64" s="10">
        <f t="shared" si="15"/>
        <v>5.3797498204306304</v>
      </c>
      <c r="AC64" s="10">
        <f t="shared" si="16"/>
        <v>5.2787498204306305</v>
      </c>
      <c r="AD64" s="3">
        <f t="shared" si="17"/>
        <v>765.5909819333765</v>
      </c>
      <c r="AI64" s="94">
        <f t="shared" si="28"/>
        <v>0.89037677011089711</v>
      </c>
    </row>
    <row r="65" spans="2:35">
      <c r="B65" s="39">
        <f t="shared" si="30"/>
        <v>37</v>
      </c>
      <c r="C65" s="42">
        <f t="shared" si="31"/>
        <v>0.68764988009588901</v>
      </c>
      <c r="D65" s="10">
        <f t="shared" si="32"/>
        <v>14.812350119904115</v>
      </c>
      <c r="E65" s="40">
        <f t="shared" si="33"/>
        <v>16.375299760191769</v>
      </c>
      <c r="F65" s="40">
        <f t="shared" si="34"/>
        <v>46</v>
      </c>
      <c r="G65" s="3">
        <f t="shared" si="35"/>
        <v>418.12350119904033</v>
      </c>
      <c r="H65" s="3">
        <f t="shared" si="36"/>
        <v>148.76302106966494</v>
      </c>
      <c r="I65">
        <f t="shared" si="1"/>
        <v>1.4876302106966495E-4</v>
      </c>
      <c r="J65" s="4">
        <f t="shared" si="37"/>
        <v>358.25971956519538</v>
      </c>
      <c r="K65" s="40">
        <f t="shared" si="38"/>
        <v>2.4082578922447686</v>
      </c>
      <c r="L65" s="40">
        <f t="shared" si="4"/>
        <v>3.5917421077552314</v>
      </c>
      <c r="M65" s="10">
        <f t="shared" si="39"/>
        <v>5.3797498204306304</v>
      </c>
      <c r="N65" s="10">
        <f t="shared" si="5"/>
        <v>8.26</v>
      </c>
      <c r="O65" s="10">
        <f t="shared" si="6"/>
        <v>0.31900000000000001</v>
      </c>
      <c r="P65" s="10">
        <f t="shared" si="40"/>
        <v>14.128405488183461</v>
      </c>
      <c r="Q65" s="42">
        <f t="shared" si="41"/>
        <v>5.3711304661573228E-2</v>
      </c>
      <c r="R65" s="4">
        <f t="shared" si="42"/>
        <v>606821.65424105956</v>
      </c>
      <c r="S65">
        <f t="shared" si="9"/>
        <v>6.0682165424105956E-4</v>
      </c>
      <c r="T65" s="41">
        <f t="shared" si="10"/>
        <v>2.1802888102758161E-4</v>
      </c>
      <c r="U65" s="42">
        <f t="shared" si="43"/>
        <v>1.0775089385696799</v>
      </c>
      <c r="V65" s="42">
        <f t="shared" si="44"/>
        <v>0.90334845238494021</v>
      </c>
      <c r="W65" s="42">
        <f t="shared" si="45"/>
        <v>0.89144271961737653</v>
      </c>
      <c r="X65" s="42">
        <f t="shared" si="46"/>
        <v>1.1905732767563681E-2</v>
      </c>
      <c r="Y65" s="42">
        <f t="shared" si="29"/>
        <v>3.6803727726222729E-3</v>
      </c>
      <c r="Z65" s="10">
        <f t="shared" si="47"/>
        <v>16.880207591198385</v>
      </c>
      <c r="AA65">
        <f t="shared" si="14"/>
        <v>5386036.969373743</v>
      </c>
      <c r="AB65" s="10">
        <f t="shared" si="15"/>
        <v>5.3860369693737429</v>
      </c>
      <c r="AC65" s="10">
        <f t="shared" si="16"/>
        <v>5.2850369693737429</v>
      </c>
      <c r="AD65" s="3">
        <f t="shared" si="17"/>
        <v>766.50282369452395</v>
      </c>
      <c r="AI65" s="94">
        <f t="shared" si="28"/>
        <v>0.89144271961737653</v>
      </c>
    </row>
    <row r="66" spans="2:35">
      <c r="B66" s="39">
        <f t="shared" si="30"/>
        <v>38</v>
      </c>
      <c r="C66" s="42">
        <f t="shared" si="31"/>
        <v>0.70623501199037253</v>
      </c>
      <c r="D66" s="10">
        <f t="shared" si="32"/>
        <v>14.793764988009633</v>
      </c>
      <c r="E66" s="40">
        <f t="shared" si="33"/>
        <v>16.412470023980735</v>
      </c>
      <c r="F66" s="40">
        <f t="shared" si="34"/>
        <v>46</v>
      </c>
      <c r="G66" s="3">
        <f t="shared" si="35"/>
        <v>417.93764988009548</v>
      </c>
      <c r="H66" s="3">
        <f t="shared" si="36"/>
        <v>148.76302106966494</v>
      </c>
      <c r="I66">
        <f t="shared" si="1"/>
        <v>1.4876302106966495E-4</v>
      </c>
      <c r="J66" s="4">
        <f t="shared" si="37"/>
        <v>359.2169079096584</v>
      </c>
      <c r="K66" s="40">
        <f t="shared" si="38"/>
        <v>2.4146922086332125</v>
      </c>
      <c r="L66" s="40">
        <f t="shared" si="4"/>
        <v>3.5853077913667875</v>
      </c>
      <c r="M66" s="10">
        <f t="shared" si="39"/>
        <v>5.3860369693737429</v>
      </c>
      <c r="N66" s="10">
        <f t="shared" si="5"/>
        <v>8.26</v>
      </c>
      <c r="O66" s="10">
        <f t="shared" si="6"/>
        <v>0.31900000000000001</v>
      </c>
      <c r="P66" s="10">
        <f t="shared" si="40"/>
        <v>14.133670541362941</v>
      </c>
      <c r="Q66" s="42">
        <f t="shared" si="41"/>
        <v>5.5026259035250831E-2</v>
      </c>
      <c r="R66" s="4">
        <f t="shared" si="42"/>
        <v>606151.88361165195</v>
      </c>
      <c r="S66">
        <f t="shared" si="9"/>
        <v>6.0615188361165192E-4</v>
      </c>
      <c r="T66" s="41">
        <f t="shared" si="10"/>
        <v>2.1869865165698925E-4</v>
      </c>
      <c r="U66" s="42">
        <f t="shared" si="43"/>
        <v>1.0763196536538659</v>
      </c>
      <c r="V66" s="42">
        <f t="shared" si="44"/>
        <v>0.90443055639094228</v>
      </c>
      <c r="W66" s="42">
        <f t="shared" si="45"/>
        <v>0.8925044545627977</v>
      </c>
      <c r="X66" s="42">
        <f t="shared" si="46"/>
        <v>1.1926101828144575E-2</v>
      </c>
      <c r="Y66" s="42">
        <f t="shared" si="29"/>
        <v>3.6960550523821162E-3</v>
      </c>
      <c r="Z66" s="10">
        <f t="shared" si="47"/>
        <v>16.900218745651312</v>
      </c>
      <c r="AA66">
        <f t="shared" si="14"/>
        <v>5392302.276865501</v>
      </c>
      <c r="AB66" s="10">
        <f t="shared" si="15"/>
        <v>5.3923022768655011</v>
      </c>
      <c r="AC66" s="10">
        <f t="shared" si="16"/>
        <v>5.2913022768655011</v>
      </c>
      <c r="AD66" s="3">
        <f t="shared" si="17"/>
        <v>767.41149773248742</v>
      </c>
      <c r="AI66" s="94">
        <f t="shared" si="28"/>
        <v>0.8925044545627977</v>
      </c>
    </row>
    <row r="67" spans="2:35">
      <c r="B67" s="39">
        <f t="shared" si="30"/>
        <v>39</v>
      </c>
      <c r="C67" s="42">
        <f t="shared" si="31"/>
        <v>0.72482014388485605</v>
      </c>
      <c r="D67" s="10">
        <f t="shared" si="32"/>
        <v>14.77517985611515</v>
      </c>
      <c r="E67" s="40">
        <f t="shared" si="33"/>
        <v>16.4496402877697</v>
      </c>
      <c r="F67" s="40">
        <f t="shared" si="34"/>
        <v>46</v>
      </c>
      <c r="G67" s="3">
        <f t="shared" si="35"/>
        <v>417.75179856115062</v>
      </c>
      <c r="H67" s="3">
        <f t="shared" si="36"/>
        <v>148.76302106966494</v>
      </c>
      <c r="I67">
        <f t="shared" si="1"/>
        <v>1.4876302106966495E-4</v>
      </c>
      <c r="J67" s="4">
        <f t="shared" si="37"/>
        <v>360.17626651110982</v>
      </c>
      <c r="K67" s="40">
        <f t="shared" si="38"/>
        <v>2.4211411137075602</v>
      </c>
      <c r="L67" s="40">
        <f t="shared" si="4"/>
        <v>3.5788588862924398</v>
      </c>
      <c r="M67" s="10">
        <f t="shared" si="39"/>
        <v>5.3923022768655011</v>
      </c>
      <c r="N67" s="10">
        <f t="shared" si="5"/>
        <v>8.26</v>
      </c>
      <c r="O67" s="10">
        <f t="shared" si="6"/>
        <v>0.31900000000000001</v>
      </c>
      <c r="P67" s="10">
        <f t="shared" si="40"/>
        <v>14.138913141888986</v>
      </c>
      <c r="Q67" s="42">
        <f t="shared" si="41"/>
        <v>5.6340725833934374E-2</v>
      </c>
      <c r="R67" s="4">
        <f t="shared" si="42"/>
        <v>605481.56214291672</v>
      </c>
      <c r="S67">
        <f t="shared" si="9"/>
        <v>6.0548156214291669E-4</v>
      </c>
      <c r="T67" s="41">
        <f t="shared" si="10"/>
        <v>2.1936897312572448E-4</v>
      </c>
      <c r="U67" s="42">
        <f t="shared" si="43"/>
        <v>1.0751293906346915</v>
      </c>
      <c r="V67" s="42">
        <f t="shared" si="44"/>
        <v>0.90551014325088286</v>
      </c>
      <c r="W67" s="42">
        <f t="shared" si="45"/>
        <v>0.89356250105859414</v>
      </c>
      <c r="X67" s="42">
        <f t="shared" si="46"/>
        <v>1.1947642192288721E-2</v>
      </c>
      <c r="Y67" s="42">
        <f t="shared" si="29"/>
        <v>3.7117598313664304E-3</v>
      </c>
      <c r="Z67" s="10">
        <f t="shared" si="47"/>
        <v>16.920167781608527</v>
      </c>
      <c r="AA67">
        <f t="shared" si="14"/>
        <v>5398548.135630426</v>
      </c>
      <c r="AB67" s="10">
        <f t="shared" si="15"/>
        <v>5.3985481356304259</v>
      </c>
      <c r="AC67" s="10">
        <f t="shared" si="16"/>
        <v>5.2975481356304259</v>
      </c>
      <c r="AD67" s="3">
        <f t="shared" si="17"/>
        <v>768.31735107040265</v>
      </c>
      <c r="AI67" s="94">
        <f t="shared" si="28"/>
        <v>0.89356250105859414</v>
      </c>
    </row>
    <row r="68" spans="2:35">
      <c r="B68" s="39">
        <f t="shared" si="30"/>
        <v>40</v>
      </c>
      <c r="C68" s="42">
        <f t="shared" si="31"/>
        <v>0.74340527577933957</v>
      </c>
      <c r="D68" s="10">
        <f t="shared" si="32"/>
        <v>14.756594724220667</v>
      </c>
      <c r="E68" s="40">
        <f t="shared" si="33"/>
        <v>16.486810551558666</v>
      </c>
      <c r="F68" s="40">
        <f t="shared" si="34"/>
        <v>46</v>
      </c>
      <c r="G68" s="3">
        <f t="shared" si="35"/>
        <v>417.56594724220577</v>
      </c>
      <c r="H68" s="3">
        <f t="shared" si="36"/>
        <v>148.76302106966494</v>
      </c>
      <c r="I68">
        <f t="shared" si="1"/>
        <v>1.4876302106966495E-4</v>
      </c>
      <c r="J68" s="4">
        <f t="shared" si="37"/>
        <v>361.13779536954985</v>
      </c>
      <c r="K68" s="40">
        <f t="shared" si="38"/>
        <v>2.4276046074678121</v>
      </c>
      <c r="L68" s="40">
        <f t="shared" si="4"/>
        <v>3.5723953925321879</v>
      </c>
      <c r="M68" s="10">
        <f t="shared" si="39"/>
        <v>5.3985481356304259</v>
      </c>
      <c r="N68" s="10">
        <f t="shared" si="5"/>
        <v>8.26</v>
      </c>
      <c r="O68" s="10">
        <f t="shared" si="6"/>
        <v>0.31900000000000001</v>
      </c>
      <c r="P68" s="10">
        <f t="shared" si="40"/>
        <v>14.144135341064899</v>
      </c>
      <c r="Q68" s="42">
        <f t="shared" si="41"/>
        <v>5.7654707314338124E-2</v>
      </c>
      <c r="R68" s="4">
        <f t="shared" si="42"/>
        <v>604810.69104488904</v>
      </c>
      <c r="S68">
        <f t="shared" si="9"/>
        <v>6.0481069104488907E-4</v>
      </c>
      <c r="T68" s="41">
        <f t="shared" si="10"/>
        <v>2.200398442237521E-4</v>
      </c>
      <c r="U68" s="42">
        <f t="shared" si="43"/>
        <v>1.0739381516607676</v>
      </c>
      <c r="V68" s="42">
        <f t="shared" si="44"/>
        <v>0.90658733908326472</v>
      </c>
      <c r="W68" s="42">
        <f t="shared" si="45"/>
        <v>0.89461726317332824</v>
      </c>
      <c r="X68" s="42">
        <f t="shared" si="46"/>
        <v>1.1970075909936484E-2</v>
      </c>
      <c r="Y68" s="42">
        <f t="shared" si="29"/>
        <v>3.7274882894311138E-3</v>
      </c>
      <c r="Z68" s="10">
        <f t="shared" si="47"/>
        <v>16.940060572124107</v>
      </c>
      <c r="AA68">
        <f t="shared" si="14"/>
        <v>5404776.3844674649</v>
      </c>
      <c r="AB68" s="10">
        <f t="shared" si="15"/>
        <v>5.404776384467465</v>
      </c>
      <c r="AC68" s="10">
        <f t="shared" si="16"/>
        <v>5.303776384467465</v>
      </c>
      <c r="AD68" s="3">
        <f t="shared" si="17"/>
        <v>769.22065039412109</v>
      </c>
      <c r="AI68" s="94">
        <f t="shared" si="28"/>
        <v>0.89461726317332824</v>
      </c>
    </row>
    <row r="69" spans="2:35">
      <c r="B69" s="39">
        <f t="shared" si="30"/>
        <v>41</v>
      </c>
      <c r="C69" s="42">
        <f t="shared" si="31"/>
        <v>0.76199040767382309</v>
      </c>
      <c r="D69" s="10">
        <f t="shared" si="32"/>
        <v>14.738009592326184</v>
      </c>
      <c r="E69" s="40">
        <f t="shared" si="33"/>
        <v>16.523980815347631</v>
      </c>
      <c r="F69" s="40">
        <f t="shared" si="34"/>
        <v>46</v>
      </c>
      <c r="G69" s="3">
        <f t="shared" si="35"/>
        <v>417.38009592326091</v>
      </c>
      <c r="H69" s="3">
        <f t="shared" si="36"/>
        <v>148.76302106966494</v>
      </c>
      <c r="I69">
        <f t="shared" si="1"/>
        <v>1.4876302106966495E-4</v>
      </c>
      <c r="J69" s="4">
        <f t="shared" si="37"/>
        <v>362.10149448497896</v>
      </c>
      <c r="K69" s="40">
        <f t="shared" si="38"/>
        <v>2.4340826899139723</v>
      </c>
      <c r="L69" s="40">
        <f t="shared" si="4"/>
        <v>3.5659173100860277</v>
      </c>
      <c r="M69" s="10">
        <f t="shared" si="39"/>
        <v>5.404776384467465</v>
      </c>
      <c r="N69" s="10">
        <f t="shared" si="5"/>
        <v>8.26</v>
      </c>
      <c r="O69" s="10">
        <f t="shared" si="6"/>
        <v>0.31900000000000001</v>
      </c>
      <c r="P69" s="10">
        <f t="shared" si="40"/>
        <v>14.149338720978912</v>
      </c>
      <c r="Q69" s="42">
        <f t="shared" si="41"/>
        <v>5.8968205581711404E-2</v>
      </c>
      <c r="R69" s="4">
        <f t="shared" si="42"/>
        <v>604139.27152760432</v>
      </c>
      <c r="S69">
        <f t="shared" si="9"/>
        <v>6.0413927152760429E-4</v>
      </c>
      <c r="T69" s="41">
        <f t="shared" si="10"/>
        <v>2.2071126374103689E-4</v>
      </c>
      <c r="U69" s="42">
        <f t="shared" si="43"/>
        <v>1.0727459388807059</v>
      </c>
      <c r="V69" s="42">
        <f t="shared" si="44"/>
        <v>0.90766224035135368</v>
      </c>
      <c r="W69" s="42">
        <f t="shared" si="45"/>
        <v>0.89566905143202835</v>
      </c>
      <c r="X69" s="42">
        <f t="shared" si="46"/>
        <v>1.1993188919325326E-2</v>
      </c>
      <c r="Y69" s="42">
        <f t="shared" si="29"/>
        <v>3.7432413222969279E-3</v>
      </c>
      <c r="Z69" s="10">
        <f t="shared" si="47"/>
        <v>16.959901632790778</v>
      </c>
      <c r="AA69">
        <f t="shared" si="14"/>
        <v>5410988.43716696</v>
      </c>
      <c r="AB69" s="10">
        <f t="shared" si="15"/>
        <v>5.4109884371669601</v>
      </c>
      <c r="AC69" s="10">
        <f t="shared" si="16"/>
        <v>5.3099884371669601</v>
      </c>
      <c r="AD69" s="3">
        <f t="shared" si="17"/>
        <v>770.12160074937776</v>
      </c>
      <c r="AI69" s="94">
        <f t="shared" si="28"/>
        <v>0.89566905143202835</v>
      </c>
    </row>
    <row r="70" spans="2:35">
      <c r="B70" s="39">
        <f t="shared" si="30"/>
        <v>42</v>
      </c>
      <c r="C70" s="42">
        <f t="shared" si="31"/>
        <v>0.78057553956830661</v>
      </c>
      <c r="D70" s="10">
        <f t="shared" si="32"/>
        <v>14.719424460431702</v>
      </c>
      <c r="E70" s="40">
        <f t="shared" si="33"/>
        <v>16.561151079136597</v>
      </c>
      <c r="F70" s="40">
        <f t="shared" si="34"/>
        <v>46</v>
      </c>
      <c r="G70" s="3">
        <f t="shared" si="35"/>
        <v>417.19424460431605</v>
      </c>
      <c r="H70" s="3">
        <f t="shared" si="36"/>
        <v>148.76302106966494</v>
      </c>
      <c r="I70">
        <f t="shared" si="1"/>
        <v>1.4876302106966495E-4</v>
      </c>
      <c r="J70" s="4">
        <f t="shared" si="37"/>
        <v>363.06736385739669</v>
      </c>
      <c r="K70" s="40">
        <f t="shared" si="38"/>
        <v>2.4405753610460366</v>
      </c>
      <c r="L70" s="40">
        <f t="shared" si="4"/>
        <v>3.5594246389539634</v>
      </c>
      <c r="M70" s="10">
        <f t="shared" si="39"/>
        <v>5.4109884371669601</v>
      </c>
      <c r="N70" s="10">
        <f t="shared" si="5"/>
        <v>8.26</v>
      </c>
      <c r="O70" s="10">
        <f t="shared" si="6"/>
        <v>0.31900000000000001</v>
      </c>
      <c r="P70" s="10">
        <f t="shared" si="40"/>
        <v>14.15452450396881</v>
      </c>
      <c r="Q70" s="42">
        <f t="shared" si="41"/>
        <v>6.02812226236666E-2</v>
      </c>
      <c r="R70" s="4">
        <f t="shared" si="42"/>
        <v>603467.30480109784</v>
      </c>
      <c r="S70">
        <f t="shared" si="9"/>
        <v>6.0346730480109788E-4</v>
      </c>
      <c r="T70" s="41">
        <f t="shared" si="10"/>
        <v>2.2138323046754329E-4</v>
      </c>
      <c r="U70" s="42">
        <f t="shared" si="43"/>
        <v>1.0715527544431174</v>
      </c>
      <c r="V70" s="42">
        <f t="shared" si="44"/>
        <v>0.90873492076826357</v>
      </c>
      <c r="W70" s="42">
        <f t="shared" si="45"/>
        <v>0.89671810458688939</v>
      </c>
      <c r="X70" s="42">
        <f t="shared" si="46"/>
        <v>1.2016816181374179E-2</v>
      </c>
      <c r="Y70" s="42">
        <f t="shared" si="29"/>
        <v>3.7590196067331153E-3</v>
      </c>
      <c r="Z70" s="10">
        <f t="shared" si="47"/>
        <v>16.979694436630872</v>
      </c>
      <c r="AA70">
        <f t="shared" si="14"/>
        <v>5417185.3811001023</v>
      </c>
      <c r="AB70" s="10">
        <f t="shared" si="15"/>
        <v>5.4171853811001025</v>
      </c>
      <c r="AC70" s="10">
        <f t="shared" si="16"/>
        <v>5.3161853811001025</v>
      </c>
      <c r="AD70" s="3">
        <f t="shared" si="17"/>
        <v>771.02035984047893</v>
      </c>
      <c r="AI70" s="94">
        <f t="shared" si="28"/>
        <v>0.89671810458688939</v>
      </c>
    </row>
    <row r="71" spans="2:35">
      <c r="B71" s="39">
        <f t="shared" si="30"/>
        <v>43</v>
      </c>
      <c r="C71" s="42">
        <f t="shared" si="31"/>
        <v>0.79916067146279013</v>
      </c>
      <c r="D71" s="10">
        <f t="shared" si="32"/>
        <v>14.700839328537219</v>
      </c>
      <c r="E71" s="40">
        <f t="shared" si="33"/>
        <v>16.598321342925562</v>
      </c>
      <c r="F71" s="40">
        <f t="shared" si="34"/>
        <v>46</v>
      </c>
      <c r="G71" s="3">
        <f t="shared" si="35"/>
        <v>417.0083932853712</v>
      </c>
      <c r="H71" s="3">
        <f t="shared" si="36"/>
        <v>148.76302106966494</v>
      </c>
      <c r="I71">
        <f t="shared" si="1"/>
        <v>1.4876302106966495E-4</v>
      </c>
      <c r="J71" s="4">
        <f t="shared" si="37"/>
        <v>364.03540348680303</v>
      </c>
      <c r="K71" s="40">
        <f t="shared" si="38"/>
        <v>2.447082620864006</v>
      </c>
      <c r="L71" s="40">
        <f t="shared" si="4"/>
        <v>3.552917379135994</v>
      </c>
      <c r="M71" s="10">
        <f t="shared" si="39"/>
        <v>5.4171853811001025</v>
      </c>
      <c r="N71" s="10">
        <f t="shared" si="5"/>
        <v>8.26</v>
      </c>
      <c r="O71" s="10">
        <f t="shared" si="6"/>
        <v>0.31900000000000001</v>
      </c>
      <c r="P71" s="10">
        <f t="shared" si="40"/>
        <v>14.159693636266672</v>
      </c>
      <c r="Q71" s="42">
        <f t="shared" si="41"/>
        <v>6.1593760336126853E-2</v>
      </c>
      <c r="R71" s="4">
        <f t="shared" si="42"/>
        <v>602794.79207540513</v>
      </c>
      <c r="S71">
        <f t="shared" si="9"/>
        <v>6.0279479207540508E-4</v>
      </c>
      <c r="T71" s="41">
        <f t="shared" si="10"/>
        <v>2.2205574319323609E-4</v>
      </c>
      <c r="U71" s="42">
        <f t="shared" si="43"/>
        <v>1.0703586004966139</v>
      </c>
      <c r="V71" s="42">
        <f t="shared" si="44"/>
        <v>0.9098054365730267</v>
      </c>
      <c r="W71" s="42">
        <f t="shared" si="45"/>
        <v>0.89776460626645282</v>
      </c>
      <c r="X71" s="42">
        <f t="shared" si="46"/>
        <v>1.204083030657388E-2</v>
      </c>
      <c r="Y71" s="42">
        <f t="shared" si="29"/>
        <v>3.774823650599828E-3</v>
      </c>
      <c r="Z71" s="10">
        <f t="shared" si="47"/>
        <v>16.999441655129463</v>
      </c>
      <c r="AA71">
        <f t="shared" si="14"/>
        <v>5423368.0526841749</v>
      </c>
      <c r="AB71" s="10">
        <f t="shared" si="15"/>
        <v>5.4233680526841752</v>
      </c>
      <c r="AC71" s="10">
        <f t="shared" si="16"/>
        <v>5.3223680526841752</v>
      </c>
      <c r="AD71" s="3">
        <f t="shared" si="17"/>
        <v>771.91704897522482</v>
      </c>
      <c r="AI71" s="94">
        <f t="shared" si="28"/>
        <v>0.89776460626645282</v>
      </c>
    </row>
    <row r="72" spans="2:35">
      <c r="B72" s="39">
        <f t="shared" si="30"/>
        <v>44</v>
      </c>
      <c r="C72" s="42">
        <f t="shared" si="31"/>
        <v>0.81774580335727365</v>
      </c>
      <c r="D72" s="10">
        <f t="shared" si="32"/>
        <v>14.682254196642736</v>
      </c>
      <c r="E72" s="40">
        <f t="shared" si="33"/>
        <v>16.635491606714528</v>
      </c>
      <c r="F72" s="40">
        <f t="shared" si="34"/>
        <v>46</v>
      </c>
      <c r="G72" s="3">
        <f t="shared" si="35"/>
        <v>416.82254196642634</v>
      </c>
      <c r="H72" s="3">
        <f t="shared" si="36"/>
        <v>148.76302106966494</v>
      </c>
      <c r="I72">
        <f t="shared" si="1"/>
        <v>1.4876302106966495E-4</v>
      </c>
      <c r="J72" s="4">
        <f t="shared" si="37"/>
        <v>365.005613373198</v>
      </c>
      <c r="K72" s="40">
        <f t="shared" si="38"/>
        <v>2.45360446936788</v>
      </c>
      <c r="L72" s="40">
        <f t="shared" si="4"/>
        <v>3.54639553063212</v>
      </c>
      <c r="M72" s="10">
        <f t="shared" si="39"/>
        <v>5.4233680526841752</v>
      </c>
      <c r="N72" s="10">
        <f t="shared" si="5"/>
        <v>8.26</v>
      </c>
      <c r="O72" s="10">
        <f t="shared" si="6"/>
        <v>0.31900000000000001</v>
      </c>
      <c r="P72" s="10">
        <f t="shared" si="40"/>
        <v>14.164846851973323</v>
      </c>
      <c r="Q72" s="42">
        <f t="shared" si="41"/>
        <v>6.2905820543251112E-2</v>
      </c>
      <c r="R72" s="4">
        <f t="shared" si="42"/>
        <v>602121.7345605616</v>
      </c>
      <c r="S72">
        <f t="shared" si="9"/>
        <v>6.0212173456056163E-4</v>
      </c>
      <c r="T72" s="41">
        <f t="shared" si="10"/>
        <v>2.2272880070807954E-4</v>
      </c>
      <c r="U72" s="42">
        <f t="shared" si="43"/>
        <v>1.0691634791898068</v>
      </c>
      <c r="V72" s="42">
        <f t="shared" si="44"/>
        <v>0.91087383057408478</v>
      </c>
      <c r="W72" s="42">
        <f t="shared" si="45"/>
        <v>0.8988086977197125</v>
      </c>
      <c r="X72" s="42">
        <f t="shared" si="46"/>
        <v>1.2065132854372274E-2</v>
      </c>
      <c r="Y72" s="42">
        <f t="shared" si="29"/>
        <v>3.7906538313117175E-3</v>
      </c>
      <c r="Z72" s="10">
        <f t="shared" si="47"/>
        <v>17.019145342949852</v>
      </c>
      <c r="AA72">
        <f t="shared" si="14"/>
        <v>5429537.0952152666</v>
      </c>
      <c r="AB72" s="10">
        <f t="shared" si="15"/>
        <v>5.4295370952152666</v>
      </c>
      <c r="AC72" s="10">
        <f t="shared" si="16"/>
        <v>5.3285370952152666</v>
      </c>
      <c r="AD72" s="3">
        <f t="shared" si="17"/>
        <v>772.81176145254051</v>
      </c>
      <c r="AI72" s="94">
        <f t="shared" si="28"/>
        <v>0.8988086977197125</v>
      </c>
    </row>
    <row r="73" spans="2:35">
      <c r="B73" s="39">
        <f t="shared" si="30"/>
        <v>45</v>
      </c>
      <c r="C73" s="42">
        <f t="shared" si="31"/>
        <v>0.83633093525175717</v>
      </c>
      <c r="D73" s="10">
        <f t="shared" si="32"/>
        <v>14.663669064748253</v>
      </c>
      <c r="E73" s="40">
        <f t="shared" si="33"/>
        <v>16.672661870503493</v>
      </c>
      <c r="F73" s="40">
        <f t="shared" si="34"/>
        <v>46</v>
      </c>
      <c r="G73" s="3">
        <f t="shared" si="35"/>
        <v>416.63669064748149</v>
      </c>
      <c r="H73" s="3">
        <f t="shared" si="36"/>
        <v>148.76302106966494</v>
      </c>
      <c r="I73">
        <f t="shared" si="1"/>
        <v>1.4876302106966495E-4</v>
      </c>
      <c r="J73" s="4">
        <f t="shared" si="37"/>
        <v>365.97799351658182</v>
      </c>
      <c r="K73" s="40">
        <f t="shared" si="38"/>
        <v>2.46014090655766</v>
      </c>
      <c r="L73" s="40">
        <f t="shared" si="4"/>
        <v>3.53985909344234</v>
      </c>
      <c r="M73" s="10">
        <f t="shared" si="39"/>
        <v>5.4295370952152666</v>
      </c>
      <c r="N73" s="10">
        <f t="shared" si="5"/>
        <v>8.26</v>
      </c>
      <c r="O73" s="10">
        <f t="shared" si="6"/>
        <v>0.31900000000000001</v>
      </c>
      <c r="P73" s="10">
        <f t="shared" si="40"/>
        <v>14.169984722046145</v>
      </c>
      <c r="Q73" s="42">
        <f t="shared" si="41"/>
        <v>6.4217405012750792E-2</v>
      </c>
      <c r="R73" s="4">
        <f t="shared" si="42"/>
        <v>601448.13346660242</v>
      </c>
      <c r="S73">
        <f t="shared" si="9"/>
        <v>6.0144813346660244E-4</v>
      </c>
      <c r="T73" s="41">
        <f t="shared" si="10"/>
        <v>2.2340240180203873E-4</v>
      </c>
      <c r="U73" s="42">
        <f t="shared" si="43"/>
        <v>1.0679673926713074</v>
      </c>
      <c r="V73" s="42">
        <f t="shared" si="44"/>
        <v>0.91194013524398687</v>
      </c>
      <c r="W73" s="42">
        <f t="shared" si="45"/>
        <v>0.89985048758254449</v>
      </c>
      <c r="X73" s="42">
        <f t="shared" si="46"/>
        <v>1.2089647661442382E-2</v>
      </c>
      <c r="Y73" s="42">
        <f t="shared" si="29"/>
        <v>3.8065104254261886E-3</v>
      </c>
      <c r="Z73" s="10">
        <f t="shared" si="47"/>
        <v>17.038807079608805</v>
      </c>
      <c r="AA73">
        <f t="shared" si="14"/>
        <v>5435693.0032254765</v>
      </c>
      <c r="AB73" s="10">
        <f t="shared" si="15"/>
        <v>5.4356930032254764</v>
      </c>
      <c r="AC73" s="10">
        <f t="shared" si="16"/>
        <v>5.3346930032254765</v>
      </c>
      <c r="AD73" s="3">
        <f t="shared" si="17"/>
        <v>773.70456899571809</v>
      </c>
      <c r="AI73" s="94">
        <f t="shared" si="28"/>
        <v>0.89985048758254449</v>
      </c>
    </row>
    <row r="74" spans="2:35">
      <c r="B74" s="39">
        <f t="shared" si="30"/>
        <v>46</v>
      </c>
      <c r="C74" s="42">
        <f t="shared" si="31"/>
        <v>0.85491606714624069</v>
      </c>
      <c r="D74" s="10">
        <f t="shared" si="32"/>
        <v>14.645083932853771</v>
      </c>
      <c r="E74" s="40">
        <f t="shared" si="33"/>
        <v>16.709832134292459</v>
      </c>
      <c r="F74" s="40">
        <f t="shared" si="34"/>
        <v>46</v>
      </c>
      <c r="G74" s="3">
        <f t="shared" si="35"/>
        <v>416.45083932853663</v>
      </c>
      <c r="H74" s="3">
        <f t="shared" si="36"/>
        <v>148.76302106966494</v>
      </c>
      <c r="I74">
        <f t="shared" si="1"/>
        <v>1.4876302106966495E-4</v>
      </c>
      <c r="J74" s="4">
        <f t="shared" si="37"/>
        <v>366.95254391695448</v>
      </c>
      <c r="K74" s="40">
        <f t="shared" si="38"/>
        <v>2.4666919324333465</v>
      </c>
      <c r="L74" s="40">
        <f t="shared" si="4"/>
        <v>3.5333080675666535</v>
      </c>
      <c r="M74" s="10">
        <f t="shared" si="39"/>
        <v>5.4356930032254764</v>
      </c>
      <c r="N74" s="10">
        <f t="shared" si="5"/>
        <v>8.26</v>
      </c>
      <c r="O74" s="10">
        <f t="shared" si="6"/>
        <v>0.31900000000000001</v>
      </c>
      <c r="P74" s="10">
        <f t="shared" si="40"/>
        <v>14.175107691842928</v>
      </c>
      <c r="Q74" s="42">
        <f t="shared" si="41"/>
        <v>6.552851546767724E-2</v>
      </c>
      <c r="R74" s="4">
        <f t="shared" si="42"/>
        <v>600773.990003563</v>
      </c>
      <c r="S74">
        <f t="shared" si="9"/>
        <v>6.0077399000356304E-4</v>
      </c>
      <c r="T74" s="41">
        <f t="shared" si="10"/>
        <v>2.2407654526507813E-4</v>
      </c>
      <c r="U74" s="42">
        <f t="shared" si="43"/>
        <v>1.0667703430897268</v>
      </c>
      <c r="V74" s="42">
        <f t="shared" si="44"/>
        <v>0.91300437509489996</v>
      </c>
      <c r="W74" s="42">
        <f t="shared" si="45"/>
        <v>0.90089005936848088</v>
      </c>
      <c r="X74" s="42">
        <f t="shared" si="46"/>
        <v>1.2114315726419078E-2</v>
      </c>
      <c r="Y74" s="42">
        <f t="shared" si="29"/>
        <v>3.8223936314293766E-3</v>
      </c>
      <c r="Z74" s="10">
        <f t="shared" si="47"/>
        <v>17.058428078260313</v>
      </c>
      <c r="AA74">
        <f t="shared" si="14"/>
        <v>5441836.1565421047</v>
      </c>
      <c r="AB74" s="10">
        <f t="shared" si="15"/>
        <v>5.441836156542105</v>
      </c>
      <c r="AC74" s="10">
        <f t="shared" si="16"/>
        <v>5.340836156542105</v>
      </c>
      <c r="AD74" s="3">
        <f t="shared" si="17"/>
        <v>774.59552669211087</v>
      </c>
      <c r="AI74" s="94">
        <f t="shared" si="28"/>
        <v>0.90089005936848088</v>
      </c>
    </row>
    <row r="75" spans="2:35">
      <c r="B75" s="39">
        <f t="shared" si="30"/>
        <v>47</v>
      </c>
      <c r="C75" s="42">
        <f t="shared" si="31"/>
        <v>0.87350119904072421</v>
      </c>
      <c r="D75" s="10">
        <f t="shared" si="32"/>
        <v>14.626498800959288</v>
      </c>
      <c r="E75" s="40">
        <f t="shared" si="33"/>
        <v>16.747002398081424</v>
      </c>
      <c r="F75" s="40">
        <f t="shared" si="34"/>
        <v>46</v>
      </c>
      <c r="G75" s="3">
        <f t="shared" si="35"/>
        <v>416.26498800959178</v>
      </c>
      <c r="H75" s="3">
        <f t="shared" si="36"/>
        <v>148.76302106966494</v>
      </c>
      <c r="I75">
        <f t="shared" si="1"/>
        <v>1.4876302106966495E-4</v>
      </c>
      <c r="J75" s="4">
        <f t="shared" si="37"/>
        <v>367.92926457431577</v>
      </c>
      <c r="K75" s="40">
        <f t="shared" si="38"/>
        <v>2.4732575469949376</v>
      </c>
      <c r="L75" s="40">
        <f t="shared" si="4"/>
        <v>3.5267424530050624</v>
      </c>
      <c r="M75" s="10">
        <f t="shared" si="39"/>
        <v>5.441836156542105</v>
      </c>
      <c r="N75" s="10">
        <f t="shared" si="5"/>
        <v>8.26</v>
      </c>
      <c r="O75" s="10">
        <f t="shared" si="6"/>
        <v>0.31900000000000001</v>
      </c>
      <c r="P75" s="10">
        <f t="shared" si="40"/>
        <v>14.180216109927137</v>
      </c>
      <c r="Q75" s="42">
        <f t="shared" si="41"/>
        <v>6.683915359550327E-2</v>
      </c>
      <c r="R75" s="4">
        <f t="shared" si="42"/>
        <v>600099.30538147874</v>
      </c>
      <c r="S75">
        <f t="shared" si="9"/>
        <v>6.0009930538147877E-4</v>
      </c>
      <c r="T75" s="41">
        <f t="shared" si="10"/>
        <v>2.247512298871624E-4</v>
      </c>
      <c r="U75" s="42">
        <f t="shared" si="43"/>
        <v>1.0655723325936766</v>
      </c>
      <c r="V75" s="42">
        <f t="shared" si="44"/>
        <v>0.91406656850234969</v>
      </c>
      <c r="W75" s="42">
        <f t="shared" si="45"/>
        <v>0.90192747722041355</v>
      </c>
      <c r="X75" s="42">
        <f t="shared" si="46"/>
        <v>1.2139091281936132E-2</v>
      </c>
      <c r="Y75" s="42">
        <f t="shared" si="29"/>
        <v>3.8383035873006425E-3</v>
      </c>
      <c r="Z75" s="10">
        <f t="shared" si="47"/>
        <v>17.078009269304928</v>
      </c>
      <c r="AA75">
        <f t="shared" si="14"/>
        <v>5447966.8464649664</v>
      </c>
      <c r="AB75" s="10">
        <f t="shared" si="15"/>
        <v>5.4479668464649667</v>
      </c>
      <c r="AC75" s="10">
        <f t="shared" si="16"/>
        <v>5.3469668464649667</v>
      </c>
      <c r="AD75" s="3">
        <f t="shared" si="17"/>
        <v>775.4846767896978</v>
      </c>
      <c r="AI75" s="94">
        <f t="shared" si="28"/>
        <v>0.90192747722041355</v>
      </c>
    </row>
    <row r="76" spans="2:35">
      <c r="B76" s="39">
        <f t="shared" si="30"/>
        <v>48</v>
      </c>
      <c r="C76" s="42">
        <f t="shared" si="31"/>
        <v>0.89208633093520773</v>
      </c>
      <c r="D76" s="10">
        <f t="shared" si="32"/>
        <v>14.607913669064805</v>
      </c>
      <c r="E76" s="40">
        <f t="shared" si="33"/>
        <v>16.784172661870389</v>
      </c>
      <c r="F76" s="40">
        <f t="shared" si="34"/>
        <v>46</v>
      </c>
      <c r="G76" s="3">
        <f t="shared" si="35"/>
        <v>416.07913669064692</v>
      </c>
      <c r="H76" s="3">
        <f t="shared" si="36"/>
        <v>148.76302106966494</v>
      </c>
      <c r="I76">
        <f t="shared" si="1"/>
        <v>1.4876302106966495E-4</v>
      </c>
      <c r="J76" s="4">
        <f t="shared" si="37"/>
        <v>368.9081554886659</v>
      </c>
      <c r="K76" s="40">
        <f t="shared" si="38"/>
        <v>2.4798377502424351</v>
      </c>
      <c r="L76" s="40">
        <f t="shared" si="4"/>
        <v>3.5201622497575649</v>
      </c>
      <c r="M76" s="10">
        <f t="shared" si="39"/>
        <v>5.4479668464649667</v>
      </c>
      <c r="N76" s="10">
        <f t="shared" si="5"/>
        <v>8.26</v>
      </c>
      <c r="O76" s="10">
        <f t="shared" si="6"/>
        <v>0.31900000000000001</v>
      </c>
      <c r="P76" s="10">
        <f t="shared" si="40"/>
        <v>14.185310250190136</v>
      </c>
      <c r="Q76" s="42">
        <f t="shared" si="41"/>
        <v>6.8149321055128234E-2</v>
      </c>
      <c r="R76" s="4">
        <f t="shared" si="42"/>
        <v>599424.08081038506</v>
      </c>
      <c r="S76">
        <f t="shared" si="9"/>
        <v>5.9942408081038506E-4</v>
      </c>
      <c r="T76" s="41">
        <f t="shared" si="10"/>
        <v>2.2542645445825611E-4</v>
      </c>
      <c r="U76" s="42">
        <f t="shared" si="43"/>
        <v>1.0643733633317685</v>
      </c>
      <c r="V76" s="42">
        <f t="shared" si="44"/>
        <v>0.91512672910629755</v>
      </c>
      <c r="W76" s="42">
        <f t="shared" si="45"/>
        <v>0.90296279033125937</v>
      </c>
      <c r="X76" s="42">
        <f t="shared" si="46"/>
        <v>1.2163938775038186E-2</v>
      </c>
      <c r="Y76" s="42">
        <f t="shared" si="29"/>
        <v>3.854240384064568E-3</v>
      </c>
      <c r="Z76" s="10">
        <f t="shared" si="47"/>
        <v>17.097551364710331</v>
      </c>
      <c r="AA76">
        <f t="shared" si="14"/>
        <v>5454085.2959045591</v>
      </c>
      <c r="AB76" s="10">
        <f t="shared" si="15"/>
        <v>5.4540852959045587</v>
      </c>
      <c r="AC76" s="10">
        <f t="shared" si="16"/>
        <v>5.3530852959045587</v>
      </c>
      <c r="AD76" s="3">
        <f t="shared" si="17"/>
        <v>776.37205161777501</v>
      </c>
      <c r="AI76" s="94">
        <f t="shared" si="28"/>
        <v>0.90296279033125937</v>
      </c>
    </row>
    <row r="77" spans="2:35">
      <c r="B77" s="39">
        <f t="shared" si="30"/>
        <v>49</v>
      </c>
      <c r="C77" s="42">
        <f t="shared" si="31"/>
        <v>0.91067146282969125</v>
      </c>
      <c r="D77" s="10">
        <f t="shared" si="32"/>
        <v>14.589328537170323</v>
      </c>
      <c r="E77" s="40">
        <f t="shared" si="33"/>
        <v>16.821342925659355</v>
      </c>
      <c r="F77" s="40">
        <f t="shared" si="34"/>
        <v>46</v>
      </c>
      <c r="G77" s="3">
        <f t="shared" si="35"/>
        <v>415.89328537170206</v>
      </c>
      <c r="H77" s="3">
        <f t="shared" si="36"/>
        <v>148.76302106966494</v>
      </c>
      <c r="I77">
        <f t="shared" si="1"/>
        <v>1.4876302106966495E-4</v>
      </c>
      <c r="J77" s="4">
        <f t="shared" si="37"/>
        <v>369.88921666000442</v>
      </c>
      <c r="K77" s="40">
        <f t="shared" si="38"/>
        <v>2.4864325421758355</v>
      </c>
      <c r="L77" s="40">
        <f t="shared" si="4"/>
        <v>3.5135674578241645</v>
      </c>
      <c r="M77" s="10">
        <f t="shared" si="39"/>
        <v>5.4540852959045587</v>
      </c>
      <c r="N77" s="10">
        <f t="shared" si="5"/>
        <v>8.26</v>
      </c>
      <c r="O77" s="10">
        <f t="shared" si="6"/>
        <v>0.31900000000000001</v>
      </c>
      <c r="P77" s="10">
        <f t="shared" si="40"/>
        <v>14.190390328856822</v>
      </c>
      <c r="Q77" s="42">
        <f t="shared" si="41"/>
        <v>6.9459019482287762E-2</v>
      </c>
      <c r="R77" s="4">
        <f t="shared" si="42"/>
        <v>598748.31750031747</v>
      </c>
      <c r="S77">
        <f t="shared" si="9"/>
        <v>5.9874831750031745E-4</v>
      </c>
      <c r="T77" s="41">
        <f t="shared" si="10"/>
        <v>2.2610221776832372E-4</v>
      </c>
      <c r="U77" s="42">
        <f t="shared" si="43"/>
        <v>1.0631734374526138</v>
      </c>
      <c r="V77" s="42">
        <f t="shared" si="44"/>
        <v>0.91618486689109491</v>
      </c>
      <c r="W77" s="42">
        <f t="shared" si="45"/>
        <v>0.90399603634476855</v>
      </c>
      <c r="X77" s="42">
        <f t="shared" si="46"/>
        <v>1.2188830546326357E-2</v>
      </c>
      <c r="Y77" s="42">
        <f t="shared" si="29"/>
        <v>3.8702040762600056E-3</v>
      </c>
      <c r="Z77" s="10">
        <f t="shared" si="47"/>
        <v>17.117054907553456</v>
      </c>
      <c r="AA77">
        <f t="shared" si="14"/>
        <v>5460191.6748932526</v>
      </c>
      <c r="AB77" s="10">
        <f t="shared" si="15"/>
        <v>5.4601916748932524</v>
      </c>
      <c r="AC77" s="10">
        <f t="shared" si="16"/>
        <v>5.3591916748932524</v>
      </c>
      <c r="AD77" s="3">
        <f t="shared" si="17"/>
        <v>777.25767583658489</v>
      </c>
      <c r="AI77" s="94">
        <f t="shared" si="28"/>
        <v>0.90399603634476855</v>
      </c>
    </row>
    <row r="78" spans="2:35">
      <c r="B78" s="39">
        <f t="shared" si="30"/>
        <v>50</v>
      </c>
      <c r="C78" s="42">
        <f t="shared" si="31"/>
        <v>0.92925659472417477</v>
      </c>
      <c r="D78" s="10">
        <f t="shared" si="32"/>
        <v>14.57074340527584</v>
      </c>
      <c r="E78" s="40">
        <f t="shared" si="33"/>
        <v>16.85851318944832</v>
      </c>
      <c r="F78" s="40">
        <f t="shared" si="34"/>
        <v>46</v>
      </c>
      <c r="G78" s="3">
        <f t="shared" si="35"/>
        <v>415.70743405275721</v>
      </c>
      <c r="H78" s="3">
        <f t="shared" si="36"/>
        <v>148.76302106966494</v>
      </c>
      <c r="I78">
        <f t="shared" si="1"/>
        <v>1.4876302106966495E-4</v>
      </c>
      <c r="J78" s="4">
        <f t="shared" si="37"/>
        <v>370.87244808833179</v>
      </c>
      <c r="K78" s="40">
        <f t="shared" si="38"/>
        <v>2.4930419227951424</v>
      </c>
      <c r="L78" s="40">
        <f t="shared" si="4"/>
        <v>3.5069580772048576</v>
      </c>
      <c r="M78" s="10">
        <f t="shared" si="39"/>
        <v>5.4601916748932524</v>
      </c>
      <c r="N78" s="10">
        <f t="shared" si="5"/>
        <v>8.26</v>
      </c>
      <c r="O78" s="10">
        <f t="shared" si="6"/>
        <v>0.31900000000000001</v>
      </c>
      <c r="P78" s="10">
        <f t="shared" si="40"/>
        <v>14.195456517574085</v>
      </c>
      <c r="Q78" s="42">
        <f t="shared" si="41"/>
        <v>7.0768250493736737E-2</v>
      </c>
      <c r="R78" s="4">
        <f t="shared" si="42"/>
        <v>598072.01666131115</v>
      </c>
      <c r="S78">
        <f t="shared" si="9"/>
        <v>5.9807201666131117E-4</v>
      </c>
      <c r="T78" s="41">
        <f t="shared" si="10"/>
        <v>2.2677851860733E-4</v>
      </c>
      <c r="U78" s="42">
        <f t="shared" si="43"/>
        <v>1.061972557104824</v>
      </c>
      <c r="V78" s="42">
        <f t="shared" si="44"/>
        <v>0.91724098901446638</v>
      </c>
      <c r="W78" s="42">
        <f t="shared" si="45"/>
        <v>0.90502724397495904</v>
      </c>
      <c r="X78" s="42">
        <f t="shared" si="46"/>
        <v>1.221374503950734E-2</v>
      </c>
      <c r="Y78" s="42">
        <f t="shared" si="29"/>
        <v>3.8861946900316598E-3</v>
      </c>
      <c r="Z78" s="10">
        <f t="shared" si="47"/>
        <v>17.136520310200357</v>
      </c>
      <c r="AA78">
        <f t="shared" si="14"/>
        <v>5466286.1125390464</v>
      </c>
      <c r="AB78" s="10">
        <f t="shared" si="15"/>
        <v>5.4662861125390467</v>
      </c>
      <c r="AC78" s="10">
        <f t="shared" si="16"/>
        <v>5.3652861125390467</v>
      </c>
      <c r="AD78" s="3">
        <f t="shared" si="17"/>
        <v>778.14156817100024</v>
      </c>
      <c r="AI78" s="94">
        <f t="shared" si="28"/>
        <v>0.90502724397495904</v>
      </c>
    </row>
    <row r="79" spans="2:35">
      <c r="B79" s="39">
        <f t="shared" si="30"/>
        <v>51</v>
      </c>
      <c r="C79" s="42">
        <f t="shared" si="31"/>
        <v>0.94784172661865829</v>
      </c>
      <c r="D79" s="10">
        <f t="shared" si="32"/>
        <v>14.552158273381357</v>
      </c>
      <c r="E79" s="40">
        <f t="shared" si="33"/>
        <v>16.895683453237286</v>
      </c>
      <c r="F79" s="40">
        <f t="shared" si="34"/>
        <v>46</v>
      </c>
      <c r="G79" s="3">
        <f t="shared" si="35"/>
        <v>415.52158273381235</v>
      </c>
      <c r="H79" s="3">
        <f t="shared" si="36"/>
        <v>148.76302106966494</v>
      </c>
      <c r="I79">
        <f t="shared" si="1"/>
        <v>1.4876302106966495E-4</v>
      </c>
      <c r="J79" s="4">
        <f t="shared" si="37"/>
        <v>371.85784977364801</v>
      </c>
      <c r="K79" s="40">
        <f t="shared" si="38"/>
        <v>2.4996658921003556</v>
      </c>
      <c r="L79" s="40">
        <f t="shared" si="4"/>
        <v>3.5003341078996444</v>
      </c>
      <c r="M79" s="10">
        <f t="shared" si="39"/>
        <v>5.4662861125390467</v>
      </c>
      <c r="N79" s="10">
        <f t="shared" si="5"/>
        <v>8.26</v>
      </c>
      <c r="O79" s="10">
        <f t="shared" si="6"/>
        <v>0.31900000000000001</v>
      </c>
      <c r="P79" s="10">
        <f t="shared" si="40"/>
        <v>14.200508953489949</v>
      </c>
      <c r="Q79" s="42">
        <f t="shared" si="41"/>
        <v>7.2077015690488078E-2</v>
      </c>
      <c r="R79" s="4">
        <f t="shared" si="42"/>
        <v>597395.17950340139</v>
      </c>
      <c r="S79">
        <f t="shared" si="9"/>
        <v>5.9739517950340142E-4</v>
      </c>
      <c r="T79" s="41">
        <f t="shared" si="10"/>
        <v>2.2745535576523975E-4</v>
      </c>
      <c r="U79" s="42">
        <f t="shared" si="43"/>
        <v>1.0607707244370097</v>
      </c>
      <c r="V79" s="42">
        <f t="shared" si="44"/>
        <v>0.91829510044849139</v>
      </c>
      <c r="W79" s="42">
        <f t="shared" si="45"/>
        <v>0.90605643502479394</v>
      </c>
      <c r="X79" s="42">
        <f t="shared" si="46"/>
        <v>1.2238665423697448E-2</v>
      </c>
      <c r="Y79" s="42">
        <f t="shared" si="29"/>
        <v>3.9022122293928792E-3</v>
      </c>
      <c r="Z79" s="10">
        <f t="shared" si="47"/>
        <v>17.155947883770271</v>
      </c>
      <c r="AA79">
        <f t="shared" si="14"/>
        <v>5472368.7062504981</v>
      </c>
      <c r="AB79" s="10">
        <f t="shared" si="15"/>
        <v>5.4723687062504984</v>
      </c>
      <c r="AC79" s="10">
        <f t="shared" si="16"/>
        <v>5.3713687062504984</v>
      </c>
      <c r="AD79" s="3">
        <f t="shared" si="17"/>
        <v>779.02374274844067</v>
      </c>
      <c r="AI79" s="94">
        <f t="shared" si="28"/>
        <v>0.90605643502479394</v>
      </c>
    </row>
    <row r="80" spans="2:35">
      <c r="B80" s="39">
        <f t="shared" si="30"/>
        <v>52</v>
      </c>
      <c r="C80" s="42">
        <f t="shared" si="31"/>
        <v>0.96642685851314181</v>
      </c>
      <c r="D80" s="10">
        <f t="shared" si="32"/>
        <v>14.533573141486874</v>
      </c>
      <c r="E80" s="40">
        <f t="shared" si="33"/>
        <v>16.932853717026251</v>
      </c>
      <c r="F80" s="40">
        <f t="shared" si="34"/>
        <v>46</v>
      </c>
      <c r="G80" s="3">
        <f t="shared" si="35"/>
        <v>415.3357314148675</v>
      </c>
      <c r="H80" s="3">
        <f t="shared" si="36"/>
        <v>148.76302106966494</v>
      </c>
      <c r="I80">
        <f t="shared" si="1"/>
        <v>1.4876302106966495E-4</v>
      </c>
      <c r="J80" s="4">
        <f t="shared" si="37"/>
        <v>372.84542171595308</v>
      </c>
      <c r="K80" s="40">
        <f t="shared" si="38"/>
        <v>2.5063044500914748</v>
      </c>
      <c r="L80" s="40">
        <f t="shared" si="4"/>
        <v>3.4936955499085252</v>
      </c>
      <c r="M80" s="10">
        <f t="shared" si="39"/>
        <v>5.4723687062504984</v>
      </c>
      <c r="N80" s="10">
        <f t="shared" si="5"/>
        <v>8.26</v>
      </c>
      <c r="O80" s="10">
        <f t="shared" si="6"/>
        <v>0.31900000000000001</v>
      </c>
      <c r="P80" s="10">
        <f t="shared" si="40"/>
        <v>14.205547747026014</v>
      </c>
      <c r="Q80" s="42">
        <f t="shared" si="41"/>
        <v>7.3385316660323913E-2</v>
      </c>
      <c r="R80" s="4">
        <f t="shared" si="42"/>
        <v>596717.8072366236</v>
      </c>
      <c r="S80">
        <f t="shared" si="9"/>
        <v>5.9671780723662365E-4</v>
      </c>
      <c r="T80" s="41">
        <f t="shared" si="10"/>
        <v>2.2813272803201752E-4</v>
      </c>
      <c r="U80" s="42">
        <f t="shared" si="43"/>
        <v>1.059567941597783</v>
      </c>
      <c r="V80" s="42">
        <f t="shared" si="44"/>
        <v>0.91934720447209184</v>
      </c>
      <c r="W80" s="42">
        <f t="shared" si="45"/>
        <v>0.90708362594402991</v>
      </c>
      <c r="X80" s="42">
        <f t="shared" si="46"/>
        <v>1.2263578528061925E-2</v>
      </c>
      <c r="Y80" s="42">
        <f t="shared" si="29"/>
        <v>3.9182566810748009E-3</v>
      </c>
      <c r="Z80" s="10">
        <f t="shared" si="47"/>
        <v>17.175337860882852</v>
      </c>
      <c r="AA80">
        <f t="shared" si="14"/>
        <v>5478439.5288586719</v>
      </c>
      <c r="AB80" s="10">
        <f t="shared" si="15"/>
        <v>5.4784395288586722</v>
      </c>
      <c r="AC80" s="10">
        <f t="shared" si="16"/>
        <v>5.3774395288586723</v>
      </c>
      <c r="AD80" s="3">
        <f t="shared" si="17"/>
        <v>779.90421013178707</v>
      </c>
      <c r="AI80" s="94">
        <f t="shared" si="28"/>
        <v>0.90708362594402991</v>
      </c>
    </row>
    <row r="81" spans="2:35">
      <c r="B81" s="39">
        <f t="shared" si="30"/>
        <v>53</v>
      </c>
      <c r="C81" s="42">
        <f t="shared" si="31"/>
        <v>0.98501199040762533</v>
      </c>
      <c r="D81" s="10">
        <f t="shared" si="32"/>
        <v>14.514988009592392</v>
      </c>
      <c r="E81" s="40">
        <f t="shared" si="33"/>
        <v>16.970023980815217</v>
      </c>
      <c r="F81" s="40">
        <f t="shared" si="34"/>
        <v>46</v>
      </c>
      <c r="G81" s="3">
        <f t="shared" si="35"/>
        <v>415.14988009592264</v>
      </c>
      <c r="H81" s="3">
        <f t="shared" si="36"/>
        <v>148.76302106966494</v>
      </c>
      <c r="I81">
        <f t="shared" si="1"/>
        <v>1.4876302106966495E-4</v>
      </c>
      <c r="J81" s="4">
        <f t="shared" si="37"/>
        <v>373.83516391524654</v>
      </c>
      <c r="K81" s="40">
        <f t="shared" si="38"/>
        <v>2.5129575967684974</v>
      </c>
      <c r="L81" s="40">
        <f t="shared" si="4"/>
        <v>3.4870424032315026</v>
      </c>
      <c r="M81" s="10">
        <f t="shared" si="39"/>
        <v>5.4784395288586722</v>
      </c>
      <c r="N81" s="10">
        <f t="shared" si="5"/>
        <v>8.26</v>
      </c>
      <c r="O81" s="10">
        <f t="shared" si="6"/>
        <v>0.31900000000000001</v>
      </c>
      <c r="P81" s="10">
        <f t="shared" si="40"/>
        <v>14.210572987873649</v>
      </c>
      <c r="Q81" s="42">
        <f t="shared" si="41"/>
        <v>7.4693154979745852E-2</v>
      </c>
      <c r="R81" s="4">
        <f t="shared" si="42"/>
        <v>596039.90107101342</v>
      </c>
      <c r="S81">
        <f t="shared" si="9"/>
        <v>5.9603990107101341E-4</v>
      </c>
      <c r="T81" s="41">
        <f t="shared" si="10"/>
        <v>2.2881063419762776E-4</v>
      </c>
      <c r="U81" s="42">
        <f t="shared" si="43"/>
        <v>1.0583642107357558</v>
      </c>
      <c r="V81" s="42">
        <f t="shared" si="44"/>
        <v>0.92039730305442624</v>
      </c>
      <c r="W81" s="42">
        <f t="shared" si="45"/>
        <v>0.90810882903192758</v>
      </c>
      <c r="X81" s="42">
        <f t="shared" si="46"/>
        <v>1.2288474022498663E-2</v>
      </c>
      <c r="Y81" s="42">
        <f t="shared" si="29"/>
        <v>3.9343280182886457E-3</v>
      </c>
      <c r="Z81" s="10">
        <f t="shared" si="47"/>
        <v>17.194690413254559</v>
      </c>
      <c r="AA81">
        <f t="shared" si="14"/>
        <v>5484498.6341264024</v>
      </c>
      <c r="AB81" s="10">
        <f t="shared" si="15"/>
        <v>5.4844986341264024</v>
      </c>
      <c r="AC81" s="10">
        <f t="shared" si="16"/>
        <v>5.3834986341264024</v>
      </c>
      <c r="AD81" s="3">
        <f t="shared" si="17"/>
        <v>780.78297811840503</v>
      </c>
      <c r="AI81" s="94">
        <f t="shared" si="28"/>
        <v>0.90810882903192758</v>
      </c>
    </row>
    <row r="82" spans="2:35">
      <c r="B82" s="39">
        <f t="shared" si="30"/>
        <v>54</v>
      </c>
      <c r="C82" s="42">
        <f t="shared" si="31"/>
        <v>1.0035971223021087</v>
      </c>
      <c r="D82" s="10">
        <f t="shared" si="32"/>
        <v>14.496402877697909</v>
      </c>
      <c r="E82" s="40">
        <f t="shared" si="33"/>
        <v>17.007194244604182</v>
      </c>
      <c r="F82" s="40">
        <f t="shared" si="34"/>
        <v>46</v>
      </c>
      <c r="G82" s="3">
        <f t="shared" si="35"/>
        <v>414.96402877697778</v>
      </c>
      <c r="H82" s="3">
        <f t="shared" si="36"/>
        <v>148.76302106966494</v>
      </c>
      <c r="I82">
        <f t="shared" si="1"/>
        <v>1.4876302106966495E-4</v>
      </c>
      <c r="J82" s="4">
        <f t="shared" si="37"/>
        <v>374.82707637152885</v>
      </c>
      <c r="K82" s="40">
        <f t="shared" si="38"/>
        <v>2.5196253321314259</v>
      </c>
      <c r="L82" s="40">
        <f t="shared" si="4"/>
        <v>3.4803746678685741</v>
      </c>
      <c r="M82" s="10">
        <f t="shared" si="39"/>
        <v>5.4844986341264024</v>
      </c>
      <c r="N82" s="10">
        <f t="shared" si="5"/>
        <v>8.26</v>
      </c>
      <c r="O82" s="10">
        <f t="shared" si="6"/>
        <v>0.31900000000000001</v>
      </c>
      <c r="P82" s="10">
        <f t="shared" si="40"/>
        <v>14.215584749628992</v>
      </c>
      <c r="Q82" s="42">
        <f t="shared" si="41"/>
        <v>7.6000532215491884E-2</v>
      </c>
      <c r="R82" s="4">
        <f t="shared" si="42"/>
        <v>595361.4622166059</v>
      </c>
      <c r="S82">
        <f t="shared" si="9"/>
        <v>5.953614622166059E-4</v>
      </c>
      <c r="T82" s="41">
        <f t="shared" si="10"/>
        <v>2.2948907305203527E-4</v>
      </c>
      <c r="U82" s="42">
        <f t="shared" si="43"/>
        <v>1.0571595339995385</v>
      </c>
      <c r="V82" s="42">
        <f t="shared" si="44"/>
        <v>0.92144539715030405</v>
      </c>
      <c r="W82" s="42">
        <f t="shared" si="45"/>
        <v>0.90913205336762304</v>
      </c>
      <c r="X82" s="42">
        <f t="shared" si="46"/>
        <v>1.2313343782681008E-2</v>
      </c>
      <c r="Y82" s="42">
        <f t="shared" si="29"/>
        <v>3.9504262036460375E-3</v>
      </c>
      <c r="Z82" s="10">
        <f t="shared" si="47"/>
        <v>17.214005665316805</v>
      </c>
      <c r="AA82">
        <f t="shared" si="14"/>
        <v>5490546.0610120147</v>
      </c>
      <c r="AB82" s="10">
        <f t="shared" si="15"/>
        <v>5.4905460610120151</v>
      </c>
      <c r="AC82" s="10">
        <f t="shared" si="16"/>
        <v>5.3895460610120152</v>
      </c>
      <c r="AD82" s="3">
        <f t="shared" si="17"/>
        <v>781.66005235852276</v>
      </c>
      <c r="AI82" s="94">
        <f t="shared" si="28"/>
        <v>0.90913205336762304</v>
      </c>
    </row>
    <row r="83" spans="2:35">
      <c r="B83" s="39">
        <f t="shared" si="30"/>
        <v>55</v>
      </c>
      <c r="C83" s="42">
        <f t="shared" si="31"/>
        <v>1.0221822541965921</v>
      </c>
      <c r="D83" s="10">
        <f t="shared" si="32"/>
        <v>14.477817745803426</v>
      </c>
      <c r="E83" s="40">
        <f t="shared" si="33"/>
        <v>17.044364508393148</v>
      </c>
      <c r="F83" s="40">
        <f t="shared" si="34"/>
        <v>46</v>
      </c>
      <c r="G83" s="3">
        <f t="shared" si="35"/>
        <v>414.77817745803293</v>
      </c>
      <c r="H83" s="3">
        <f t="shared" si="36"/>
        <v>148.76302106966494</v>
      </c>
      <c r="I83">
        <f t="shared" si="1"/>
        <v>1.4876302106966495E-4</v>
      </c>
      <c r="J83" s="4">
        <f t="shared" si="37"/>
        <v>375.82115908480023</v>
      </c>
      <c r="K83" s="40">
        <f t="shared" si="38"/>
        <v>2.5263076561802622</v>
      </c>
      <c r="L83" s="40">
        <f t="shared" si="4"/>
        <v>3.4736923438197378</v>
      </c>
      <c r="M83" s="10">
        <f t="shared" si="39"/>
        <v>5.4905460610120151</v>
      </c>
      <c r="N83" s="10">
        <f t="shared" si="5"/>
        <v>8.26</v>
      </c>
      <c r="O83" s="10">
        <f t="shared" si="6"/>
        <v>0.31900000000000001</v>
      </c>
      <c r="P83" s="10">
        <f t="shared" si="40"/>
        <v>14.220583093377453</v>
      </c>
      <c r="Q83" s="42">
        <f t="shared" si="41"/>
        <v>7.7307449925718447E-2</v>
      </c>
      <c r="R83" s="4">
        <f t="shared" si="42"/>
        <v>594682.49188343645</v>
      </c>
      <c r="S83">
        <f t="shared" si="9"/>
        <v>5.9468249188343646E-4</v>
      </c>
      <c r="T83" s="41">
        <f t="shared" si="10"/>
        <v>2.3016804338520471E-4</v>
      </c>
      <c r="U83" s="42">
        <f t="shared" si="43"/>
        <v>1.0559539135377427</v>
      </c>
      <c r="V83" s="42">
        <f t="shared" si="44"/>
        <v>0.92249148692524785</v>
      </c>
      <c r="W83" s="42">
        <f t="shared" si="45"/>
        <v>0.91015330553015839</v>
      </c>
      <c r="X83" s="42">
        <f t="shared" si="46"/>
        <v>1.2338181395089465E-2</v>
      </c>
      <c r="Y83" s="42">
        <f t="shared" si="29"/>
        <v>3.9665511914232674E-3</v>
      </c>
      <c r="Z83" s="10">
        <f t="shared" si="47"/>
        <v>17.23328370474491</v>
      </c>
      <c r="AA83">
        <f t="shared" si="14"/>
        <v>5496581.8369658422</v>
      </c>
      <c r="AB83" s="10">
        <f t="shared" si="15"/>
        <v>5.4965818369658423</v>
      </c>
      <c r="AC83" s="10">
        <f t="shared" si="16"/>
        <v>5.3955818369658424</v>
      </c>
      <c r="AD83" s="3">
        <f t="shared" si="17"/>
        <v>782.53543683333464</v>
      </c>
      <c r="AI83" s="94">
        <f t="shared" si="28"/>
        <v>0.91015330553015839</v>
      </c>
    </row>
    <row r="84" spans="2:35">
      <c r="B84" s="39">
        <f t="shared" si="30"/>
        <v>56</v>
      </c>
      <c r="C84" s="42">
        <f t="shared" si="31"/>
        <v>1.0407673860910756</v>
      </c>
      <c r="D84" s="10">
        <f t="shared" si="32"/>
        <v>14.459232613908943</v>
      </c>
      <c r="E84" s="40">
        <f t="shared" si="33"/>
        <v>17.081534772182113</v>
      </c>
      <c r="F84" s="40">
        <f t="shared" si="34"/>
        <v>46</v>
      </c>
      <c r="G84" s="3">
        <f t="shared" si="35"/>
        <v>414.59232613908807</v>
      </c>
      <c r="H84" s="3">
        <f t="shared" si="36"/>
        <v>148.76302106966494</v>
      </c>
      <c r="I84">
        <f t="shared" si="1"/>
        <v>1.4876302106966495E-4</v>
      </c>
      <c r="J84" s="4">
        <f t="shared" si="37"/>
        <v>376.81741205505978</v>
      </c>
      <c r="K84" s="40">
        <f t="shared" si="38"/>
        <v>2.5330045689150005</v>
      </c>
      <c r="L84" s="40">
        <f t="shared" si="4"/>
        <v>3.4669954310849995</v>
      </c>
      <c r="M84" s="10">
        <f t="shared" si="39"/>
        <v>5.4965818369658423</v>
      </c>
      <c r="N84" s="10">
        <f t="shared" si="5"/>
        <v>8.26</v>
      </c>
      <c r="O84" s="10">
        <f t="shared" si="6"/>
        <v>0.31900000000000001</v>
      </c>
      <c r="P84" s="10">
        <f t="shared" si="40"/>
        <v>14.225568070463179</v>
      </c>
      <c r="Q84" s="42">
        <f t="shared" si="41"/>
        <v>7.8613909660923825E-2</v>
      </c>
      <c r="R84" s="4">
        <f t="shared" si="42"/>
        <v>594002.99128154083</v>
      </c>
      <c r="S84">
        <f t="shared" si="9"/>
        <v>5.9400299128154084E-4</v>
      </c>
      <c r="T84" s="41">
        <f t="shared" si="10"/>
        <v>2.3084754398710033E-4</v>
      </c>
      <c r="U84" s="42">
        <f t="shared" si="43"/>
        <v>1.0547473514989807</v>
      </c>
      <c r="V84" s="42">
        <f t="shared" si="44"/>
        <v>0.92353557193428637</v>
      </c>
      <c r="W84" s="42">
        <f t="shared" si="45"/>
        <v>0.91117259015517638</v>
      </c>
      <c r="X84" s="42">
        <f t="shared" si="46"/>
        <v>1.2362981779109994E-2</v>
      </c>
      <c r="Y84" s="42">
        <f t="shared" si="29"/>
        <v>3.982702929324752E-3</v>
      </c>
      <c r="Z84" s="10">
        <f t="shared" si="47"/>
        <v>17.252524590633307</v>
      </c>
      <c r="AA84">
        <f t="shared" si="14"/>
        <v>5502605.9804898063</v>
      </c>
      <c r="AB84" s="10">
        <f t="shared" si="15"/>
        <v>5.5026059804898066</v>
      </c>
      <c r="AC84" s="10">
        <f t="shared" si="16"/>
        <v>5.4016059804898067</v>
      </c>
      <c r="AD84" s="3">
        <f t="shared" si="17"/>
        <v>783.40913422622282</v>
      </c>
      <c r="AI84" s="94">
        <f t="shared" si="28"/>
        <v>0.91117259015517638</v>
      </c>
    </row>
    <row r="85" spans="2:35">
      <c r="B85" s="39">
        <f t="shared" si="30"/>
        <v>57</v>
      </c>
      <c r="C85" s="42">
        <f t="shared" si="31"/>
        <v>1.059352517985559</v>
      </c>
      <c r="D85" s="10">
        <f t="shared" si="32"/>
        <v>14.440647482014461</v>
      </c>
      <c r="E85" s="40">
        <f t="shared" si="33"/>
        <v>17.118705035971079</v>
      </c>
      <c r="F85" s="40">
        <f t="shared" si="34"/>
        <v>46</v>
      </c>
      <c r="G85" s="3">
        <f t="shared" si="35"/>
        <v>414.40647482014322</v>
      </c>
      <c r="H85" s="3">
        <f t="shared" si="36"/>
        <v>148.76302106966494</v>
      </c>
      <c r="I85">
        <f t="shared" si="1"/>
        <v>1.4876302106966495E-4</v>
      </c>
      <c r="J85" s="4">
        <f t="shared" si="37"/>
        <v>377.8158352823084</v>
      </c>
      <c r="K85" s="40">
        <f t="shared" si="38"/>
        <v>2.5397160703356461</v>
      </c>
      <c r="L85" s="40">
        <f t="shared" si="4"/>
        <v>3.4602839296643539</v>
      </c>
      <c r="M85" s="10">
        <f t="shared" si="39"/>
        <v>5.5026059804898066</v>
      </c>
      <c r="N85" s="10">
        <f t="shared" si="5"/>
        <v>8.26</v>
      </c>
      <c r="O85" s="10">
        <f t="shared" si="6"/>
        <v>0.31900000000000001</v>
      </c>
      <c r="P85" s="10">
        <f t="shared" si="40"/>
        <v>14.230539724637884</v>
      </c>
      <c r="Q85" s="42">
        <f t="shared" si="41"/>
        <v>7.9919912964671075E-2</v>
      </c>
      <c r="R85" s="4">
        <f t="shared" si="42"/>
        <v>593322.96162095387</v>
      </c>
      <c r="S85">
        <f t="shared" si="9"/>
        <v>5.9332296162095384E-4</v>
      </c>
      <c r="T85" s="41">
        <f t="shared" si="10"/>
        <v>2.3152757364768733E-4</v>
      </c>
      <c r="U85" s="42">
        <f t="shared" si="43"/>
        <v>1.0535398500318629</v>
      </c>
      <c r="V85" s="42">
        <f t="shared" si="44"/>
        <v>0.92457765126103841</v>
      </c>
      <c r="W85" s="42">
        <f t="shared" si="45"/>
        <v>0.91218991036716746</v>
      </c>
      <c r="X85" s="42">
        <f t="shared" si="46"/>
        <v>1.2387740893870958E-2</v>
      </c>
      <c r="Y85" s="42">
        <f t="shared" si="29"/>
        <v>3.9988813598581122E-3</v>
      </c>
      <c r="Z85" s="10">
        <f t="shared" si="47"/>
        <v>17.271728359850396</v>
      </c>
      <c r="AA85">
        <f t="shared" si="14"/>
        <v>5508618.5031270608</v>
      </c>
      <c r="AB85" s="10">
        <f t="shared" si="15"/>
        <v>5.5086185031270611</v>
      </c>
      <c r="AC85" s="10">
        <f t="shared" si="16"/>
        <v>5.4076185031270612</v>
      </c>
      <c r="AD85" s="3">
        <f t="shared" si="17"/>
        <v>784.28114621132136</v>
      </c>
      <c r="AI85" s="94">
        <f t="shared" si="28"/>
        <v>0.91218991036716746</v>
      </c>
    </row>
    <row r="86" spans="2:35">
      <c r="B86" s="39">
        <f t="shared" si="30"/>
        <v>58</v>
      </c>
      <c r="C86" s="42">
        <f t="shared" si="31"/>
        <v>1.0779376498800424</v>
      </c>
      <c r="D86" s="10">
        <f t="shared" si="32"/>
        <v>14.422062350119978</v>
      </c>
      <c r="E86" s="40">
        <f t="shared" si="33"/>
        <v>17.155875299760044</v>
      </c>
      <c r="F86" s="40">
        <f t="shared" si="34"/>
        <v>46</v>
      </c>
      <c r="G86" s="3">
        <f t="shared" si="35"/>
        <v>414.22062350119836</v>
      </c>
      <c r="H86" s="3">
        <f t="shared" si="36"/>
        <v>148.76302106966494</v>
      </c>
      <c r="I86">
        <f t="shared" si="1"/>
        <v>1.4876302106966495E-4</v>
      </c>
      <c r="J86" s="4">
        <f t="shared" si="37"/>
        <v>378.81642876654564</v>
      </c>
      <c r="K86" s="40">
        <f t="shared" si="38"/>
        <v>2.5464421604421967</v>
      </c>
      <c r="L86" s="40">
        <f t="shared" si="4"/>
        <v>3.4535578395578033</v>
      </c>
      <c r="M86" s="10">
        <f t="shared" si="39"/>
        <v>5.5086185031270611</v>
      </c>
      <c r="N86" s="10">
        <f t="shared" si="5"/>
        <v>8.26</v>
      </c>
      <c r="O86" s="10">
        <f t="shared" si="6"/>
        <v>0.31900000000000001</v>
      </c>
      <c r="P86" s="10">
        <f t="shared" si="40"/>
        <v>14.235498093729964</v>
      </c>
      <c r="Q86" s="42">
        <f t="shared" si="41"/>
        <v>8.1225461374155206E-2</v>
      </c>
      <c r="R86" s="4">
        <f t="shared" si="42"/>
        <v>592642.40411171119</v>
      </c>
      <c r="S86">
        <f t="shared" si="9"/>
        <v>5.9264240411171121E-4</v>
      </c>
      <c r="T86" s="41">
        <f t="shared" si="10"/>
        <v>2.3220813115692996E-4</v>
      </c>
      <c r="U86" s="42">
        <f t="shared" si="43"/>
        <v>1.0523314112850011</v>
      </c>
      <c r="V86" s="42">
        <f t="shared" si="44"/>
        <v>0.92561772361955252</v>
      </c>
      <c r="W86" s="42">
        <f t="shared" si="45"/>
        <v>0.91320526811546821</v>
      </c>
      <c r="X86" s="42">
        <f t="shared" si="46"/>
        <v>1.2412455504084319E-2</v>
      </c>
      <c r="Y86" s="42">
        <f t="shared" si="29"/>
        <v>4.015086421399262E-3</v>
      </c>
      <c r="Z86" s="10">
        <f t="shared" si="47"/>
        <v>17.29089503194788</v>
      </c>
      <c r="AA86">
        <f t="shared" si="14"/>
        <v>5514619.4109990643</v>
      </c>
      <c r="AB86" s="10">
        <f t="shared" si="15"/>
        <v>5.5146194109990647</v>
      </c>
      <c r="AC86" s="10">
        <f t="shared" si="16"/>
        <v>5.4136194109990647</v>
      </c>
      <c r="AD86" s="3">
        <f t="shared" si="17"/>
        <v>785.15147367644158</v>
      </c>
      <c r="AI86" s="94">
        <f t="shared" si="28"/>
        <v>0.91320526811546821</v>
      </c>
    </row>
    <row r="87" spans="2:35">
      <c r="B87" s="39">
        <f t="shared" si="30"/>
        <v>59</v>
      </c>
      <c r="C87" s="42">
        <f t="shared" si="31"/>
        <v>1.0965227817745258</v>
      </c>
      <c r="D87" s="10">
        <f t="shared" si="32"/>
        <v>14.403477218225495</v>
      </c>
      <c r="E87" s="40">
        <f t="shared" si="33"/>
        <v>17.19304556354901</v>
      </c>
      <c r="F87" s="40">
        <f t="shared" si="34"/>
        <v>46</v>
      </c>
      <c r="G87" s="3">
        <f t="shared" si="35"/>
        <v>414.0347721822535</v>
      </c>
      <c r="H87" s="3">
        <f t="shared" si="36"/>
        <v>148.76302106966494</v>
      </c>
      <c r="I87">
        <f t="shared" si="1"/>
        <v>1.4876302106966495E-4</v>
      </c>
      <c r="J87" s="4">
        <f t="shared" si="37"/>
        <v>379.8191925077715</v>
      </c>
      <c r="K87" s="40">
        <f t="shared" si="38"/>
        <v>2.5531828392346521</v>
      </c>
      <c r="L87" s="40">
        <f t="shared" si="4"/>
        <v>3.4468171607653479</v>
      </c>
      <c r="M87" s="10">
        <f t="shared" si="39"/>
        <v>5.5146194109990647</v>
      </c>
      <c r="N87" s="10">
        <f t="shared" si="5"/>
        <v>8.26</v>
      </c>
      <c r="O87" s="10">
        <f t="shared" si="6"/>
        <v>0.31900000000000001</v>
      </c>
      <c r="P87" s="10">
        <f t="shared" si="40"/>
        <v>14.240443210933222</v>
      </c>
      <c r="Q87" s="42">
        <f t="shared" si="41"/>
        <v>8.2530556420650283E-2</v>
      </c>
      <c r="R87" s="4">
        <f t="shared" si="42"/>
        <v>591961.31996384833</v>
      </c>
      <c r="S87">
        <f t="shared" si="9"/>
        <v>5.9196131996384828E-4</v>
      </c>
      <c r="T87" s="41">
        <f t="shared" si="10"/>
        <v>2.3288921530479289E-4</v>
      </c>
      <c r="U87" s="42">
        <f t="shared" si="43"/>
        <v>1.0511220374070069</v>
      </c>
      <c r="V87" s="42">
        <f t="shared" si="44"/>
        <v>0.92665578744014998</v>
      </c>
      <c r="W87" s="42">
        <f t="shared" si="45"/>
        <v>0.91421866443383282</v>
      </c>
      <c r="X87" s="42">
        <f t="shared" si="46"/>
        <v>1.2437123006317163E-2</v>
      </c>
      <c r="Y87" s="42">
        <f t="shared" si="29"/>
        <v>4.0313180490274565E-3</v>
      </c>
      <c r="Z87" s="10">
        <f t="shared" si="47"/>
        <v>17.310024612996717</v>
      </c>
      <c r="AA87">
        <f t="shared" si="14"/>
        <v>5520608.7060065763</v>
      </c>
      <c r="AB87" s="10">
        <f t="shared" si="15"/>
        <v>5.520608706006576</v>
      </c>
      <c r="AC87" s="10">
        <f t="shared" si="16"/>
        <v>5.4196087060065761</v>
      </c>
      <c r="AD87" s="3">
        <f t="shared" si="17"/>
        <v>786.02011689725543</v>
      </c>
      <c r="AI87" s="94">
        <f t="shared" si="28"/>
        <v>0.91421866443383282</v>
      </c>
    </row>
    <row r="88" spans="2:35">
      <c r="B88" s="39">
        <f t="shared" si="30"/>
        <v>60</v>
      </c>
      <c r="C88" s="42">
        <f t="shared" si="31"/>
        <v>1.1151079136690092</v>
      </c>
      <c r="D88" s="10">
        <f t="shared" si="32"/>
        <v>14.384892086331012</v>
      </c>
      <c r="E88" s="40">
        <f t="shared" si="33"/>
        <v>17.230215827337975</v>
      </c>
      <c r="F88" s="40">
        <f t="shared" si="34"/>
        <v>46</v>
      </c>
      <c r="G88" s="3">
        <f t="shared" si="35"/>
        <v>413.84892086330865</v>
      </c>
      <c r="H88" s="3">
        <f t="shared" si="36"/>
        <v>148.76302106966494</v>
      </c>
      <c r="I88">
        <f t="shared" si="1"/>
        <v>1.4876302106966495E-4</v>
      </c>
      <c r="J88" s="4">
        <f t="shared" si="37"/>
        <v>380.82412650598621</v>
      </c>
      <c r="K88" s="40">
        <f t="shared" si="38"/>
        <v>2.5599381067130134</v>
      </c>
      <c r="L88" s="40">
        <f t="shared" si="4"/>
        <v>3.4400618932869866</v>
      </c>
      <c r="M88" s="10">
        <f t="shared" si="39"/>
        <v>5.520608706006576</v>
      </c>
      <c r="N88" s="10">
        <f t="shared" si="5"/>
        <v>8.26</v>
      </c>
      <c r="O88" s="10">
        <f t="shared" si="6"/>
        <v>0.31900000000000001</v>
      </c>
      <c r="P88" s="10">
        <f t="shared" si="40"/>
        <v>14.245375105813061</v>
      </c>
      <c r="Q88" s="42">
        <f t="shared" si="41"/>
        <v>8.3835199629862758E-2</v>
      </c>
      <c r="R88" s="4">
        <f t="shared" si="42"/>
        <v>591279.71038740035</v>
      </c>
      <c r="S88">
        <f t="shared" si="9"/>
        <v>5.9127971038740038E-4</v>
      </c>
      <c r="T88" s="41">
        <f t="shared" si="10"/>
        <v>2.3357082488124079E-4</v>
      </c>
      <c r="U88" s="42">
        <f t="shared" si="43"/>
        <v>1.0499117305464911</v>
      </c>
      <c r="V88" s="42">
        <f t="shared" si="44"/>
        <v>0.92769184093358381</v>
      </c>
      <c r="W88" s="42">
        <f t="shared" si="45"/>
        <v>0.91523009964324975</v>
      </c>
      <c r="X88" s="42">
        <f t="shared" si="46"/>
        <v>1.2461741290334061E-2</v>
      </c>
      <c r="Y88" s="42">
        <f t="shared" si="29"/>
        <v>4.0475761751768537E-3</v>
      </c>
      <c r="Z88" s="10">
        <f t="shared" si="47"/>
        <v>17.329117098571047</v>
      </c>
      <c r="AA88">
        <f t="shared" si="14"/>
        <v>5526586.3867639014</v>
      </c>
      <c r="AB88" s="10">
        <f t="shared" si="15"/>
        <v>5.5265863867639018</v>
      </c>
      <c r="AC88" s="10">
        <f t="shared" si="16"/>
        <v>5.4255863867639018</v>
      </c>
      <c r="AD88" s="3">
        <f t="shared" si="17"/>
        <v>786.88707567279209</v>
      </c>
      <c r="AI88" s="94">
        <f t="shared" si="28"/>
        <v>0.91523009964324975</v>
      </c>
    </row>
    <row r="89" spans="2:35">
      <c r="B89" s="39">
        <f t="shared" si="30"/>
        <v>61</v>
      </c>
      <c r="C89" s="42">
        <f t="shared" si="31"/>
        <v>1.1336930455634926</v>
      </c>
      <c r="D89" s="10">
        <f t="shared" si="32"/>
        <v>14.36630695443653</v>
      </c>
      <c r="E89" s="40">
        <f t="shared" si="33"/>
        <v>17.267386091126941</v>
      </c>
      <c r="F89" s="40">
        <f t="shared" si="34"/>
        <v>46</v>
      </c>
      <c r="G89" s="3">
        <f t="shared" si="35"/>
        <v>413.66306954436379</v>
      </c>
      <c r="H89" s="3">
        <f t="shared" si="36"/>
        <v>148.76302106966494</v>
      </c>
      <c r="I89">
        <f t="shared" si="1"/>
        <v>1.4876302106966495E-4</v>
      </c>
      <c r="J89" s="4">
        <f t="shared" si="37"/>
        <v>381.83123076118977</v>
      </c>
      <c r="K89" s="40">
        <f t="shared" si="38"/>
        <v>2.5667079628772811</v>
      </c>
      <c r="L89" s="40">
        <f t="shared" si="4"/>
        <v>3.4332920371227189</v>
      </c>
      <c r="M89" s="10">
        <f t="shared" si="39"/>
        <v>5.5265863867639018</v>
      </c>
      <c r="N89" s="10">
        <f t="shared" si="5"/>
        <v>8.26</v>
      </c>
      <c r="O89" s="10">
        <f t="shared" si="6"/>
        <v>0.31900000000000001</v>
      </c>
      <c r="P89" s="10">
        <f t="shared" si="40"/>
        <v>14.250293805088726</v>
      </c>
      <c r="Q89" s="42">
        <f t="shared" si="41"/>
        <v>8.5139392522211879E-2</v>
      </c>
      <c r="R89" s="4">
        <f t="shared" si="42"/>
        <v>590597.57659240265</v>
      </c>
      <c r="S89">
        <f t="shared" si="9"/>
        <v>5.9059757659240262E-4</v>
      </c>
      <c r="T89" s="41">
        <f t="shared" si="10"/>
        <v>2.3425295867623855E-4</v>
      </c>
      <c r="U89" s="42">
        <f t="shared" si="43"/>
        <v>1.0487004928520658</v>
      </c>
      <c r="V89" s="42">
        <f t="shared" si="44"/>
        <v>0.9287258821382145</v>
      </c>
      <c r="W89" s="42">
        <f t="shared" si="45"/>
        <v>0.91623957350971141</v>
      </c>
      <c r="X89" s="42">
        <f t="shared" si="46"/>
        <v>1.2486308628503084E-2</v>
      </c>
      <c r="Y89" s="42">
        <f t="shared" si="29"/>
        <v>4.0638607301418253E-3</v>
      </c>
      <c r="Z89" s="10">
        <f t="shared" si="47"/>
        <v>17.348172476056085</v>
      </c>
      <c r="AA89">
        <f t="shared" si="14"/>
        <v>5532552.4493214684</v>
      </c>
      <c r="AB89" s="10">
        <f t="shared" si="15"/>
        <v>5.5325524493214679</v>
      </c>
      <c r="AC89" s="10">
        <f t="shared" si="16"/>
        <v>5.431552449321468</v>
      </c>
      <c r="AD89" s="3">
        <f t="shared" si="17"/>
        <v>787.75234943023474</v>
      </c>
      <c r="AI89" s="94">
        <f t="shared" si="28"/>
        <v>0.91623957350971141</v>
      </c>
    </row>
    <row r="90" spans="2:35">
      <c r="B90" s="39">
        <f t="shared" si="30"/>
        <v>62</v>
      </c>
      <c r="C90" s="42">
        <f t="shared" si="31"/>
        <v>1.152278177457976</v>
      </c>
      <c r="D90" s="10">
        <f t="shared" si="32"/>
        <v>14.347721822542047</v>
      </c>
      <c r="E90" s="40">
        <f t="shared" si="33"/>
        <v>17.304556354915906</v>
      </c>
      <c r="F90" s="40">
        <f t="shared" si="34"/>
        <v>46</v>
      </c>
      <c r="G90" s="3">
        <f t="shared" si="35"/>
        <v>413.47721822541894</v>
      </c>
      <c r="H90" s="3">
        <f t="shared" si="36"/>
        <v>148.76302106966494</v>
      </c>
      <c r="I90">
        <f t="shared" si="1"/>
        <v>1.4876302106966495E-4</v>
      </c>
      <c r="J90" s="4">
        <f t="shared" si="37"/>
        <v>382.84050527338195</v>
      </c>
      <c r="K90" s="40">
        <f t="shared" si="38"/>
        <v>2.5734924077274535</v>
      </c>
      <c r="L90" s="40">
        <f t="shared" si="4"/>
        <v>3.4265075922725465</v>
      </c>
      <c r="M90" s="10">
        <f t="shared" si="39"/>
        <v>5.5325524493214679</v>
      </c>
      <c r="N90" s="10">
        <f t="shared" si="5"/>
        <v>8.26</v>
      </c>
      <c r="O90" s="10">
        <f t="shared" si="6"/>
        <v>0.31900000000000001</v>
      </c>
      <c r="P90" s="10">
        <f t="shared" si="40"/>
        <v>14.255199333238004</v>
      </c>
      <c r="Q90" s="42">
        <f t="shared" si="41"/>
        <v>8.6443136613053848E-2</v>
      </c>
      <c r="R90" s="4">
        <f t="shared" si="42"/>
        <v>589914.91978889087</v>
      </c>
      <c r="S90">
        <f t="shared" si="9"/>
        <v>5.8991491978889086E-4</v>
      </c>
      <c r="T90" s="41">
        <f t="shared" si="10"/>
        <v>2.3493561547975031E-4</v>
      </c>
      <c r="U90" s="42">
        <f t="shared" si="43"/>
        <v>1.047488326472342</v>
      </c>
      <c r="V90" s="42">
        <f t="shared" si="44"/>
        <v>0.92975790896274757</v>
      </c>
      <c r="W90" s="42">
        <f t="shared" si="45"/>
        <v>0.91724708536623878</v>
      </c>
      <c r="X90" s="42">
        <f t="shared" si="46"/>
        <v>1.2510823596508791E-2</v>
      </c>
      <c r="Y90" s="42">
        <f t="shared" si="29"/>
        <v>4.0801716424773401E-3</v>
      </c>
      <c r="Z90" s="10">
        <f t="shared" si="47"/>
        <v>17.36719072646957</v>
      </c>
      <c r="AA90">
        <f t="shared" si="14"/>
        <v>5538506.8877361044</v>
      </c>
      <c r="AB90" s="10">
        <f t="shared" si="15"/>
        <v>5.5385068877361041</v>
      </c>
      <c r="AC90" s="10">
        <f t="shared" si="16"/>
        <v>5.4375068877361041</v>
      </c>
      <c r="AD90" s="3">
        <f t="shared" si="17"/>
        <v>788.61593730762934</v>
      </c>
      <c r="AI90" s="94">
        <f t="shared" si="28"/>
        <v>0.91724708536623878</v>
      </c>
    </row>
    <row r="91" spans="2:35">
      <c r="B91" s="39">
        <f t="shared" si="30"/>
        <v>63</v>
      </c>
      <c r="C91" s="42">
        <f t="shared" si="31"/>
        <v>1.1708633093524594</v>
      </c>
      <c r="D91" s="10">
        <f t="shared" si="32"/>
        <v>14.329136690647564</v>
      </c>
      <c r="E91" s="40">
        <f t="shared" si="33"/>
        <v>17.341726618704872</v>
      </c>
      <c r="F91" s="40">
        <f t="shared" si="34"/>
        <v>46</v>
      </c>
      <c r="G91" s="3">
        <f t="shared" si="35"/>
        <v>413.29136690647408</v>
      </c>
      <c r="H91" s="3">
        <f t="shared" si="36"/>
        <v>148.76302106966494</v>
      </c>
      <c r="I91">
        <f t="shared" si="1"/>
        <v>1.4876302106966495E-4</v>
      </c>
      <c r="J91" s="4">
        <f t="shared" si="37"/>
        <v>383.85195004256275</v>
      </c>
      <c r="K91" s="40">
        <f t="shared" si="38"/>
        <v>2.5802914412635309</v>
      </c>
      <c r="L91" s="40">
        <f t="shared" si="4"/>
        <v>3.4197085587364691</v>
      </c>
      <c r="M91" s="10">
        <f t="shared" si="39"/>
        <v>5.5385068877361041</v>
      </c>
      <c r="N91" s="10">
        <f t="shared" si="5"/>
        <v>8.26</v>
      </c>
      <c r="O91" s="10">
        <f t="shared" si="6"/>
        <v>0.31900000000000001</v>
      </c>
      <c r="P91" s="10">
        <f t="shared" si="40"/>
        <v>14.260091712974123</v>
      </c>
      <c r="Q91" s="42">
        <f t="shared" si="41"/>
        <v>8.7746433412861549E-2</v>
      </c>
      <c r="R91" s="4">
        <f t="shared" si="42"/>
        <v>589231.74118690018</v>
      </c>
      <c r="S91">
        <f t="shared" si="9"/>
        <v>5.8923174118690022E-4</v>
      </c>
      <c r="T91" s="41">
        <f t="shared" si="10"/>
        <v>2.3561879408174095E-4</v>
      </c>
      <c r="U91" s="42">
        <f t="shared" si="43"/>
        <v>1.0462752335559311</v>
      </c>
      <c r="V91" s="42">
        <f t="shared" si="44"/>
        <v>0.93078791921372572</v>
      </c>
      <c r="W91" s="42">
        <f t="shared" si="45"/>
        <v>0.91825263420918501</v>
      </c>
      <c r="X91" s="42">
        <f t="shared" si="46"/>
        <v>1.2535285004540708E-2</v>
      </c>
      <c r="Y91" s="42">
        <f t="shared" si="29"/>
        <v>4.0965088393084357E-3</v>
      </c>
      <c r="Z91" s="10">
        <f t="shared" si="47"/>
        <v>17.38617182586578</v>
      </c>
      <c r="AA91">
        <f t="shared" si="14"/>
        <v>5544449.6945106285</v>
      </c>
      <c r="AB91" s="10">
        <f t="shared" si="15"/>
        <v>5.5444496945106287</v>
      </c>
      <c r="AC91" s="10">
        <f t="shared" si="16"/>
        <v>5.4434496945106288</v>
      </c>
      <c r="AD91" s="3">
        <f t="shared" si="17"/>
        <v>789.47783821764006</v>
      </c>
      <c r="AI91" s="94">
        <f t="shared" si="28"/>
        <v>0.91825263420918501</v>
      </c>
    </row>
    <row r="92" spans="2:35">
      <c r="B92" s="39">
        <f t="shared" si="30"/>
        <v>64</v>
      </c>
      <c r="C92" s="42">
        <f t="shared" si="31"/>
        <v>1.1894484412469428</v>
      </c>
      <c r="D92" s="10">
        <f t="shared" si="32"/>
        <v>14.310551558753081</v>
      </c>
      <c r="E92" s="40">
        <f t="shared" si="33"/>
        <v>17.378896882493837</v>
      </c>
      <c r="F92" s="40">
        <f t="shared" si="34"/>
        <v>46</v>
      </c>
      <c r="G92" s="3">
        <f t="shared" si="35"/>
        <v>413.10551558752923</v>
      </c>
      <c r="H92" s="3">
        <f t="shared" si="36"/>
        <v>148.76302106966494</v>
      </c>
      <c r="I92">
        <f t="shared" ref="I92:I155" si="48">H92/1000^2</f>
        <v>1.4876302106966495E-4</v>
      </c>
      <c r="J92" s="4">
        <f t="shared" si="37"/>
        <v>384.86556506873239</v>
      </c>
      <c r="K92" s="40">
        <f t="shared" si="38"/>
        <v>2.5871050634855139</v>
      </c>
      <c r="L92" s="40">
        <f t="shared" ref="L92:L155" si="49">IF((gstar-K92)&lt;0,0,gstar-K92)</f>
        <v>3.4128949365144861</v>
      </c>
      <c r="M92" s="10">
        <f t="shared" si="39"/>
        <v>5.5444496945106287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14.264970965613248</v>
      </c>
      <c r="Q92" s="42">
        <f t="shared" si="41"/>
        <v>8.9049284427370048E-2</v>
      </c>
      <c r="R92" s="4">
        <f t="shared" si="42"/>
        <v>588548.041996466</v>
      </c>
      <c r="S92">
        <f t="shared" ref="S92:S155" si="52">R92/1000^3</f>
        <v>5.8854804199646603E-4</v>
      </c>
      <c r="T92" s="41">
        <f t="shared" ref="T92:T155" si="53">(vc/1000^3-S92)</f>
        <v>2.3630249327217514E-4</v>
      </c>
      <c r="U92" s="42">
        <f t="shared" si="43"/>
        <v>1.0450612162514448</v>
      </c>
      <c r="V92" s="42">
        <f t="shared" si="44"/>
        <v>0.93181591061992985</v>
      </c>
      <c r="W92" s="42">
        <f t="shared" si="45"/>
        <v>0.91925621877247288</v>
      </c>
      <c r="X92" s="42">
        <f t="shared" si="46"/>
        <v>1.2559691847456977E-2</v>
      </c>
      <c r="Y92" s="42">
        <f t="shared" si="29"/>
        <v>4.1128722465738092E-3</v>
      </c>
      <c r="Z92" s="10">
        <f t="shared" si="47"/>
        <v>17.405115746436788</v>
      </c>
      <c r="AA92">
        <f t="shared" ref="AA92:AA155" si="54">Z92*rat*to+patm*1000000</f>
        <v>5550380.8609386319</v>
      </c>
      <c r="AB92" s="10">
        <f t="shared" ref="AB92:AB155" si="55">AA92/1000000</f>
        <v>5.550380860938632</v>
      </c>
      <c r="AC92" s="10">
        <f t="shared" ref="AC92:AC155" si="56">AB92-patm</f>
        <v>5.4493808609386321</v>
      </c>
      <c r="AD92" s="3">
        <f t="shared" ref="AD92:AD155" si="57">AC92*1000000/6895</f>
        <v>790.33805089755356</v>
      </c>
      <c r="AI92" s="94">
        <f t="shared" si="28"/>
        <v>0.91925621877247288</v>
      </c>
    </row>
    <row r="93" spans="2:35">
      <c r="B93" s="39">
        <f t="shared" si="30"/>
        <v>65</v>
      </c>
      <c r="C93" s="42">
        <f t="shared" si="31"/>
        <v>1.2080335731414262</v>
      </c>
      <c r="D93" s="10">
        <f t="shared" si="32"/>
        <v>14.291966426858599</v>
      </c>
      <c r="E93" s="40">
        <f t="shared" si="33"/>
        <v>17.416067146282803</v>
      </c>
      <c r="F93" s="40">
        <f t="shared" si="34"/>
        <v>46</v>
      </c>
      <c r="G93" s="3">
        <f t="shared" si="35"/>
        <v>412.91966426858437</v>
      </c>
      <c r="H93" s="3">
        <f t="shared" si="36"/>
        <v>148.76302106966494</v>
      </c>
      <c r="I93">
        <f t="shared" si="48"/>
        <v>1.4876302106966495E-4</v>
      </c>
      <c r="J93" s="4">
        <f t="shared" si="37"/>
        <v>385.88135035189066</v>
      </c>
      <c r="K93" s="40">
        <f t="shared" si="38"/>
        <v>2.593933274393402</v>
      </c>
      <c r="L93" s="40">
        <f t="shared" si="49"/>
        <v>3.406066725606598</v>
      </c>
      <c r="M93" s="10">
        <f t="shared" si="39"/>
        <v>5.550380860938632</v>
      </c>
      <c r="N93" s="10">
        <f t="shared" si="50"/>
        <v>8.26</v>
      </c>
      <c r="O93" s="10">
        <f t="shared" si="51"/>
        <v>0.31900000000000001</v>
      </c>
      <c r="P93" s="10">
        <f t="shared" si="40"/>
        <v>14.269837111362552</v>
      </c>
      <c r="Q93" s="42">
        <f t="shared" si="41"/>
        <v>9.0351691157695285E-2</v>
      </c>
      <c r="R93" s="4">
        <f t="shared" si="42"/>
        <v>587863.8234276236</v>
      </c>
      <c r="S93">
        <f t="shared" si="52"/>
        <v>5.878638234276236E-4</v>
      </c>
      <c r="T93" s="41">
        <f t="shared" si="53"/>
        <v>2.3698671184101757E-4</v>
      </c>
      <c r="U93" s="42">
        <f t="shared" si="43"/>
        <v>1.0438462767074941</v>
      </c>
      <c r="V93" s="42">
        <f t="shared" si="44"/>
        <v>0.93284188085183939</v>
      </c>
      <c r="W93" s="42">
        <f t="shared" si="45"/>
        <v>0.92025783758581747</v>
      </c>
      <c r="X93" s="42">
        <f t="shared" si="46"/>
        <v>1.2584043266021916E-2</v>
      </c>
      <c r="Y93" s="42">
        <f t="shared" si="29"/>
        <v>4.1292617892181799E-3</v>
      </c>
      <c r="Z93" s="10">
        <f t="shared" si="47"/>
        <v>17.424022457378509</v>
      </c>
      <c r="AA93">
        <f t="shared" si="54"/>
        <v>5556300.3773756437</v>
      </c>
      <c r="AB93" s="10">
        <f t="shared" si="55"/>
        <v>5.5563003773756439</v>
      </c>
      <c r="AC93" s="10">
        <f t="shared" si="56"/>
        <v>5.4553003773756439</v>
      </c>
      <c r="AD93" s="3">
        <f t="shared" si="57"/>
        <v>791.19657394860678</v>
      </c>
      <c r="AI93" s="94">
        <f t="shared" ref="AI93:AI156" si="58">($M93-patm)*1000000*$I93/SQRT(rat*to)*SQRT(k)*(2/(k+1))^((k+1)/2/(k-1))</f>
        <v>0.92025783758581747</v>
      </c>
    </row>
    <row r="94" spans="2:35">
      <c r="B94" s="39">
        <f t="shared" si="30"/>
        <v>66</v>
      </c>
      <c r="C94" s="42">
        <f t="shared" si="31"/>
        <v>1.2266187050359096</v>
      </c>
      <c r="D94" s="10">
        <f t="shared" si="32"/>
        <v>14.273381294964116</v>
      </c>
      <c r="E94" s="40">
        <f t="shared" si="33"/>
        <v>17.453237410071768</v>
      </c>
      <c r="F94" s="40">
        <f t="shared" si="34"/>
        <v>46</v>
      </c>
      <c r="G94" s="3">
        <f t="shared" si="35"/>
        <v>412.73381294963951</v>
      </c>
      <c r="H94" s="3">
        <f t="shared" si="36"/>
        <v>148.76302106966494</v>
      </c>
      <c r="I94">
        <f t="shared" si="48"/>
        <v>1.4876302106966495E-4</v>
      </c>
      <c r="J94" s="4">
        <f t="shared" si="37"/>
        <v>386.89930589203777</v>
      </c>
      <c r="K94" s="40">
        <f t="shared" si="38"/>
        <v>2.6007760739871966</v>
      </c>
      <c r="L94" s="40">
        <f t="shared" si="49"/>
        <v>3.3992239260128034</v>
      </c>
      <c r="M94" s="10">
        <f t="shared" si="39"/>
        <v>5.5563003773756439</v>
      </c>
      <c r="N94" s="10">
        <f t="shared" si="50"/>
        <v>8.26</v>
      </c>
      <c r="O94" s="10">
        <f t="shared" si="51"/>
        <v>0.31900000000000001</v>
      </c>
      <c r="P94" s="10">
        <f t="shared" si="40"/>
        <v>14.274690169546689</v>
      </c>
      <c r="Q94" s="42">
        <f t="shared" si="41"/>
        <v>9.1653655100431677E-2</v>
      </c>
      <c r="R94" s="4">
        <f t="shared" si="42"/>
        <v>587179.08669040853</v>
      </c>
      <c r="S94">
        <f t="shared" si="52"/>
        <v>5.871790866904085E-4</v>
      </c>
      <c r="T94" s="41">
        <f t="shared" si="53"/>
        <v>2.3767144857823267E-4</v>
      </c>
      <c r="U94" s="42">
        <f t="shared" si="43"/>
        <v>1.0426304170726908</v>
      </c>
      <c r="V94" s="42">
        <f t="shared" si="44"/>
        <v>0.93386582753427383</v>
      </c>
      <c r="W94" s="42">
        <f t="shared" si="45"/>
        <v>0.92125748902052007</v>
      </c>
      <c r="X94" s="42">
        <f t="shared" si="46"/>
        <v>1.2608338513753758E-2</v>
      </c>
      <c r="Y94" s="42">
        <f t="shared" ref="Y94:Y157" si="59">IF((X94*(Q94-Q93)+Y93)&lt;0,0,X94*(Q94-Q93)+Y93)</f>
        <v>4.1456773913409019E-3</v>
      </c>
      <c r="Z94" s="10">
        <f t="shared" si="47"/>
        <v>17.442891925557891</v>
      </c>
      <c r="AA94">
        <f t="shared" si="54"/>
        <v>5562208.233448009</v>
      </c>
      <c r="AB94" s="10">
        <f t="shared" si="55"/>
        <v>5.5622082334480094</v>
      </c>
      <c r="AC94" s="10">
        <f t="shared" si="56"/>
        <v>5.4612082334480094</v>
      </c>
      <c r="AD94" s="3">
        <f t="shared" si="57"/>
        <v>792.0534058662812</v>
      </c>
      <c r="AI94" s="94">
        <f t="shared" si="58"/>
        <v>0.92125748902052007</v>
      </c>
    </row>
    <row r="95" spans="2:35">
      <c r="B95" s="39">
        <f t="shared" si="30"/>
        <v>67</v>
      </c>
      <c r="C95" s="42">
        <f t="shared" si="31"/>
        <v>1.245203836930393</v>
      </c>
      <c r="D95" s="10">
        <f t="shared" si="32"/>
        <v>14.254796163069633</v>
      </c>
      <c r="E95" s="40">
        <f t="shared" si="33"/>
        <v>17.490407673860734</v>
      </c>
      <c r="F95" s="40">
        <f t="shared" si="34"/>
        <v>46</v>
      </c>
      <c r="G95" s="3">
        <f t="shared" si="35"/>
        <v>412.54796163069466</v>
      </c>
      <c r="H95" s="3">
        <f t="shared" si="36"/>
        <v>148.76302106966494</v>
      </c>
      <c r="I95">
        <f t="shared" si="48"/>
        <v>1.4876302106966495E-4</v>
      </c>
      <c r="J95" s="4">
        <f t="shared" si="37"/>
        <v>387.91943168917373</v>
      </c>
      <c r="K95" s="40">
        <f t="shared" si="38"/>
        <v>2.6076334622668971</v>
      </c>
      <c r="L95" s="40">
        <f t="shared" si="49"/>
        <v>3.3923665377331029</v>
      </c>
      <c r="M95" s="10">
        <f t="shared" si="39"/>
        <v>5.5622082334480094</v>
      </c>
      <c r="N95" s="10">
        <f t="shared" si="50"/>
        <v>8.26</v>
      </c>
      <c r="O95" s="10">
        <f t="shared" si="51"/>
        <v>0.31900000000000001</v>
      </c>
      <c r="P95" s="10">
        <f t="shared" si="40"/>
        <v>14.279530158782249</v>
      </c>
      <c r="Q95" s="42">
        <f t="shared" si="41"/>
        <v>9.2955177747733431E-2</v>
      </c>
      <c r="R95" s="4">
        <f t="shared" si="42"/>
        <v>586493.83299485594</v>
      </c>
      <c r="S95">
        <f t="shared" si="52"/>
        <v>5.8649383299485592E-4</v>
      </c>
      <c r="T95" s="41">
        <f t="shared" si="53"/>
        <v>2.3835670227378525E-4</v>
      </c>
      <c r="U95" s="42">
        <f t="shared" si="43"/>
        <v>1.0414136394956459</v>
      </c>
      <c r="V95" s="42">
        <f t="shared" si="44"/>
        <v>0.93488774825963761</v>
      </c>
      <c r="W95" s="42">
        <f t="shared" si="45"/>
        <v>0.92225517132474177</v>
      </c>
      <c r="X95" s="42">
        <f t="shared" si="46"/>
        <v>1.2632576934895834E-2</v>
      </c>
      <c r="Y95" s="42">
        <f t="shared" si="59"/>
        <v>4.1621189763154506E-3</v>
      </c>
      <c r="Z95" s="10">
        <f t="shared" si="47"/>
        <v>17.461724116046412</v>
      </c>
      <c r="AA95">
        <f t="shared" si="54"/>
        <v>5568104.4182199324</v>
      </c>
      <c r="AB95" s="10">
        <f t="shared" si="55"/>
        <v>5.5681044182199324</v>
      </c>
      <c r="AC95" s="10">
        <f t="shared" si="56"/>
        <v>5.4671044182199324</v>
      </c>
      <c r="AD95" s="3">
        <f t="shared" si="57"/>
        <v>792.90854506452968</v>
      </c>
      <c r="AI95" s="94">
        <f t="shared" si="58"/>
        <v>0.92225517132474177</v>
      </c>
    </row>
    <row r="96" spans="2:35">
      <c r="B96" s="39">
        <f t="shared" si="30"/>
        <v>68</v>
      </c>
      <c r="C96" s="42">
        <f t="shared" si="31"/>
        <v>1.2637889688248765</v>
      </c>
      <c r="D96" s="10">
        <f t="shared" si="32"/>
        <v>14.23621103117515</v>
      </c>
      <c r="E96" s="40">
        <f t="shared" si="33"/>
        <v>17.527577937649699</v>
      </c>
      <c r="F96" s="40">
        <f t="shared" si="34"/>
        <v>46</v>
      </c>
      <c r="G96" s="3">
        <f t="shared" si="35"/>
        <v>412.3621103117498</v>
      </c>
      <c r="H96" s="3">
        <f t="shared" si="36"/>
        <v>148.76302106966494</v>
      </c>
      <c r="I96">
        <f t="shared" si="48"/>
        <v>1.4876302106966495E-4</v>
      </c>
      <c r="J96" s="4">
        <f t="shared" si="37"/>
        <v>388.94172774329809</v>
      </c>
      <c r="K96" s="40">
        <f t="shared" si="38"/>
        <v>2.6145054392325004</v>
      </c>
      <c r="L96" s="40">
        <f t="shared" si="49"/>
        <v>3.3854945607674996</v>
      </c>
      <c r="M96" s="10">
        <f t="shared" si="39"/>
        <v>5.5681044182199324</v>
      </c>
      <c r="N96" s="10">
        <f t="shared" si="50"/>
        <v>8.26</v>
      </c>
      <c r="O96" s="10">
        <f t="shared" si="51"/>
        <v>0.31900000000000001</v>
      </c>
      <c r="P96" s="10">
        <f t="shared" si="40"/>
        <v>14.284357097117168</v>
      </c>
      <c r="Q96" s="42">
        <f t="shared" si="41"/>
        <v>9.4256260587382845E-2</v>
      </c>
      <c r="R96" s="4">
        <f t="shared" si="42"/>
        <v>585808.06355100148</v>
      </c>
      <c r="S96">
        <f t="shared" si="52"/>
        <v>5.8580806355100154E-4</v>
      </c>
      <c r="T96" s="41">
        <f t="shared" si="53"/>
        <v>2.3904247171763963E-4</v>
      </c>
      <c r="U96" s="42">
        <f t="shared" si="43"/>
        <v>1.0401959461249712</v>
      </c>
      <c r="V96" s="42">
        <f t="shared" si="44"/>
        <v>0.93590764059480869</v>
      </c>
      <c r="W96" s="42">
        <f t="shared" si="45"/>
        <v>0.92325088265171307</v>
      </c>
      <c r="X96" s="42">
        <f t="shared" si="46"/>
        <v>1.265675794309562E-2</v>
      </c>
      <c r="Y96" s="42">
        <f t="shared" si="59"/>
        <v>4.1785864668808089E-3</v>
      </c>
      <c r="Z96" s="10">
        <f t="shared" si="47"/>
        <v>17.480518992527045</v>
      </c>
      <c r="AA96">
        <f t="shared" si="54"/>
        <v>5573988.9203208871</v>
      </c>
      <c r="AB96" s="10">
        <f t="shared" si="55"/>
        <v>5.573988920320887</v>
      </c>
      <c r="AC96" s="10">
        <f t="shared" si="56"/>
        <v>5.472988920320887</v>
      </c>
      <c r="AD96" s="3">
        <f t="shared" si="57"/>
        <v>793.76198989425484</v>
      </c>
      <c r="AI96" s="94">
        <f t="shared" si="58"/>
        <v>0.92325088265171307</v>
      </c>
    </row>
    <row r="97" spans="2:35">
      <c r="B97" s="39">
        <f t="shared" si="30"/>
        <v>69</v>
      </c>
      <c r="C97" s="42">
        <f t="shared" si="31"/>
        <v>1.2823741007193599</v>
      </c>
      <c r="D97" s="10">
        <f t="shared" si="32"/>
        <v>14.217625899280668</v>
      </c>
      <c r="E97" s="40">
        <f t="shared" si="33"/>
        <v>17.564748201438665</v>
      </c>
      <c r="F97" s="40">
        <f t="shared" si="34"/>
        <v>46</v>
      </c>
      <c r="G97" s="3">
        <f t="shared" si="35"/>
        <v>412.17625899280495</v>
      </c>
      <c r="H97" s="3">
        <f t="shared" si="36"/>
        <v>148.76302106966494</v>
      </c>
      <c r="I97">
        <f t="shared" si="48"/>
        <v>1.4876302106966495E-4</v>
      </c>
      <c r="J97" s="4">
        <f t="shared" si="37"/>
        <v>389.96619405441129</v>
      </c>
      <c r="K97" s="40">
        <f t="shared" si="38"/>
        <v>2.6213920048840107</v>
      </c>
      <c r="L97" s="40">
        <f t="shared" si="49"/>
        <v>3.3786079951159893</v>
      </c>
      <c r="M97" s="10">
        <f t="shared" si="39"/>
        <v>5.573988920320887</v>
      </c>
      <c r="N97" s="10">
        <f t="shared" si="50"/>
        <v>8.26</v>
      </c>
      <c r="O97" s="10">
        <f t="shared" si="51"/>
        <v>0.31900000000000001</v>
      </c>
      <c r="P97" s="10">
        <f t="shared" si="40"/>
        <v>14.289171002137142</v>
      </c>
      <c r="Q97" s="42">
        <f t="shared" si="41"/>
        <v>9.5556905102848699E-2</v>
      </c>
      <c r="R97" s="4">
        <f t="shared" si="42"/>
        <v>585121.77956888045</v>
      </c>
      <c r="S97">
        <f t="shared" si="52"/>
        <v>5.8512177956888045E-4</v>
      </c>
      <c r="T97" s="41">
        <f t="shared" si="53"/>
        <v>2.3972875569976072E-4</v>
      </c>
      <c r="U97" s="42">
        <f t="shared" si="43"/>
        <v>1.0389773391092783</v>
      </c>
      <c r="V97" s="42">
        <f t="shared" si="44"/>
        <v>0.93692550208964243</v>
      </c>
      <c r="W97" s="42">
        <f t="shared" si="45"/>
        <v>0.92424462108124927</v>
      </c>
      <c r="X97" s="42">
        <f t="shared" si="46"/>
        <v>1.2680881008393152E-2</v>
      </c>
      <c r="Y97" s="42">
        <f t="shared" si="59"/>
        <v>4.1950797852156503E-3</v>
      </c>
      <c r="Z97" s="10">
        <f t="shared" si="47"/>
        <v>17.499276517622359</v>
      </c>
      <c r="AA97">
        <f t="shared" si="54"/>
        <v>5579861.7280483451</v>
      </c>
      <c r="AB97" s="10">
        <f t="shared" si="55"/>
        <v>5.5798617280483453</v>
      </c>
      <c r="AC97" s="10">
        <f t="shared" si="56"/>
        <v>5.4788617280483454</v>
      </c>
      <c r="AD97" s="3">
        <f t="shared" si="57"/>
        <v>794.61373865820815</v>
      </c>
      <c r="AI97" s="94">
        <f t="shared" si="58"/>
        <v>0.92424462108124927</v>
      </c>
    </row>
    <row r="98" spans="2:35">
      <c r="B98" s="39">
        <f t="shared" si="30"/>
        <v>70</v>
      </c>
      <c r="C98" s="42">
        <f t="shared" si="31"/>
        <v>1.3009592326138433</v>
      </c>
      <c r="D98" s="10">
        <f t="shared" si="32"/>
        <v>14.199040767386185</v>
      </c>
      <c r="E98" s="40">
        <f t="shared" si="33"/>
        <v>17.60191846522763</v>
      </c>
      <c r="F98" s="40">
        <f t="shared" si="34"/>
        <v>46</v>
      </c>
      <c r="G98" s="3">
        <f t="shared" si="35"/>
        <v>411.99040767386009</v>
      </c>
      <c r="H98" s="3">
        <f t="shared" si="36"/>
        <v>148.76302106966494</v>
      </c>
      <c r="I98">
        <f t="shared" si="48"/>
        <v>1.4876302106966495E-4</v>
      </c>
      <c r="J98" s="4">
        <f t="shared" si="37"/>
        <v>390.99283062251334</v>
      </c>
      <c r="K98" s="40">
        <f t="shared" si="38"/>
        <v>2.6282931592214265</v>
      </c>
      <c r="L98" s="40">
        <f t="shared" si="49"/>
        <v>3.3717068407785735</v>
      </c>
      <c r="M98" s="10">
        <f t="shared" si="39"/>
        <v>5.5798617280483453</v>
      </c>
      <c r="N98" s="10">
        <f t="shared" si="50"/>
        <v>8.26</v>
      </c>
      <c r="O98" s="10">
        <f t="shared" si="51"/>
        <v>0.31900000000000001</v>
      </c>
      <c r="P98" s="10">
        <f t="shared" si="40"/>
        <v>14.293971891051397</v>
      </c>
      <c r="Q98" s="42">
        <f t="shared" si="41"/>
        <v>9.6857112773336598E-2</v>
      </c>
      <c r="R98" s="4">
        <f t="shared" si="42"/>
        <v>584434.98225852801</v>
      </c>
      <c r="S98">
        <f t="shared" si="52"/>
        <v>5.8443498225852798E-4</v>
      </c>
      <c r="T98" s="41">
        <f t="shared" si="53"/>
        <v>2.4041555301011319E-4</v>
      </c>
      <c r="U98" s="42">
        <f t="shared" si="43"/>
        <v>1.0377578205971778</v>
      </c>
      <c r="V98" s="42">
        <f t="shared" si="44"/>
        <v>0.93794133028212912</v>
      </c>
      <c r="W98" s="42">
        <f t="shared" si="45"/>
        <v>0.92523638463709967</v>
      </c>
      <c r="X98" s="42">
        <f t="shared" si="46"/>
        <v>1.2704945645029442E-2</v>
      </c>
      <c r="Y98" s="42">
        <f t="shared" si="59"/>
        <v>4.2115988529964491E-3</v>
      </c>
      <c r="Z98" s="10">
        <f t="shared" si="47"/>
        <v>17.51799665315033</v>
      </c>
      <c r="AA98">
        <f t="shared" si="54"/>
        <v>5585722.8294478683</v>
      </c>
      <c r="AB98" s="10">
        <f t="shared" si="55"/>
        <v>5.5857228294478682</v>
      </c>
      <c r="AC98" s="10">
        <f t="shared" si="56"/>
        <v>5.4847228294478683</v>
      </c>
      <c r="AD98" s="3">
        <f t="shared" si="57"/>
        <v>795.46378962260599</v>
      </c>
      <c r="AI98" s="94">
        <f t="shared" si="58"/>
        <v>0.92523638463709967</v>
      </c>
    </row>
    <row r="99" spans="2:35">
      <c r="B99" s="39">
        <f t="shared" si="30"/>
        <v>71</v>
      </c>
      <c r="C99" s="42">
        <f t="shared" si="31"/>
        <v>1.3195443645083267</v>
      </c>
      <c r="D99" s="10">
        <f t="shared" si="32"/>
        <v>14.180455635491702</v>
      </c>
      <c r="E99" s="40">
        <f t="shared" si="33"/>
        <v>17.639088729016596</v>
      </c>
      <c r="F99" s="40">
        <f t="shared" si="34"/>
        <v>46</v>
      </c>
      <c r="G99" s="3">
        <f t="shared" si="35"/>
        <v>411.80455635491523</v>
      </c>
      <c r="H99" s="3">
        <f t="shared" si="36"/>
        <v>148.76302106966494</v>
      </c>
      <c r="I99">
        <f t="shared" si="48"/>
        <v>1.4876302106966495E-4</v>
      </c>
      <c r="J99" s="4">
        <f t="shared" si="37"/>
        <v>392.02163744760401</v>
      </c>
      <c r="K99" s="40">
        <f t="shared" si="38"/>
        <v>2.6352089022447474</v>
      </c>
      <c r="L99" s="40">
        <f t="shared" si="49"/>
        <v>3.3647910977552526</v>
      </c>
      <c r="M99" s="10">
        <f t="shared" si="39"/>
        <v>5.5857228294478682</v>
      </c>
      <c r="N99" s="10">
        <f t="shared" si="50"/>
        <v>8.26</v>
      </c>
      <c r="O99" s="10">
        <f t="shared" si="51"/>
        <v>0.31900000000000001</v>
      </c>
      <c r="P99" s="10">
        <f t="shared" si="40"/>
        <v>14.298759780759577</v>
      </c>
      <c r="Q99" s="42">
        <f t="shared" si="41"/>
        <v>9.8156885073833008E-2</v>
      </c>
      <c r="R99" s="4">
        <f t="shared" si="42"/>
        <v>583747.67282997968</v>
      </c>
      <c r="S99">
        <f t="shared" si="52"/>
        <v>5.8374767282997969E-4</v>
      </c>
      <c r="T99" s="41">
        <f t="shared" si="53"/>
        <v>2.4110286243866148E-4</v>
      </c>
      <c r="U99" s="42">
        <f t="shared" si="43"/>
        <v>1.0365373927372818</v>
      </c>
      <c r="V99" s="42">
        <f t="shared" si="44"/>
        <v>0.93895512270099102</v>
      </c>
      <c r="W99" s="42">
        <f t="shared" si="45"/>
        <v>0.92622617130047247</v>
      </c>
      <c r="X99" s="42">
        <f t="shared" si="46"/>
        <v>1.2728951400518551E-2</v>
      </c>
      <c r="Y99" s="42">
        <f t="shared" si="59"/>
        <v>4.2281435914412078E-3</v>
      </c>
      <c r="Z99" s="10">
        <f t="shared" si="47"/>
        <v>17.536679360316104</v>
      </c>
      <c r="AA99">
        <f t="shared" si="54"/>
        <v>5591572.2123731459</v>
      </c>
      <c r="AB99" s="10">
        <f t="shared" si="55"/>
        <v>5.5915722123731459</v>
      </c>
      <c r="AC99" s="10">
        <f t="shared" si="56"/>
        <v>5.490572212373146</v>
      </c>
      <c r="AD99" s="3">
        <f t="shared" si="57"/>
        <v>796.31214102583692</v>
      </c>
      <c r="AI99" s="94">
        <f t="shared" si="58"/>
        <v>0.92622617130047247</v>
      </c>
    </row>
    <row r="100" spans="2:35">
      <c r="B100" s="39">
        <f t="shared" si="30"/>
        <v>72</v>
      </c>
      <c r="C100" s="42">
        <f t="shared" si="31"/>
        <v>1.3381294964028101</v>
      </c>
      <c r="D100" s="10">
        <f t="shared" si="32"/>
        <v>14.161870503597219</v>
      </c>
      <c r="E100" s="40">
        <f t="shared" si="33"/>
        <v>17.676258992805561</v>
      </c>
      <c r="F100" s="40">
        <f t="shared" si="34"/>
        <v>46</v>
      </c>
      <c r="G100" s="3">
        <f t="shared" si="35"/>
        <v>411.61870503597038</v>
      </c>
      <c r="H100" s="3">
        <f t="shared" si="36"/>
        <v>148.76302106966494</v>
      </c>
      <c r="I100">
        <f t="shared" si="48"/>
        <v>1.4876302106966495E-4</v>
      </c>
      <c r="J100" s="4">
        <f t="shared" si="37"/>
        <v>393.05261452968352</v>
      </c>
      <c r="K100" s="40">
        <f t="shared" si="38"/>
        <v>2.6421392339539747</v>
      </c>
      <c r="L100" s="40">
        <f t="shared" si="49"/>
        <v>3.3578607660460253</v>
      </c>
      <c r="M100" s="10">
        <f t="shared" si="39"/>
        <v>5.5915722123731459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14.303534687901978</v>
      </c>
      <c r="Q100" s="42">
        <f t="shared" si="41"/>
        <v>9.9456223475144601E-2</v>
      </c>
      <c r="R100" s="4">
        <f t="shared" si="42"/>
        <v>583059.85249327077</v>
      </c>
      <c r="S100">
        <f t="shared" si="52"/>
        <v>5.8305985249327077E-4</v>
      </c>
      <c r="T100" s="41">
        <f t="shared" si="53"/>
        <v>2.417906827753704E-4</v>
      </c>
      <c r="U100" s="42">
        <f t="shared" si="43"/>
        <v>1.0353160576782012</v>
      </c>
      <c r="V100" s="42">
        <f t="shared" si="44"/>
        <v>0.93996687687192659</v>
      </c>
      <c r="W100" s="42">
        <f t="shared" si="45"/>
        <v>0.92721397902017377</v>
      </c>
      <c r="X100" s="42">
        <f t="shared" si="46"/>
        <v>1.275289785175282E-2</v>
      </c>
      <c r="Y100" s="42">
        <f t="shared" si="59"/>
        <v>4.2447139213479942E-3</v>
      </c>
      <c r="Z100" s="10">
        <f t="shared" si="47"/>
        <v>17.555324599878979</v>
      </c>
      <c r="AA100">
        <f t="shared" si="54"/>
        <v>5597409.8645382766</v>
      </c>
      <c r="AB100" s="10">
        <f t="shared" si="55"/>
        <v>5.5974098645382764</v>
      </c>
      <c r="AC100" s="10">
        <f t="shared" si="56"/>
        <v>5.4964098645382764</v>
      </c>
      <c r="AD100" s="3">
        <f t="shared" si="57"/>
        <v>797.15879108604452</v>
      </c>
      <c r="AI100" s="94">
        <f t="shared" si="58"/>
        <v>0.92721397902017377</v>
      </c>
    </row>
    <row r="101" spans="2:35">
      <c r="B101" s="39">
        <f t="shared" si="30"/>
        <v>73</v>
      </c>
      <c r="C101" s="42">
        <f t="shared" si="31"/>
        <v>1.3567146282972935</v>
      </c>
      <c r="D101" s="10">
        <f t="shared" si="32"/>
        <v>14.143285371702737</v>
      </c>
      <c r="E101" s="40">
        <f t="shared" si="33"/>
        <v>17.713429256594527</v>
      </c>
      <c r="F101" s="40">
        <f t="shared" si="34"/>
        <v>46</v>
      </c>
      <c r="G101" s="3">
        <f t="shared" si="35"/>
        <v>411.43285371702552</v>
      </c>
      <c r="H101" s="3">
        <f t="shared" si="36"/>
        <v>148.76302106966494</v>
      </c>
      <c r="I101">
        <f t="shared" si="48"/>
        <v>1.4876302106966495E-4</v>
      </c>
      <c r="J101" s="4">
        <f t="shared" si="37"/>
        <v>394.08576186875143</v>
      </c>
      <c r="K101" s="40">
        <f t="shared" si="38"/>
        <v>2.6490841543491048</v>
      </c>
      <c r="L101" s="40">
        <f t="shared" si="49"/>
        <v>3.3509158456508952</v>
      </c>
      <c r="M101" s="10">
        <f t="shared" si="39"/>
        <v>5.5974098645382764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14.308296628903259</v>
      </c>
      <c r="Q101" s="42">
        <f t="shared" si="41"/>
        <v>0.10075512944393343</v>
      </c>
      <c r="R101" s="4">
        <f t="shared" si="42"/>
        <v>582371.5224584369</v>
      </c>
      <c r="S101">
        <f t="shared" si="52"/>
        <v>5.823715224584369E-4</v>
      </c>
      <c r="T101" s="41">
        <f t="shared" si="53"/>
        <v>2.4247901281020427E-4</v>
      </c>
      <c r="U101" s="42">
        <f t="shared" si="43"/>
        <v>1.0340938175685481</v>
      </c>
      <c r="V101" s="42">
        <f t="shared" si="44"/>
        <v>0.94097659031684044</v>
      </c>
      <c r="W101" s="42">
        <f t="shared" si="45"/>
        <v>0.92819980572143612</v>
      </c>
      <c r="X101" s="42">
        <f t="shared" si="46"/>
        <v>1.2776784595404322E-2</v>
      </c>
      <c r="Y101" s="42">
        <f t="shared" si="59"/>
        <v>4.2613097631208942E-3</v>
      </c>
      <c r="Z101" s="10">
        <f t="shared" si="47"/>
        <v>17.573932332264778</v>
      </c>
      <c r="AA101">
        <f t="shared" si="54"/>
        <v>5603235.7735529533</v>
      </c>
      <c r="AB101" s="10">
        <f t="shared" si="55"/>
        <v>5.603235773552953</v>
      </c>
      <c r="AC101" s="10">
        <f t="shared" si="56"/>
        <v>5.502235773552953</v>
      </c>
      <c r="AD101" s="3">
        <f t="shared" si="57"/>
        <v>798.00373800622958</v>
      </c>
      <c r="AI101" s="94">
        <f t="shared" si="58"/>
        <v>0.92819980572143612</v>
      </c>
    </row>
    <row r="102" spans="2:35">
      <c r="B102" s="39">
        <f t="shared" si="30"/>
        <v>74</v>
      </c>
      <c r="C102" s="42">
        <f t="shared" si="31"/>
        <v>1.3752997601917769</v>
      </c>
      <c r="D102" s="10">
        <f t="shared" si="32"/>
        <v>14.124700239808254</v>
      </c>
      <c r="E102" s="40">
        <f t="shared" si="33"/>
        <v>17.750599520383492</v>
      </c>
      <c r="F102" s="40">
        <f t="shared" si="34"/>
        <v>46</v>
      </c>
      <c r="G102" s="3">
        <f t="shared" si="35"/>
        <v>411.24700239808067</v>
      </c>
      <c r="H102" s="3">
        <f t="shared" si="36"/>
        <v>148.76302106966494</v>
      </c>
      <c r="I102">
        <f t="shared" si="48"/>
        <v>1.4876302106966495E-4</v>
      </c>
      <c r="J102" s="4">
        <f t="shared" si="37"/>
        <v>395.12107946480819</v>
      </c>
      <c r="K102" s="40">
        <f t="shared" si="38"/>
        <v>2.6560436634301414</v>
      </c>
      <c r="L102" s="40">
        <f t="shared" si="49"/>
        <v>3.3439563365698586</v>
      </c>
      <c r="M102" s="10">
        <f t="shared" si="39"/>
        <v>5.603235773552953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14.313045620001997</v>
      </c>
      <c r="Q102" s="42">
        <f t="shared" si="41"/>
        <v>0.10205360444274929</v>
      </c>
      <c r="R102" s="4">
        <f t="shared" si="42"/>
        <v>581682.68393551314</v>
      </c>
      <c r="S102">
        <f t="shared" si="52"/>
        <v>5.8168268393551318E-4</v>
      </c>
      <c r="T102" s="41">
        <f t="shared" si="53"/>
        <v>2.4316785133312799E-4</v>
      </c>
      <c r="U102" s="42">
        <f t="shared" si="43"/>
        <v>1.0328706745569332</v>
      </c>
      <c r="V102" s="42">
        <f t="shared" si="44"/>
        <v>0.94198426055982032</v>
      </c>
      <c r="W102" s="42">
        <f t="shared" si="45"/>
        <v>0.92918364931186093</v>
      </c>
      <c r="X102" s="42">
        <f t="shared" si="46"/>
        <v>1.2800611247959393E-2</v>
      </c>
      <c r="Y102" s="42">
        <f t="shared" si="59"/>
        <v>4.2779310367959305E-3</v>
      </c>
      <c r="Z102" s="10">
        <f t="shared" si="47"/>
        <v>17.592502517676053</v>
      </c>
      <c r="AA102">
        <f t="shared" si="54"/>
        <v>5609049.92695696</v>
      </c>
      <c r="AB102" s="10">
        <f t="shared" si="55"/>
        <v>5.6090499269569598</v>
      </c>
      <c r="AC102" s="10">
        <f t="shared" si="56"/>
        <v>5.5080499269569598</v>
      </c>
      <c r="AD102" s="3">
        <f t="shared" si="57"/>
        <v>798.84697997925457</v>
      </c>
      <c r="AI102" s="94">
        <f t="shared" si="58"/>
        <v>0.92918364931186093</v>
      </c>
    </row>
    <row r="103" spans="2:35">
      <c r="B103" s="39">
        <f t="shared" si="30"/>
        <v>75</v>
      </c>
      <c r="C103" s="42">
        <f t="shared" si="31"/>
        <v>1.3938848920862603</v>
      </c>
      <c r="D103" s="10">
        <f t="shared" si="32"/>
        <v>14.106115107913771</v>
      </c>
      <c r="E103" s="40">
        <f t="shared" si="33"/>
        <v>17.787769784172458</v>
      </c>
      <c r="F103" s="40">
        <f t="shared" si="34"/>
        <v>46</v>
      </c>
      <c r="G103" s="3">
        <f t="shared" si="35"/>
        <v>411.06115107913581</v>
      </c>
      <c r="H103" s="3">
        <f t="shared" si="36"/>
        <v>148.76302106966494</v>
      </c>
      <c r="I103">
        <f t="shared" si="48"/>
        <v>1.4876302106966495E-4</v>
      </c>
      <c r="J103" s="4">
        <f t="shared" si="37"/>
        <v>396.15856731785379</v>
      </c>
      <c r="K103" s="40">
        <f t="shared" si="38"/>
        <v>2.663017761197084</v>
      </c>
      <c r="L103" s="40">
        <f t="shared" si="49"/>
        <v>3.336982238802916</v>
      </c>
      <c r="M103" s="10">
        <f t="shared" si="39"/>
        <v>5.6090499269569598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14.317781677279568</v>
      </c>
      <c r="Q103" s="42">
        <f t="shared" si="41"/>
        <v>0.10335164993005935</v>
      </c>
      <c r="R103" s="4">
        <f t="shared" si="42"/>
        <v>580993.33813453489</v>
      </c>
      <c r="S103">
        <f t="shared" si="52"/>
        <v>5.8099333813453494E-4</v>
      </c>
      <c r="T103" s="41">
        <f t="shared" si="53"/>
        <v>2.4385719713410623E-4</v>
      </c>
      <c r="U103" s="42">
        <f t="shared" si="43"/>
        <v>1.0316466307919683</v>
      </c>
      <c r="V103" s="42">
        <f t="shared" si="44"/>
        <v>0.94298988512448723</v>
      </c>
      <c r="W103" s="42">
        <f t="shared" si="45"/>
        <v>0.9301655076872436</v>
      </c>
      <c r="X103" s="42">
        <f t="shared" si="46"/>
        <v>1.2824377437243628E-2</v>
      </c>
      <c r="Y103" s="42">
        <f t="shared" si="59"/>
        <v>4.2945776620559057E-3</v>
      </c>
      <c r="Z103" s="10">
        <f t="shared" si="47"/>
        <v>17.611035116155115</v>
      </c>
      <c r="AA103">
        <f t="shared" si="54"/>
        <v>5614852.3122399151</v>
      </c>
      <c r="AB103" s="10">
        <f t="shared" si="55"/>
        <v>5.6148523122399148</v>
      </c>
      <c r="AC103" s="10">
        <f t="shared" si="56"/>
        <v>5.5138523122399148</v>
      </c>
      <c r="AD103" s="3">
        <f t="shared" si="57"/>
        <v>799.68851519070563</v>
      </c>
      <c r="AI103" s="94">
        <f t="shared" si="58"/>
        <v>0.9301655076872436</v>
      </c>
    </row>
    <row r="104" spans="2:35">
      <c r="B104" s="39">
        <f t="shared" ref="B104:B167" si="60">1+B103</f>
        <v>76</v>
      </c>
      <c r="C104" s="42">
        <f t="shared" ref="C104:C167" si="61">xincp+C103</f>
        <v>1.4124700239807437</v>
      </c>
      <c r="D104" s="10">
        <f t="shared" ref="D104:D167" si="62">(F104-E104)/2</f>
        <v>14.087529976019288</v>
      </c>
      <c r="E104" s="40">
        <f t="shared" ref="E104:E167" si="63">E103+ci*2*xincp</f>
        <v>17.824940047961423</v>
      </c>
      <c r="F104" s="40">
        <f t="shared" ref="F104:F167" si="64">F103-osi*2*xincp</f>
        <v>46</v>
      </c>
      <c r="G104" s="3">
        <f t="shared" ref="G104:G167" si="65">G103-ei*n*2*xincp</f>
        <v>410.87529976019096</v>
      </c>
      <c r="H104" s="3">
        <f t="shared" ref="H104:H167" si="66">PI()/4*(dto+erate*(two-D104)/two)^2</f>
        <v>148.76302106966494</v>
      </c>
      <c r="I104">
        <f t="shared" si="48"/>
        <v>1.4876302106966495E-4</v>
      </c>
      <c r="J104" s="4">
        <f t="shared" ref="J104:J167" si="67">PI()/4*dc^2-PI()/4*(F104^2-E104^2)</f>
        <v>397.19822542788825</v>
      </c>
      <c r="K104" s="40">
        <f t="shared" ref="K104:K167" si="68">J104/H104</f>
        <v>2.670006447649933</v>
      </c>
      <c r="L104" s="40">
        <f t="shared" si="49"/>
        <v>3.329993552350067</v>
      </c>
      <c r="M104" s="10">
        <f t="shared" ref="M104:M167" si="69">AB103</f>
        <v>5.6148523122399148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14.322504816676906</v>
      </c>
      <c r="Q104" s="42">
        <f t="shared" ref="Q104:Q167" si="71">xincp/P104+Q103</f>
        <v>0.10464926736027612</v>
      </c>
      <c r="R104" s="4">
        <f t="shared" ref="R104:R167" si="72">PI()/4*(F104^2-E104^2)*G104</f>
        <v>580303.48626553768</v>
      </c>
      <c r="S104">
        <f t="shared" si="52"/>
        <v>5.8030348626553771E-4</v>
      </c>
      <c r="T104" s="41">
        <f t="shared" si="53"/>
        <v>2.4454704900310346E-4</v>
      </c>
      <c r="U104" s="42">
        <f t="shared" ref="U104:U167" si="73">rhopgrain*R104/1000^2</f>
        <v>1.0304216884222646</v>
      </c>
      <c r="V104" s="42">
        <f t="shared" ref="V104:V167" si="74">(U103-U104)/(Q104-Q103)</f>
        <v>0.94399346153904018</v>
      </c>
      <c r="W104" s="42">
        <f t="shared" ref="W104:W167" si="75">IF(V104&lt;AI104,IF(AB103&gt;pbd,AI104,0),AI104)</f>
        <v>0.93114537873490844</v>
      </c>
      <c r="X104" s="42">
        <f t="shared" ref="X104:X167" si="76">V104-W104</f>
        <v>1.2848082804131744E-2</v>
      </c>
      <c r="Y104" s="42">
        <f t="shared" si="59"/>
        <v>4.3112495582474149E-3</v>
      </c>
      <c r="Z104" s="10">
        <f t="shared" ref="Z104:Z167" si="77">Y104/T104</f>
        <v>17.629530087654839</v>
      </c>
      <c r="AA104">
        <f t="shared" si="54"/>
        <v>5620642.9168634349</v>
      </c>
      <c r="AB104" s="10">
        <f t="shared" si="55"/>
        <v>5.6206429168634351</v>
      </c>
      <c r="AC104" s="10">
        <f t="shared" si="56"/>
        <v>5.5196429168634351</v>
      </c>
      <c r="AD104" s="3">
        <f t="shared" si="57"/>
        <v>800.52834182210802</v>
      </c>
      <c r="AI104" s="94">
        <f t="shared" si="58"/>
        <v>0.93114537873490844</v>
      </c>
    </row>
    <row r="105" spans="2:35">
      <c r="B105" s="39">
        <f t="shared" si="60"/>
        <v>77</v>
      </c>
      <c r="C105" s="42">
        <f t="shared" si="61"/>
        <v>1.4310551558752271</v>
      </c>
      <c r="D105" s="10">
        <f t="shared" si="62"/>
        <v>14.068944844124806</v>
      </c>
      <c r="E105" s="40">
        <f t="shared" si="63"/>
        <v>17.862110311750389</v>
      </c>
      <c r="F105" s="40">
        <f t="shared" si="64"/>
        <v>46</v>
      </c>
      <c r="G105" s="3">
        <f t="shared" si="65"/>
        <v>410.6894484412461</v>
      </c>
      <c r="H105" s="3">
        <f t="shared" si="66"/>
        <v>148.76302106966494</v>
      </c>
      <c r="I105">
        <f t="shared" si="48"/>
        <v>1.4876302106966495E-4</v>
      </c>
      <c r="J105" s="4">
        <f t="shared" si="67"/>
        <v>398.24005379491132</v>
      </c>
      <c r="K105" s="40">
        <f t="shared" si="68"/>
        <v>2.6770097227886867</v>
      </c>
      <c r="L105" s="40">
        <f t="shared" si="49"/>
        <v>3.3229902772113133</v>
      </c>
      <c r="M105" s="10">
        <f t="shared" si="69"/>
        <v>5.6206429168634351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14.327215054013141</v>
      </c>
      <c r="Q105" s="42">
        <f t="shared" si="71"/>
        <v>0.10594645818378355</v>
      </c>
      <c r="R105" s="4">
        <f t="shared" si="72"/>
        <v>579613.12953855668</v>
      </c>
      <c r="S105">
        <f t="shared" si="52"/>
        <v>5.7961312953855673E-4</v>
      </c>
      <c r="T105" s="41">
        <f t="shared" si="53"/>
        <v>2.4523740573008444E-4</v>
      </c>
      <c r="U105" s="42">
        <f t="shared" si="73"/>
        <v>1.0291958495964335</v>
      </c>
      <c r="V105" s="42">
        <f t="shared" si="74"/>
        <v>0.94499498733466458</v>
      </c>
      <c r="W105" s="42">
        <f t="shared" si="75"/>
        <v>0.93212326033745019</v>
      </c>
      <c r="X105" s="42">
        <f t="shared" si="76"/>
        <v>1.2871726997214394E-2</v>
      </c>
      <c r="Y105" s="42">
        <f t="shared" si="59"/>
        <v>4.327946644390894E-3</v>
      </c>
      <c r="Z105" s="10">
        <f t="shared" si="77"/>
        <v>17.64798739207982</v>
      </c>
      <c r="AA105">
        <f t="shared" si="54"/>
        <v>5626421.7282740166</v>
      </c>
      <c r="AB105" s="10">
        <f t="shared" si="55"/>
        <v>5.6264217282740168</v>
      </c>
      <c r="AC105" s="10">
        <f t="shared" si="56"/>
        <v>5.5254217282740168</v>
      </c>
      <c r="AD105" s="3">
        <f t="shared" si="57"/>
        <v>801.36645805279431</v>
      </c>
      <c r="AI105" s="94">
        <f t="shared" si="58"/>
        <v>0.93212326033745019</v>
      </c>
    </row>
    <row r="106" spans="2:35">
      <c r="B106" s="39">
        <f t="shared" si="60"/>
        <v>78</v>
      </c>
      <c r="C106" s="42">
        <f t="shared" si="61"/>
        <v>1.4496402877697105</v>
      </c>
      <c r="D106" s="10">
        <f t="shared" si="62"/>
        <v>14.050359712230323</v>
      </c>
      <c r="E106" s="40">
        <f t="shared" si="63"/>
        <v>17.899280575539354</v>
      </c>
      <c r="F106" s="40">
        <f t="shared" si="64"/>
        <v>46</v>
      </c>
      <c r="G106" s="3">
        <f t="shared" si="65"/>
        <v>410.50359712230124</v>
      </c>
      <c r="H106" s="3">
        <f t="shared" si="66"/>
        <v>148.76302106966494</v>
      </c>
      <c r="I106">
        <f t="shared" si="48"/>
        <v>1.4876302106966495E-4</v>
      </c>
      <c r="J106" s="4">
        <f t="shared" si="67"/>
        <v>399.28405241892301</v>
      </c>
      <c r="K106" s="40">
        <f t="shared" si="68"/>
        <v>2.684027586613345</v>
      </c>
      <c r="L106" s="40">
        <f t="shared" si="49"/>
        <v>3.315972413386655</v>
      </c>
      <c r="M106" s="10">
        <f t="shared" si="69"/>
        <v>5.6264217282740168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14.331912404996615</v>
      </c>
      <c r="Q106" s="42">
        <f t="shared" si="71"/>
        <v>0.10724322384696218</v>
      </c>
      <c r="R106" s="4">
        <f t="shared" si="72"/>
        <v>578922.26916362753</v>
      </c>
      <c r="S106">
        <f t="shared" si="52"/>
        <v>5.7892226916362753E-4</v>
      </c>
      <c r="T106" s="41">
        <f t="shared" si="53"/>
        <v>2.4592826610501364E-4</v>
      </c>
      <c r="U106" s="42">
        <f t="shared" si="73"/>
        <v>1.0279691164630869</v>
      </c>
      <c r="V106" s="42">
        <f t="shared" si="74"/>
        <v>0.94599446004737819</v>
      </c>
      <c r="W106" s="42">
        <f t="shared" si="75"/>
        <v>0.93309915037491065</v>
      </c>
      <c r="X106" s="42">
        <f t="shared" si="76"/>
        <v>1.2895309672467548E-2</v>
      </c>
      <c r="Y106" s="42">
        <f t="shared" si="59"/>
        <v>4.3446688391902055E-3</v>
      </c>
      <c r="Z106" s="10">
        <f t="shared" si="77"/>
        <v>17.666406989325058</v>
      </c>
      <c r="AA106">
        <f t="shared" si="54"/>
        <v>5632188.7339151567</v>
      </c>
      <c r="AB106" s="10">
        <f t="shared" si="55"/>
        <v>5.6321887339151564</v>
      </c>
      <c r="AC106" s="10">
        <f t="shared" si="56"/>
        <v>5.5311887339151564</v>
      </c>
      <c r="AD106" s="3">
        <f t="shared" si="57"/>
        <v>802.20286206166156</v>
      </c>
      <c r="AI106" s="94">
        <f t="shared" si="58"/>
        <v>0.93309915037491065</v>
      </c>
    </row>
    <row r="107" spans="2:35">
      <c r="B107" s="39">
        <f t="shared" si="60"/>
        <v>79</v>
      </c>
      <c r="C107" s="42">
        <f t="shared" si="61"/>
        <v>1.468225419664194</v>
      </c>
      <c r="D107" s="10">
        <f t="shared" si="62"/>
        <v>14.03177458033584</v>
      </c>
      <c r="E107" s="40">
        <f t="shared" si="63"/>
        <v>17.93645083932832</v>
      </c>
      <c r="F107" s="40">
        <f t="shared" si="64"/>
        <v>46</v>
      </c>
      <c r="G107" s="3">
        <f t="shared" si="65"/>
        <v>410.31774580335639</v>
      </c>
      <c r="H107" s="3">
        <f t="shared" si="66"/>
        <v>148.76302106966494</v>
      </c>
      <c r="I107">
        <f t="shared" si="48"/>
        <v>1.4876302106966495E-4</v>
      </c>
      <c r="J107" s="4">
        <f t="shared" si="67"/>
        <v>400.33022129992355</v>
      </c>
      <c r="K107" s="40">
        <f t="shared" si="68"/>
        <v>2.6910600391239097</v>
      </c>
      <c r="L107" s="40">
        <f t="shared" si="49"/>
        <v>3.3089399608760903</v>
      </c>
      <c r="M107" s="10">
        <f t="shared" si="69"/>
        <v>5.6321887339151564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14.336596885235235</v>
      </c>
      <c r="Q107" s="42">
        <f t="shared" si="71"/>
        <v>0.10853956579221305</v>
      </c>
      <c r="R107" s="4">
        <f t="shared" si="72"/>
        <v>578230.9063507854</v>
      </c>
      <c r="S107">
        <f t="shared" si="52"/>
        <v>5.7823090635078544E-4</v>
      </c>
      <c r="T107" s="41">
        <f t="shared" si="53"/>
        <v>2.4661962891785573E-4</v>
      </c>
      <c r="U107" s="42">
        <f t="shared" si="73"/>
        <v>1.0267414911708355</v>
      </c>
      <c r="V107" s="42">
        <f t="shared" si="74"/>
        <v>0.9469918772194228</v>
      </c>
      <c r="W107" s="42">
        <f t="shared" si="75"/>
        <v>0.93407304672682523</v>
      </c>
      <c r="X107" s="42">
        <f t="shared" si="76"/>
        <v>1.2918830492597566E-2</v>
      </c>
      <c r="Y107" s="42">
        <f t="shared" si="59"/>
        <v>4.3614160610413455E-3</v>
      </c>
      <c r="Z107" s="10">
        <f t="shared" si="77"/>
        <v>17.684788839310311</v>
      </c>
      <c r="AA107">
        <f t="shared" si="54"/>
        <v>5637943.921238102</v>
      </c>
      <c r="AB107" s="10">
        <f t="shared" si="55"/>
        <v>5.6379439212381017</v>
      </c>
      <c r="AC107" s="10">
        <f t="shared" si="56"/>
        <v>5.5369439212381018</v>
      </c>
      <c r="AD107" s="3">
        <f t="shared" si="57"/>
        <v>803.03755202873128</v>
      </c>
      <c r="AI107" s="94">
        <f t="shared" si="58"/>
        <v>0.93407304672682523</v>
      </c>
    </row>
    <row r="108" spans="2:35">
      <c r="B108" s="39">
        <f t="shared" si="60"/>
        <v>80</v>
      </c>
      <c r="C108" s="42">
        <f t="shared" si="61"/>
        <v>1.4868105515586774</v>
      </c>
      <c r="D108" s="10">
        <f t="shared" si="62"/>
        <v>14.013189448441357</v>
      </c>
      <c r="E108" s="40">
        <f t="shared" si="63"/>
        <v>17.973621103117285</v>
      </c>
      <c r="F108" s="40">
        <f t="shared" si="64"/>
        <v>46</v>
      </c>
      <c r="G108" s="3">
        <f t="shared" si="65"/>
        <v>410.13189448441153</v>
      </c>
      <c r="H108" s="3">
        <f t="shared" si="66"/>
        <v>148.76302106966494</v>
      </c>
      <c r="I108">
        <f t="shared" si="48"/>
        <v>1.4876302106966495E-4</v>
      </c>
      <c r="J108" s="4">
        <f t="shared" si="67"/>
        <v>401.37856043791271</v>
      </c>
      <c r="K108" s="40">
        <f t="shared" si="68"/>
        <v>2.698107080320379</v>
      </c>
      <c r="L108" s="40">
        <f t="shared" si="49"/>
        <v>3.301892919679621</v>
      </c>
      <c r="M108" s="10">
        <f t="shared" si="69"/>
        <v>5.6379439212381017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14.341268510245683</v>
      </c>
      <c r="Q108" s="42">
        <f t="shared" si="71"/>
        <v>0.10983548545798082</v>
      </c>
      <c r="R108" s="4">
        <f t="shared" si="72"/>
        <v>577539.04231006571</v>
      </c>
      <c r="S108">
        <f t="shared" si="52"/>
        <v>5.7753904231006568E-4</v>
      </c>
      <c r="T108" s="41">
        <f t="shared" si="53"/>
        <v>2.4731149295857549E-4</v>
      </c>
      <c r="U108" s="42">
        <f t="shared" si="73"/>
        <v>1.0255129758682913</v>
      </c>
      <c r="V108" s="42">
        <f t="shared" si="74"/>
        <v>0.94798723639737681</v>
      </c>
      <c r="W108" s="42">
        <f t="shared" si="75"/>
        <v>0.93504494727403742</v>
      </c>
      <c r="X108" s="42">
        <f t="shared" si="76"/>
        <v>1.294228912333939E-2</v>
      </c>
      <c r="Y108" s="42">
        <f t="shared" si="59"/>
        <v>4.3781882280363336E-3</v>
      </c>
      <c r="Z108" s="10">
        <f t="shared" si="77"/>
        <v>17.703132901994479</v>
      </c>
      <c r="AA108">
        <f t="shared" si="54"/>
        <v>5643687.277706353</v>
      </c>
      <c r="AB108" s="10">
        <f t="shared" si="55"/>
        <v>5.6436872777063529</v>
      </c>
      <c r="AC108" s="10">
        <f t="shared" si="56"/>
        <v>5.5426872777063529</v>
      </c>
      <c r="AD108" s="3">
        <f t="shared" si="57"/>
        <v>803.8705261358017</v>
      </c>
      <c r="AI108" s="94">
        <f t="shared" si="58"/>
        <v>0.93504494727403742</v>
      </c>
    </row>
    <row r="109" spans="2:35">
      <c r="B109" s="39">
        <f t="shared" si="60"/>
        <v>81</v>
      </c>
      <c r="C109" s="42">
        <f t="shared" si="61"/>
        <v>1.5053956834531608</v>
      </c>
      <c r="D109" s="10">
        <f t="shared" si="62"/>
        <v>13.994604316546875</v>
      </c>
      <c r="E109" s="40">
        <f t="shared" si="63"/>
        <v>18.01079136690625</v>
      </c>
      <c r="F109" s="40">
        <f t="shared" si="64"/>
        <v>46</v>
      </c>
      <c r="G109" s="3">
        <f t="shared" si="65"/>
        <v>409.94604316546668</v>
      </c>
      <c r="H109" s="3">
        <f t="shared" si="66"/>
        <v>148.76302106966494</v>
      </c>
      <c r="I109">
        <f t="shared" si="48"/>
        <v>1.4876302106966495E-4</v>
      </c>
      <c r="J109" s="4">
        <f t="shared" si="67"/>
        <v>402.42906983289072</v>
      </c>
      <c r="K109" s="40">
        <f t="shared" si="68"/>
        <v>2.7051687102027544</v>
      </c>
      <c r="L109" s="40">
        <f t="shared" si="49"/>
        <v>3.2948312897972456</v>
      </c>
      <c r="M109" s="10">
        <f t="shared" si="69"/>
        <v>5.6436872777063529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14.345927295457487</v>
      </c>
      <c r="Q109" s="42">
        <f t="shared" si="71"/>
        <v>0.11113098427877634</v>
      </c>
      <c r="R109" s="4">
        <f t="shared" si="72"/>
        <v>576846.67825150373</v>
      </c>
      <c r="S109">
        <f t="shared" si="52"/>
        <v>5.7684667825150379E-4</v>
      </c>
      <c r="T109" s="41">
        <f t="shared" si="53"/>
        <v>2.4800385701713738E-4</v>
      </c>
      <c r="U109" s="42">
        <f t="shared" si="73"/>
        <v>1.0242835727040651</v>
      </c>
      <c r="V109" s="42">
        <f t="shared" si="74"/>
        <v>0.94898053513566039</v>
      </c>
      <c r="W109" s="42">
        <f t="shared" si="75"/>
        <v>0.93601484989946115</v>
      </c>
      <c r="X109" s="42">
        <f t="shared" si="76"/>
        <v>1.2965685236199231E-2</v>
      </c>
      <c r="Y109" s="42">
        <f t="shared" si="59"/>
        <v>4.3949852579706359E-3</v>
      </c>
      <c r="Z109" s="10">
        <f t="shared" si="77"/>
        <v>17.721439137403966</v>
      </c>
      <c r="AA109">
        <f t="shared" si="54"/>
        <v>5649418.7908045473</v>
      </c>
      <c r="AB109" s="10">
        <f t="shared" si="55"/>
        <v>5.649418790804547</v>
      </c>
      <c r="AC109" s="10">
        <f t="shared" si="56"/>
        <v>5.548418790804547</v>
      </c>
      <c r="AD109" s="3">
        <f t="shared" si="57"/>
        <v>804.70178256773704</v>
      </c>
      <c r="AI109" s="94">
        <f t="shared" si="58"/>
        <v>0.93601484989946115</v>
      </c>
    </row>
    <row r="110" spans="2:35">
      <c r="B110" s="39">
        <f t="shared" si="60"/>
        <v>82</v>
      </c>
      <c r="C110" s="42">
        <f t="shared" si="61"/>
        <v>1.5239808153476442</v>
      </c>
      <c r="D110" s="10">
        <f t="shared" si="62"/>
        <v>13.976019184652392</v>
      </c>
      <c r="E110" s="40">
        <f t="shared" si="63"/>
        <v>18.047961630695216</v>
      </c>
      <c r="F110" s="40">
        <f t="shared" si="64"/>
        <v>46</v>
      </c>
      <c r="G110" s="3">
        <f t="shared" si="65"/>
        <v>409.76019184652182</v>
      </c>
      <c r="H110" s="3">
        <f t="shared" si="66"/>
        <v>148.76302106966494</v>
      </c>
      <c r="I110">
        <f t="shared" si="48"/>
        <v>1.4876302106966495E-4</v>
      </c>
      <c r="J110" s="4">
        <f t="shared" si="67"/>
        <v>403.48174948485735</v>
      </c>
      <c r="K110" s="40">
        <f t="shared" si="68"/>
        <v>2.7122449287710348</v>
      </c>
      <c r="L110" s="40">
        <f t="shared" si="49"/>
        <v>3.2877550712289652</v>
      </c>
      <c r="M110" s="10">
        <f t="shared" si="69"/>
        <v>5.649418790804547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14.350573256220656</v>
      </c>
      <c r="Q110" s="42">
        <f t="shared" si="71"/>
        <v>0.11242606368519846</v>
      </c>
      <c r="R110" s="4">
        <f t="shared" si="72"/>
        <v>576153.81538513501</v>
      </c>
      <c r="S110">
        <f t="shared" si="52"/>
        <v>5.7615381538513499E-4</v>
      </c>
      <c r="T110" s="41">
        <f t="shared" si="53"/>
        <v>2.4869671988350618E-4</v>
      </c>
      <c r="U110" s="42">
        <f t="shared" si="73"/>
        <v>1.023053283826769</v>
      </c>
      <c r="V110" s="42">
        <f t="shared" si="74"/>
        <v>0.94997177099358787</v>
      </c>
      <c r="W110" s="42">
        <f t="shared" si="75"/>
        <v>0.93698275248957852</v>
      </c>
      <c r="X110" s="42">
        <f t="shared" si="76"/>
        <v>1.2989018504009353E-2</v>
      </c>
      <c r="Y110" s="42">
        <f t="shared" si="59"/>
        <v>4.4118070683448144E-3</v>
      </c>
      <c r="Z110" s="10">
        <f t="shared" si="77"/>
        <v>17.739707505637313</v>
      </c>
      <c r="AA110">
        <f t="shared" si="54"/>
        <v>5655138.448039908</v>
      </c>
      <c r="AB110" s="10">
        <f t="shared" si="55"/>
        <v>5.6551384480399083</v>
      </c>
      <c r="AC110" s="10">
        <f t="shared" si="56"/>
        <v>5.5541384480399083</v>
      </c>
      <c r="AD110" s="3">
        <f t="shared" si="57"/>
        <v>805.53131951267699</v>
      </c>
      <c r="AI110" s="94">
        <f t="shared" si="58"/>
        <v>0.93698275248957852</v>
      </c>
    </row>
    <row r="111" spans="2:35">
      <c r="B111" s="39">
        <f t="shared" si="60"/>
        <v>83</v>
      </c>
      <c r="C111" s="42">
        <f t="shared" si="61"/>
        <v>1.5425659472421276</v>
      </c>
      <c r="D111" s="10">
        <f t="shared" si="62"/>
        <v>13.957434052757909</v>
      </c>
      <c r="E111" s="40">
        <f t="shared" si="63"/>
        <v>18.085131894484181</v>
      </c>
      <c r="F111" s="40">
        <f t="shared" si="64"/>
        <v>46</v>
      </c>
      <c r="G111" s="3">
        <f t="shared" si="65"/>
        <v>409.57434052757696</v>
      </c>
      <c r="H111" s="3">
        <f t="shared" si="66"/>
        <v>148.76302106966494</v>
      </c>
      <c r="I111">
        <f t="shared" si="48"/>
        <v>1.4876302106966495E-4</v>
      </c>
      <c r="J111" s="4">
        <f t="shared" si="67"/>
        <v>404.53659939381259</v>
      </c>
      <c r="K111" s="40">
        <f t="shared" si="68"/>
        <v>2.7193357360252199</v>
      </c>
      <c r="L111" s="40">
        <f t="shared" si="49"/>
        <v>3.2806642639747801</v>
      </c>
      <c r="M111" s="10">
        <f t="shared" si="69"/>
        <v>5.6551384480399083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14.355206407807245</v>
      </c>
      <c r="Q111" s="42">
        <f t="shared" si="71"/>
        <v>0.11372072510395562</v>
      </c>
      <c r="R111" s="4">
        <f t="shared" si="72"/>
        <v>575460.45492099493</v>
      </c>
      <c r="S111">
        <f t="shared" si="52"/>
        <v>5.7546045492099494E-4</v>
      </c>
      <c r="T111" s="41">
        <f t="shared" si="53"/>
        <v>2.4939008034764623E-4</v>
      </c>
      <c r="U111" s="42">
        <f t="shared" si="73"/>
        <v>1.0218221113850139</v>
      </c>
      <c r="V111" s="42">
        <f t="shared" si="74"/>
        <v>0.9509609415386574</v>
      </c>
      <c r="W111" s="42">
        <f t="shared" si="75"/>
        <v>0.93794865293468688</v>
      </c>
      <c r="X111" s="42">
        <f t="shared" si="76"/>
        <v>1.3012288603970523E-2</v>
      </c>
      <c r="Y111" s="42">
        <f t="shared" si="59"/>
        <v>4.4286535763701082E-3</v>
      </c>
      <c r="Z111" s="10">
        <f t="shared" si="77"/>
        <v>17.757937966885564</v>
      </c>
      <c r="AA111">
        <f t="shared" si="54"/>
        <v>5660846.2369486159</v>
      </c>
      <c r="AB111" s="10">
        <f t="shared" si="55"/>
        <v>5.6608462369486157</v>
      </c>
      <c r="AC111" s="10">
        <f t="shared" si="56"/>
        <v>5.5598462369486157</v>
      </c>
      <c r="AD111" s="3">
        <f t="shared" si="57"/>
        <v>806.35913516296091</v>
      </c>
      <c r="AI111" s="94">
        <f t="shared" si="58"/>
        <v>0.93794865293468688</v>
      </c>
    </row>
    <row r="112" spans="2:35">
      <c r="B112" s="39">
        <f t="shared" si="60"/>
        <v>84</v>
      </c>
      <c r="C112" s="42">
        <f t="shared" si="61"/>
        <v>1.561151079136611</v>
      </c>
      <c r="D112" s="10">
        <f t="shared" si="62"/>
        <v>13.938848920863427</v>
      </c>
      <c r="E112" s="40">
        <f t="shared" si="63"/>
        <v>18.122302158273147</v>
      </c>
      <c r="F112" s="40">
        <f t="shared" si="64"/>
        <v>46</v>
      </c>
      <c r="G112" s="3">
        <f t="shared" si="65"/>
        <v>409.38848920863211</v>
      </c>
      <c r="H112" s="3">
        <f t="shared" si="66"/>
        <v>148.76302106966494</v>
      </c>
      <c r="I112">
        <f t="shared" si="48"/>
        <v>1.4876302106966495E-4</v>
      </c>
      <c r="J112" s="4">
        <f t="shared" si="67"/>
        <v>405.59361955975669</v>
      </c>
      <c r="K112" s="40">
        <f t="shared" si="68"/>
        <v>2.726441131965311</v>
      </c>
      <c r="L112" s="40">
        <f t="shared" si="49"/>
        <v>3.273558868034689</v>
      </c>
      <c r="M112" s="10">
        <f t="shared" si="69"/>
        <v>5.6608462369486157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14.359826765416891</v>
      </c>
      <c r="Q112" s="42">
        <f t="shared" si="71"/>
        <v>0.11501496995788676</v>
      </c>
      <c r="R112" s="4">
        <f t="shared" si="72"/>
        <v>574766.5980691188</v>
      </c>
      <c r="S112">
        <f t="shared" si="52"/>
        <v>5.7476659806911885E-4</v>
      </c>
      <c r="T112" s="41">
        <f t="shared" si="53"/>
        <v>2.5008393719952232E-4</v>
      </c>
      <c r="U112" s="42">
        <f t="shared" si="73"/>
        <v>1.0205900575274114</v>
      </c>
      <c r="V112" s="42">
        <f t="shared" si="74"/>
        <v>0.95194804434435354</v>
      </c>
      <c r="W112" s="42">
        <f t="shared" si="75"/>
        <v>0.93891254912997291</v>
      </c>
      <c r="X112" s="42">
        <f t="shared" si="76"/>
        <v>1.3035495214380632E-2</v>
      </c>
      <c r="Y112" s="42">
        <f t="shared" si="59"/>
        <v>4.4455246989697642E-3</v>
      </c>
      <c r="Z112" s="10">
        <f t="shared" si="77"/>
        <v>17.776130481435239</v>
      </c>
      <c r="AA112">
        <f t="shared" si="54"/>
        <v>5666542.14509675</v>
      </c>
      <c r="AB112" s="10">
        <f t="shared" si="55"/>
        <v>5.6665421450967504</v>
      </c>
      <c r="AC112" s="10">
        <f t="shared" si="56"/>
        <v>5.5655421450967504</v>
      </c>
      <c r="AD112" s="3">
        <f t="shared" si="57"/>
        <v>807.18522771526466</v>
      </c>
      <c r="AI112" s="94">
        <f t="shared" si="58"/>
        <v>0.93891254912997291</v>
      </c>
    </row>
    <row r="113" spans="2:35">
      <c r="B113" s="39">
        <f t="shared" si="60"/>
        <v>85</v>
      </c>
      <c r="C113" s="42">
        <f t="shared" si="61"/>
        <v>1.5797362110310944</v>
      </c>
      <c r="D113" s="10">
        <f t="shared" si="62"/>
        <v>13.920263788968944</v>
      </c>
      <c r="E113" s="40">
        <f t="shared" si="63"/>
        <v>18.159472422062112</v>
      </c>
      <c r="F113" s="40">
        <f t="shared" si="64"/>
        <v>46</v>
      </c>
      <c r="G113" s="3">
        <f t="shared" si="65"/>
        <v>409.20263788968725</v>
      </c>
      <c r="H113" s="3">
        <f t="shared" si="66"/>
        <v>148.76302106966494</v>
      </c>
      <c r="I113">
        <f t="shared" si="48"/>
        <v>1.4876302106966495E-4</v>
      </c>
      <c r="J113" s="4">
        <f t="shared" si="67"/>
        <v>406.65280998268963</v>
      </c>
      <c r="K113" s="40">
        <f t="shared" si="68"/>
        <v>2.7335611165913085</v>
      </c>
      <c r="L113" s="40">
        <f t="shared" si="49"/>
        <v>3.2664388834086915</v>
      </c>
      <c r="M113" s="10">
        <f t="shared" si="69"/>
        <v>5.6665421450967504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14.364434344177955</v>
      </c>
      <c r="Q113" s="42">
        <f t="shared" si="71"/>
        <v>0.11630879966598218</v>
      </c>
      <c r="R113" s="4">
        <f t="shared" si="72"/>
        <v>574072.24603954179</v>
      </c>
      <c r="S113">
        <f t="shared" si="52"/>
        <v>5.7407224603954184E-4</v>
      </c>
      <c r="T113" s="41">
        <f t="shared" si="53"/>
        <v>2.5077828922909933E-4</v>
      </c>
      <c r="U113" s="42">
        <f t="shared" si="73"/>
        <v>1.0193571244025728</v>
      </c>
      <c r="V113" s="42">
        <f t="shared" si="74"/>
        <v>0.95293307699169771</v>
      </c>
      <c r="W113" s="42">
        <f t="shared" si="75"/>
        <v>0.93987443897567302</v>
      </c>
      <c r="X113" s="42">
        <f t="shared" si="76"/>
        <v>1.3058638016024693E-2</v>
      </c>
      <c r="Y113" s="42">
        <f t="shared" si="59"/>
        <v>4.4624203527821611E-3</v>
      </c>
      <c r="Z113" s="10">
        <f t="shared" si="77"/>
        <v>17.794285009678418</v>
      </c>
      <c r="AA113">
        <f t="shared" si="54"/>
        <v>5672226.1600834364</v>
      </c>
      <c r="AB113" s="10">
        <f t="shared" si="55"/>
        <v>5.6722261600834365</v>
      </c>
      <c r="AC113" s="10">
        <f t="shared" si="56"/>
        <v>5.5712261600834365</v>
      </c>
      <c r="AD113" s="3">
        <f t="shared" si="57"/>
        <v>808.00959537105678</v>
      </c>
      <c r="AI113" s="94">
        <f t="shared" si="58"/>
        <v>0.93987443897567302</v>
      </c>
    </row>
    <row r="114" spans="2:35">
      <c r="B114" s="39">
        <f t="shared" si="60"/>
        <v>86</v>
      </c>
      <c r="C114" s="42">
        <f t="shared" si="61"/>
        <v>1.5983213429255778</v>
      </c>
      <c r="D114" s="10">
        <f t="shared" si="62"/>
        <v>13.901678657074461</v>
      </c>
      <c r="E114" s="40">
        <f t="shared" si="63"/>
        <v>18.196642685851078</v>
      </c>
      <c r="F114" s="40">
        <f t="shared" si="64"/>
        <v>46</v>
      </c>
      <c r="G114" s="3">
        <f t="shared" si="65"/>
        <v>409.0167865707424</v>
      </c>
      <c r="H114" s="3">
        <f t="shared" si="66"/>
        <v>148.76302106966494</v>
      </c>
      <c r="I114">
        <f t="shared" si="48"/>
        <v>1.4876302106966495E-4</v>
      </c>
      <c r="J114" s="4">
        <f t="shared" si="67"/>
        <v>407.7141706626112</v>
      </c>
      <c r="K114" s="40">
        <f t="shared" si="68"/>
        <v>2.7406956899032107</v>
      </c>
      <c r="L114" s="40">
        <f t="shared" si="49"/>
        <v>3.2593043100967893</v>
      </c>
      <c r="M114" s="10">
        <f t="shared" si="69"/>
        <v>5.6722261600834365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14.369029159150418</v>
      </c>
      <c r="Q114" s="42">
        <f t="shared" si="71"/>
        <v>0.11760221564340388</v>
      </c>
      <c r="R114" s="4">
        <f t="shared" si="72"/>
        <v>573377.40004229953</v>
      </c>
      <c r="S114">
        <f t="shared" si="52"/>
        <v>5.7337740004229955E-4</v>
      </c>
      <c r="T114" s="41">
        <f t="shared" si="53"/>
        <v>2.5147313522634162E-4</v>
      </c>
      <c r="U114" s="42">
        <f t="shared" si="73"/>
        <v>1.0181233141591095</v>
      </c>
      <c r="V114" s="42">
        <f t="shared" si="74"/>
        <v>0.95391603706854478</v>
      </c>
      <c r="W114" s="42">
        <f t="shared" si="75"/>
        <v>0.94083432037760406</v>
      </c>
      <c r="X114" s="42">
        <f t="shared" si="76"/>
        <v>1.3081716690940715E-2</v>
      </c>
      <c r="Y114" s="42">
        <f t="shared" si="59"/>
        <v>4.4793404541623276E-3</v>
      </c>
      <c r="Z114" s="10">
        <f t="shared" si="77"/>
        <v>17.812401512116352</v>
      </c>
      <c r="AA114">
        <f t="shared" si="54"/>
        <v>5677898.2695419807</v>
      </c>
      <c r="AB114" s="10">
        <f t="shared" si="55"/>
        <v>5.6778982695419806</v>
      </c>
      <c r="AC114" s="10">
        <f t="shared" si="56"/>
        <v>5.5768982695419806</v>
      </c>
      <c r="AD114" s="3">
        <f t="shared" si="57"/>
        <v>808.832236336763</v>
      </c>
      <c r="AI114" s="94">
        <f t="shared" si="58"/>
        <v>0.94083432037760406</v>
      </c>
    </row>
    <row r="115" spans="2:35">
      <c r="B115" s="39">
        <f t="shared" si="60"/>
        <v>87</v>
      </c>
      <c r="C115" s="42">
        <f t="shared" si="61"/>
        <v>1.6169064748200612</v>
      </c>
      <c r="D115" s="10">
        <f t="shared" si="62"/>
        <v>13.883093525179978</v>
      </c>
      <c r="E115" s="40">
        <f t="shared" si="63"/>
        <v>18.233812949640043</v>
      </c>
      <c r="F115" s="40">
        <f t="shared" si="64"/>
        <v>46</v>
      </c>
      <c r="G115" s="3">
        <f t="shared" si="65"/>
        <v>408.83093525179754</v>
      </c>
      <c r="H115" s="3">
        <f t="shared" si="66"/>
        <v>148.76302106966494</v>
      </c>
      <c r="I115">
        <f t="shared" si="48"/>
        <v>1.4876302106966495E-4</v>
      </c>
      <c r="J115" s="4">
        <f t="shared" si="67"/>
        <v>408.77770159952138</v>
      </c>
      <c r="K115" s="40">
        <f t="shared" si="68"/>
        <v>2.7478448519010175</v>
      </c>
      <c r="L115" s="40">
        <f t="shared" si="49"/>
        <v>3.2521551480989825</v>
      </c>
      <c r="M115" s="10">
        <f t="shared" si="69"/>
        <v>5.6778982695419806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14.373611225327153</v>
      </c>
      <c r="Q115" s="42">
        <f t="shared" si="71"/>
        <v>0.11889521930150584</v>
      </c>
      <c r="R115" s="4">
        <f t="shared" si="72"/>
        <v>572682.06128742744</v>
      </c>
      <c r="S115">
        <f t="shared" si="52"/>
        <v>5.7268206128742742E-4</v>
      </c>
      <c r="T115" s="41">
        <f t="shared" si="53"/>
        <v>2.5216847398121375E-4</v>
      </c>
      <c r="U115" s="42">
        <f t="shared" si="73"/>
        <v>1.0168886289456334</v>
      </c>
      <c r="V115" s="42">
        <f t="shared" si="74"/>
        <v>0.95489692217001831</v>
      </c>
      <c r="W115" s="42">
        <f t="shared" si="75"/>
        <v>0.9417921912473548</v>
      </c>
      <c r="X115" s="42">
        <f t="shared" si="76"/>
        <v>1.310473092266351E-2</v>
      </c>
      <c r="Y115" s="42">
        <f t="shared" si="59"/>
        <v>4.4962849191837731E-3</v>
      </c>
      <c r="Z115" s="10">
        <f t="shared" si="77"/>
        <v>17.830479949364094</v>
      </c>
      <c r="AA115">
        <f t="shared" si="54"/>
        <v>5683558.4611413209</v>
      </c>
      <c r="AB115" s="10">
        <f t="shared" si="55"/>
        <v>5.6835584611413212</v>
      </c>
      <c r="AC115" s="10">
        <f t="shared" si="56"/>
        <v>5.5825584611413213</v>
      </c>
      <c r="AD115" s="3">
        <f t="shared" si="57"/>
        <v>809.65314882397695</v>
      </c>
      <c r="AI115" s="94">
        <f t="shared" si="58"/>
        <v>0.9417921912473548</v>
      </c>
    </row>
    <row r="116" spans="2:35">
      <c r="B116" s="39">
        <f t="shared" si="60"/>
        <v>88</v>
      </c>
      <c r="C116" s="42">
        <f t="shared" si="61"/>
        <v>1.6354916067145446</v>
      </c>
      <c r="D116" s="10">
        <f t="shared" si="62"/>
        <v>13.864508393285496</v>
      </c>
      <c r="E116" s="40">
        <f t="shared" si="63"/>
        <v>18.270983213429009</v>
      </c>
      <c r="F116" s="40">
        <f t="shared" si="64"/>
        <v>46</v>
      </c>
      <c r="G116" s="3">
        <f t="shared" si="65"/>
        <v>408.64508393285269</v>
      </c>
      <c r="H116" s="3">
        <f t="shared" si="66"/>
        <v>148.76302106966494</v>
      </c>
      <c r="I116">
        <f t="shared" si="48"/>
        <v>1.4876302106966495E-4</v>
      </c>
      <c r="J116" s="4">
        <f t="shared" si="67"/>
        <v>409.84340279342064</v>
      </c>
      <c r="K116" s="40">
        <f t="shared" si="68"/>
        <v>2.755008602584732</v>
      </c>
      <c r="L116" s="40">
        <f t="shared" si="49"/>
        <v>3.244991397415268</v>
      </c>
      <c r="M116" s="10">
        <f t="shared" si="69"/>
        <v>5.6835584611413212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14.378180557635439</v>
      </c>
      <c r="Q116" s="42">
        <f t="shared" si="71"/>
        <v>0.12018781204785399</v>
      </c>
      <c r="R116" s="4">
        <f t="shared" si="72"/>
        <v>571986.23098496045</v>
      </c>
      <c r="S116">
        <f t="shared" si="52"/>
        <v>5.7198623098496046E-4</v>
      </c>
      <c r="T116" s="41">
        <f t="shared" si="53"/>
        <v>2.5286430428368071E-4</v>
      </c>
      <c r="U116" s="42">
        <f t="shared" si="73"/>
        <v>1.0156530709107547</v>
      </c>
      <c r="V116" s="42">
        <f t="shared" si="74"/>
        <v>0.95587572989972669</v>
      </c>
      <c r="W116" s="42">
        <f t="shared" si="75"/>
        <v>0.94274804950253155</v>
      </c>
      <c r="X116" s="42">
        <f t="shared" si="76"/>
        <v>1.3127680397195141E-2</v>
      </c>
      <c r="Y116" s="42">
        <f t="shared" si="59"/>
        <v>4.5132536636415645E-3</v>
      </c>
      <c r="Z116" s="10">
        <f t="shared" si="77"/>
        <v>17.848520282160045</v>
      </c>
      <c r="AA116">
        <f t="shared" si="54"/>
        <v>5689206.7225890132</v>
      </c>
      <c r="AB116" s="10">
        <f t="shared" si="55"/>
        <v>5.6892067225890131</v>
      </c>
      <c r="AC116" s="10">
        <f t="shared" si="56"/>
        <v>5.5882067225890131</v>
      </c>
      <c r="AD116" s="3">
        <f t="shared" si="57"/>
        <v>810.47233104989311</v>
      </c>
      <c r="AI116" s="94">
        <f t="shared" si="58"/>
        <v>0.94274804950253155</v>
      </c>
    </row>
    <row r="117" spans="2:35">
      <c r="B117" s="39">
        <f t="shared" si="60"/>
        <v>89</v>
      </c>
      <c r="C117" s="42">
        <f t="shared" si="61"/>
        <v>1.654076738609028</v>
      </c>
      <c r="D117" s="10">
        <f t="shared" si="62"/>
        <v>13.845923261391013</v>
      </c>
      <c r="E117" s="40">
        <f t="shared" si="63"/>
        <v>18.308153477217974</v>
      </c>
      <c r="F117" s="40">
        <f t="shared" si="64"/>
        <v>46</v>
      </c>
      <c r="G117" s="3">
        <f t="shared" si="65"/>
        <v>408.45923261390783</v>
      </c>
      <c r="H117" s="3">
        <f t="shared" si="66"/>
        <v>148.76302106966494</v>
      </c>
      <c r="I117">
        <f t="shared" si="48"/>
        <v>1.4876302106966495E-4</v>
      </c>
      <c r="J117" s="4">
        <f t="shared" si="67"/>
        <v>410.91127424430829</v>
      </c>
      <c r="K117" s="40">
        <f t="shared" si="68"/>
        <v>2.7621869419543494</v>
      </c>
      <c r="L117" s="40">
        <f t="shared" si="49"/>
        <v>3.2378130580456506</v>
      </c>
      <c r="M117" s="10">
        <f t="shared" si="69"/>
        <v>5.6892067225890131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14.3827371709397</v>
      </c>
      <c r="Q117" s="42">
        <f t="shared" si="71"/>
        <v>0.12147999528624583</v>
      </c>
      <c r="R117" s="4">
        <f t="shared" si="72"/>
        <v>571289.91034493456</v>
      </c>
      <c r="S117">
        <f t="shared" si="52"/>
        <v>5.7128991034493452E-4</v>
      </c>
      <c r="T117" s="41">
        <f t="shared" si="53"/>
        <v>2.5356062492370665E-4</v>
      </c>
      <c r="U117" s="42">
        <f t="shared" si="73"/>
        <v>1.0144166422030865</v>
      </c>
      <c r="V117" s="42">
        <f t="shared" si="74"/>
        <v>0.95685245786583972</v>
      </c>
      <c r="W117" s="42">
        <f t="shared" si="75"/>
        <v>0.94370189306726215</v>
      </c>
      <c r="X117" s="42">
        <f t="shared" si="76"/>
        <v>1.3150564798577569E-2</v>
      </c>
      <c r="Y117" s="42">
        <f t="shared" si="59"/>
        <v>4.5302466030496718E-3</v>
      </c>
      <c r="Z117" s="10">
        <f t="shared" si="77"/>
        <v>17.86652247135283</v>
      </c>
      <c r="AA117">
        <f t="shared" si="54"/>
        <v>5694843.041627123</v>
      </c>
      <c r="AB117" s="10">
        <f t="shared" si="55"/>
        <v>5.6948430416271227</v>
      </c>
      <c r="AC117" s="10">
        <f t="shared" si="56"/>
        <v>5.5938430416271228</v>
      </c>
      <c r="AD117" s="3">
        <f t="shared" si="57"/>
        <v>811.28978123671106</v>
      </c>
      <c r="AI117" s="94">
        <f t="shared" si="58"/>
        <v>0.94370189306726215</v>
      </c>
    </row>
    <row r="118" spans="2:35">
      <c r="B118" s="39">
        <f t="shared" si="60"/>
        <v>90</v>
      </c>
      <c r="C118" s="42">
        <f t="shared" si="61"/>
        <v>1.6726618705035114</v>
      </c>
      <c r="D118" s="10">
        <f t="shared" si="62"/>
        <v>13.82733812949653</v>
      </c>
      <c r="E118" s="40">
        <f t="shared" si="63"/>
        <v>18.34532374100694</v>
      </c>
      <c r="F118" s="40">
        <f t="shared" si="64"/>
        <v>46</v>
      </c>
      <c r="G118" s="3">
        <f t="shared" si="65"/>
        <v>408.27338129496297</v>
      </c>
      <c r="H118" s="3">
        <f t="shared" si="66"/>
        <v>148.76302106966494</v>
      </c>
      <c r="I118">
        <f t="shared" si="48"/>
        <v>1.4876302106966495E-4</v>
      </c>
      <c r="J118" s="4">
        <f t="shared" si="67"/>
        <v>411.98131595218456</v>
      </c>
      <c r="K118" s="40">
        <f t="shared" si="68"/>
        <v>2.769379870009872</v>
      </c>
      <c r="L118" s="40">
        <f t="shared" si="49"/>
        <v>3.230620129990128</v>
      </c>
      <c r="M118" s="10">
        <f t="shared" si="69"/>
        <v>5.6948430416271227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14.387281080038546</v>
      </c>
      <c r="Q118" s="42">
        <f t="shared" si="71"/>
        <v>0.12277177041673029</v>
      </c>
      <c r="R118" s="4">
        <f t="shared" si="72"/>
        <v>570593.1005773847</v>
      </c>
      <c r="S118">
        <f t="shared" si="52"/>
        <v>5.7059310057738474E-4</v>
      </c>
      <c r="T118" s="41">
        <f t="shared" si="53"/>
        <v>2.5425743469125643E-4</v>
      </c>
      <c r="U118" s="42">
        <f t="shared" si="73"/>
        <v>1.013179344971239</v>
      </c>
      <c r="V118" s="42">
        <f t="shared" si="74"/>
        <v>0.9578271036875261</v>
      </c>
      <c r="W118" s="42">
        <f t="shared" si="75"/>
        <v>0.94465371987150226</v>
      </c>
      <c r="X118" s="42">
        <f t="shared" si="76"/>
        <v>1.3173383816023843E-2</v>
      </c>
      <c r="Y118" s="42">
        <f t="shared" si="59"/>
        <v>4.5472636526475377E-3</v>
      </c>
      <c r="Z118" s="10">
        <f t="shared" si="77"/>
        <v>17.884486477924462</v>
      </c>
      <c r="AA118">
        <f t="shared" si="54"/>
        <v>5700467.4060394811</v>
      </c>
      <c r="AB118" s="10">
        <f t="shared" si="55"/>
        <v>5.7004674060394809</v>
      </c>
      <c r="AC118" s="10">
        <f t="shared" si="56"/>
        <v>5.5994674060394809</v>
      </c>
      <c r="AD118" s="3">
        <f t="shared" si="57"/>
        <v>812.1054976126876</v>
      </c>
      <c r="AI118" s="94">
        <f t="shared" si="58"/>
        <v>0.94465371987150226</v>
      </c>
    </row>
    <row r="119" spans="2:35">
      <c r="B119" s="39">
        <f t="shared" si="60"/>
        <v>91</v>
      </c>
      <c r="C119" s="42">
        <f t="shared" si="61"/>
        <v>1.6912470023979949</v>
      </c>
      <c r="D119" s="10">
        <f t="shared" si="62"/>
        <v>13.808752997602047</v>
      </c>
      <c r="E119" s="40">
        <f t="shared" si="63"/>
        <v>18.382494004795905</v>
      </c>
      <c r="F119" s="40">
        <f t="shared" si="64"/>
        <v>46</v>
      </c>
      <c r="G119" s="3">
        <f t="shared" si="65"/>
        <v>408.08752997601812</v>
      </c>
      <c r="H119" s="3">
        <f t="shared" si="66"/>
        <v>148.76302106966494</v>
      </c>
      <c r="I119">
        <f t="shared" si="48"/>
        <v>1.4876302106966495E-4</v>
      </c>
      <c r="J119" s="4">
        <f t="shared" si="67"/>
        <v>413.05352791704991</v>
      </c>
      <c r="K119" s="40">
        <f t="shared" si="68"/>
        <v>2.7765873867513022</v>
      </c>
      <c r="L119" s="40">
        <f t="shared" si="49"/>
        <v>3.2234126132486978</v>
      </c>
      <c r="M119" s="10">
        <f t="shared" si="69"/>
        <v>5.7004674060394809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14.391812299670926</v>
      </c>
      <c r="Q119" s="42">
        <f t="shared" si="71"/>
        <v>0.12406313883562695</v>
      </c>
      <c r="R119" s="4">
        <f t="shared" si="72"/>
        <v>569895.8028923464</v>
      </c>
      <c r="S119">
        <f t="shared" si="52"/>
        <v>5.6989580289234642E-4</v>
      </c>
      <c r="T119" s="41">
        <f t="shared" si="53"/>
        <v>2.5495473237629475E-4</v>
      </c>
      <c r="U119" s="42">
        <f t="shared" si="73"/>
        <v>1.0119411813638237</v>
      </c>
      <c r="V119" s="42">
        <f t="shared" si="74"/>
        <v>0.95879966498881153</v>
      </c>
      <c r="W119" s="42">
        <f t="shared" si="75"/>
        <v>0.94560352785226043</v>
      </c>
      <c r="X119" s="42">
        <f t="shared" si="76"/>
        <v>1.31961371365511E-2</v>
      </c>
      <c r="Y119" s="42">
        <f t="shared" si="59"/>
        <v>4.5643047273971095E-3</v>
      </c>
      <c r="Z119" s="10">
        <f t="shared" si="77"/>
        <v>17.902412262975869</v>
      </c>
      <c r="AA119">
        <f t="shared" si="54"/>
        <v>5706079.8036471466</v>
      </c>
      <c r="AB119" s="10">
        <f t="shared" si="55"/>
        <v>5.706079803647147</v>
      </c>
      <c r="AC119" s="10">
        <f t="shared" si="56"/>
        <v>5.605079803647147</v>
      </c>
      <c r="AD119" s="3">
        <f t="shared" si="57"/>
        <v>812.91947841147885</v>
      </c>
      <c r="AI119" s="94">
        <f t="shared" si="58"/>
        <v>0.94560352785226043</v>
      </c>
    </row>
    <row r="120" spans="2:35">
      <c r="B120" s="39">
        <f t="shared" si="60"/>
        <v>92</v>
      </c>
      <c r="C120" s="42">
        <f t="shared" si="61"/>
        <v>1.7098321342924783</v>
      </c>
      <c r="D120" s="10">
        <f t="shared" si="62"/>
        <v>13.790167865707565</v>
      </c>
      <c r="E120" s="40">
        <f t="shared" si="63"/>
        <v>18.419664268584871</v>
      </c>
      <c r="F120" s="40">
        <f t="shared" si="64"/>
        <v>46</v>
      </c>
      <c r="G120" s="3">
        <f t="shared" si="65"/>
        <v>407.90167865707326</v>
      </c>
      <c r="H120" s="3">
        <f t="shared" si="66"/>
        <v>148.76302106966494</v>
      </c>
      <c r="I120">
        <f t="shared" si="48"/>
        <v>1.4876302106966495E-4</v>
      </c>
      <c r="J120" s="4">
        <f t="shared" si="67"/>
        <v>414.12791013890364</v>
      </c>
      <c r="K120" s="40">
        <f t="shared" si="68"/>
        <v>2.7838094921786358</v>
      </c>
      <c r="L120" s="40">
        <f t="shared" si="49"/>
        <v>3.2161905078213642</v>
      </c>
      <c r="M120" s="10">
        <f t="shared" si="69"/>
        <v>5.706079803647147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14.396330844512811</v>
      </c>
      <c r="Q120" s="42">
        <f t="shared" si="71"/>
        <v>0.12535410193554536</v>
      </c>
      <c r="R120" s="4">
        <f t="shared" si="72"/>
        <v>569198.01849985495</v>
      </c>
      <c r="S120">
        <f t="shared" si="52"/>
        <v>5.69198018499855E-4</v>
      </c>
      <c r="T120" s="41">
        <f t="shared" si="53"/>
        <v>2.5565251676878617E-4</v>
      </c>
      <c r="U120" s="42">
        <f t="shared" si="73"/>
        <v>1.0107021535294525</v>
      </c>
      <c r="V120" s="42">
        <f t="shared" si="74"/>
        <v>0.95977013940177469</v>
      </c>
      <c r="W120" s="42">
        <f t="shared" si="75"/>
        <v>0.94655131495283251</v>
      </c>
      <c r="X120" s="42">
        <f t="shared" si="76"/>
        <v>1.3218824448942179E-2</v>
      </c>
      <c r="Y120" s="42">
        <f t="shared" si="59"/>
        <v>4.5813697419849935E-3</v>
      </c>
      <c r="Z120" s="10">
        <f t="shared" si="77"/>
        <v>17.920299787732638</v>
      </c>
      <c r="AA120">
        <f t="shared" si="54"/>
        <v>5711680.2223102087</v>
      </c>
      <c r="AB120" s="10">
        <f t="shared" si="55"/>
        <v>5.7116802223102088</v>
      </c>
      <c r="AC120" s="10">
        <f t="shared" si="56"/>
        <v>5.6106802223102088</v>
      </c>
      <c r="AD120" s="3">
        <f t="shared" si="57"/>
        <v>813.73172187240152</v>
      </c>
      <c r="AI120" s="94">
        <f t="shared" si="58"/>
        <v>0.94655131495283251</v>
      </c>
    </row>
    <row r="121" spans="2:35">
      <c r="B121" s="39">
        <f t="shared" si="60"/>
        <v>93</v>
      </c>
      <c r="C121" s="42">
        <f t="shared" si="61"/>
        <v>1.7284172661869617</v>
      </c>
      <c r="D121" s="10">
        <f t="shared" si="62"/>
        <v>13.771582733813082</v>
      </c>
      <c r="E121" s="40">
        <f t="shared" si="63"/>
        <v>18.456834532373836</v>
      </c>
      <c r="F121" s="40">
        <f t="shared" si="64"/>
        <v>46</v>
      </c>
      <c r="G121" s="3">
        <f t="shared" si="65"/>
        <v>407.71582733812841</v>
      </c>
      <c r="H121" s="3">
        <f t="shared" si="66"/>
        <v>148.76302106966494</v>
      </c>
      <c r="I121">
        <f t="shared" si="48"/>
        <v>1.4876302106966495E-4</v>
      </c>
      <c r="J121" s="4">
        <f t="shared" si="67"/>
        <v>415.20446261774646</v>
      </c>
      <c r="K121" s="40">
        <f t="shared" si="68"/>
        <v>2.7910461862918767</v>
      </c>
      <c r="L121" s="40">
        <f t="shared" si="49"/>
        <v>3.2089538137081233</v>
      </c>
      <c r="M121" s="10">
        <f t="shared" si="69"/>
        <v>5.7116802223102088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14.400836729178955</v>
      </c>
      <c r="Q121" s="42">
        <f t="shared" si="71"/>
        <v>0.12664466110540432</v>
      </c>
      <c r="R121" s="4">
        <f t="shared" si="72"/>
        <v>568499.74860994576</v>
      </c>
      <c r="S121">
        <f t="shared" si="52"/>
        <v>5.6849974860994571E-4</v>
      </c>
      <c r="T121" s="41">
        <f t="shared" si="53"/>
        <v>2.5635078665869546E-4</v>
      </c>
      <c r="U121" s="42">
        <f t="shared" si="73"/>
        <v>1.0094622636167363</v>
      </c>
      <c r="V121" s="42">
        <f t="shared" si="74"/>
        <v>0.96073852456658759</v>
      </c>
      <c r="W121" s="42">
        <f t="shared" si="75"/>
        <v>0.94749707912310532</v>
      </c>
      <c r="X121" s="42">
        <f t="shared" si="76"/>
        <v>1.3241445443482269E-2</v>
      </c>
      <c r="Y121" s="42">
        <f t="shared" si="59"/>
        <v>4.5984586108242667E-3</v>
      </c>
      <c r="Z121" s="10">
        <f t="shared" si="77"/>
        <v>17.938149013549307</v>
      </c>
      <c r="AA121">
        <f t="shared" si="54"/>
        <v>5717268.6499291314</v>
      </c>
      <c r="AB121" s="10">
        <f t="shared" si="55"/>
        <v>5.7172686499291316</v>
      </c>
      <c r="AC121" s="10">
        <f t="shared" si="56"/>
        <v>5.6162686499291317</v>
      </c>
      <c r="AD121" s="3">
        <f t="shared" si="57"/>
        <v>814.54222624062822</v>
      </c>
      <c r="AI121" s="94">
        <f t="shared" si="58"/>
        <v>0.94749707912310532</v>
      </c>
    </row>
    <row r="122" spans="2:35">
      <c r="B122" s="39">
        <f t="shared" si="60"/>
        <v>94</v>
      </c>
      <c r="C122" s="42">
        <f t="shared" si="61"/>
        <v>1.7470023980814451</v>
      </c>
      <c r="D122" s="10">
        <f t="shared" si="62"/>
        <v>13.752997601918599</v>
      </c>
      <c r="E122" s="40">
        <f t="shared" si="63"/>
        <v>18.494004796162802</v>
      </c>
      <c r="F122" s="40">
        <f t="shared" si="64"/>
        <v>46</v>
      </c>
      <c r="G122" s="3">
        <f t="shared" si="65"/>
        <v>407.52997601918355</v>
      </c>
      <c r="H122" s="3">
        <f t="shared" si="66"/>
        <v>148.76302106966494</v>
      </c>
      <c r="I122">
        <f t="shared" si="48"/>
        <v>1.4876302106966495E-4</v>
      </c>
      <c r="J122" s="4">
        <f t="shared" si="67"/>
        <v>416.28318535357766</v>
      </c>
      <c r="K122" s="40">
        <f t="shared" si="68"/>
        <v>2.798297469091021</v>
      </c>
      <c r="L122" s="40">
        <f t="shared" si="49"/>
        <v>3.201702530908979</v>
      </c>
      <c r="M122" s="10">
        <f t="shared" si="69"/>
        <v>5.7172686499291316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14.405329968224311</v>
      </c>
      <c r="Q122" s="42">
        <f t="shared" si="71"/>
        <v>0.12793481773045068</v>
      </c>
      <c r="R122" s="4">
        <f t="shared" si="72"/>
        <v>567800.99443265435</v>
      </c>
      <c r="S122">
        <f t="shared" si="52"/>
        <v>5.6780099443265431E-4</v>
      </c>
      <c r="T122" s="41">
        <f t="shared" si="53"/>
        <v>2.5704954083598686E-4</v>
      </c>
      <c r="U122" s="42">
        <f t="shared" si="73"/>
        <v>1.0082215137742871</v>
      </c>
      <c r="V122" s="42">
        <f t="shared" si="74"/>
        <v>0.9617048181297867</v>
      </c>
      <c r="W122" s="42">
        <f t="shared" si="75"/>
        <v>0.94844081831978311</v>
      </c>
      <c r="X122" s="42">
        <f t="shared" si="76"/>
        <v>1.3263999810003591E-2</v>
      </c>
      <c r="Y122" s="42">
        <f t="shared" si="59"/>
        <v>4.615571248053757E-3</v>
      </c>
      <c r="Z122" s="10">
        <f t="shared" si="77"/>
        <v>17.955959901903775</v>
      </c>
      <c r="AA122">
        <f t="shared" si="54"/>
        <v>5722845.0744429994</v>
      </c>
      <c r="AB122" s="10">
        <f t="shared" si="55"/>
        <v>5.7228450744429997</v>
      </c>
      <c r="AC122" s="10">
        <f t="shared" si="56"/>
        <v>5.6218450744429997</v>
      </c>
      <c r="AD122" s="3">
        <f t="shared" si="57"/>
        <v>815.35098976693246</v>
      </c>
      <c r="AI122" s="94">
        <f t="shared" si="58"/>
        <v>0.94844081831978311</v>
      </c>
    </row>
    <row r="123" spans="2:35">
      <c r="B123" s="39">
        <f t="shared" si="60"/>
        <v>95</v>
      </c>
      <c r="C123" s="42">
        <f t="shared" si="61"/>
        <v>1.7655875299759285</v>
      </c>
      <c r="D123" s="10">
        <f t="shared" si="62"/>
        <v>13.734412470024116</v>
      </c>
      <c r="E123" s="40">
        <f t="shared" si="63"/>
        <v>18.531175059951767</v>
      </c>
      <c r="F123" s="40">
        <f t="shared" si="64"/>
        <v>46</v>
      </c>
      <c r="G123" s="3">
        <f t="shared" si="65"/>
        <v>407.34412470023869</v>
      </c>
      <c r="H123" s="3">
        <f t="shared" si="66"/>
        <v>148.76302106966494</v>
      </c>
      <c r="I123">
        <f t="shared" si="48"/>
        <v>1.4876302106966495E-4</v>
      </c>
      <c r="J123" s="4">
        <f t="shared" si="67"/>
        <v>417.36407834639795</v>
      </c>
      <c r="K123" s="40">
        <f t="shared" si="68"/>
        <v>2.8055633405760734</v>
      </c>
      <c r="L123" s="40">
        <f t="shared" si="49"/>
        <v>3.1944366594239266</v>
      </c>
      <c r="M123" s="10">
        <f t="shared" si="69"/>
        <v>5.7228450744429997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14.40981057614292</v>
      </c>
      <c r="Q123" s="42">
        <f t="shared" si="71"/>
        <v>0.12922457319227842</v>
      </c>
      <c r="R123" s="4">
        <f t="shared" si="72"/>
        <v>567101.75717801577</v>
      </c>
      <c r="S123">
        <f t="shared" si="52"/>
        <v>5.6710175717801579E-4</v>
      </c>
      <c r="T123" s="41">
        <f t="shared" si="53"/>
        <v>2.5774877809062538E-4</v>
      </c>
      <c r="U123" s="42">
        <f t="shared" si="73"/>
        <v>1.0069799061507156</v>
      </c>
      <c r="V123" s="42">
        <f t="shared" si="74"/>
        <v>0.96266901774696967</v>
      </c>
      <c r="W123" s="42">
        <f t="shared" si="75"/>
        <v>0.94938253050609367</v>
      </c>
      <c r="X123" s="42">
        <f t="shared" si="76"/>
        <v>1.3286487240875999E-2</v>
      </c>
      <c r="Y123" s="42">
        <f t="shared" si="59"/>
        <v>4.6327075675411814E-3</v>
      </c>
      <c r="Z123" s="10">
        <f t="shared" si="77"/>
        <v>17.973732414406655</v>
      </c>
      <c r="AA123">
        <f t="shared" si="54"/>
        <v>5728409.4838324524</v>
      </c>
      <c r="AB123" s="10">
        <f t="shared" si="55"/>
        <v>5.7284094838324524</v>
      </c>
      <c r="AC123" s="10">
        <f t="shared" si="56"/>
        <v>5.6274094838324524</v>
      </c>
      <c r="AD123" s="3">
        <f t="shared" si="57"/>
        <v>816.15801070811494</v>
      </c>
      <c r="AI123" s="94">
        <f t="shared" si="58"/>
        <v>0.94938253050609367</v>
      </c>
    </row>
    <row r="124" spans="2:35">
      <c r="B124" s="39">
        <f t="shared" si="60"/>
        <v>96</v>
      </c>
      <c r="C124" s="42">
        <f t="shared" si="61"/>
        <v>1.7841726618704119</v>
      </c>
      <c r="D124" s="10">
        <f t="shared" si="62"/>
        <v>13.715827338129634</v>
      </c>
      <c r="E124" s="40">
        <f t="shared" si="63"/>
        <v>18.568345323740733</v>
      </c>
      <c r="F124" s="40">
        <f t="shared" si="64"/>
        <v>46</v>
      </c>
      <c r="G124" s="3">
        <f t="shared" si="65"/>
        <v>407.15827338129384</v>
      </c>
      <c r="H124" s="3">
        <f t="shared" si="66"/>
        <v>148.76302106966494</v>
      </c>
      <c r="I124">
        <f t="shared" si="48"/>
        <v>1.4876302106966495E-4</v>
      </c>
      <c r="J124" s="4">
        <f t="shared" si="67"/>
        <v>418.44714159620662</v>
      </c>
      <c r="K124" s="40">
        <f t="shared" si="68"/>
        <v>2.8128438007470287</v>
      </c>
      <c r="L124" s="40">
        <f t="shared" si="49"/>
        <v>3.1871561992529713</v>
      </c>
      <c r="M124" s="10">
        <f t="shared" si="69"/>
        <v>5.7284094838324524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14.414278567370584</v>
      </c>
      <c r="Q124" s="42">
        <f t="shared" si="71"/>
        <v>0.13051392886884725</v>
      </c>
      <c r="R124" s="4">
        <f t="shared" si="72"/>
        <v>566402.03805606568</v>
      </c>
      <c r="S124">
        <f t="shared" si="52"/>
        <v>5.6640203805606571E-4</v>
      </c>
      <c r="T124" s="41">
        <f t="shared" si="53"/>
        <v>2.5844849721257546E-4</v>
      </c>
      <c r="U124" s="42">
        <f t="shared" si="73"/>
        <v>1.0057374428946337</v>
      </c>
      <c r="V124" s="42">
        <f t="shared" si="74"/>
        <v>0.96363112107924787</v>
      </c>
      <c r="W124" s="42">
        <f t="shared" si="75"/>
        <v>0.95032221365228109</v>
      </c>
      <c r="X124" s="42">
        <f t="shared" si="76"/>
        <v>1.3308907426966776E-2</v>
      </c>
      <c r="Y124" s="42">
        <f t="shared" si="59"/>
        <v>4.6498674828810696E-3</v>
      </c>
      <c r="Z124" s="10">
        <f t="shared" si="77"/>
        <v>17.99146651279046</v>
      </c>
      <c r="AA124">
        <f t="shared" si="54"/>
        <v>5733961.8661162937</v>
      </c>
      <c r="AB124" s="10">
        <f t="shared" si="55"/>
        <v>5.7339618661162941</v>
      </c>
      <c r="AC124" s="10">
        <f t="shared" si="56"/>
        <v>5.6329618661162941</v>
      </c>
      <c r="AD124" s="3">
        <f t="shared" si="57"/>
        <v>816.96328732651102</v>
      </c>
      <c r="AI124" s="94">
        <f t="shared" si="58"/>
        <v>0.95032221365228109</v>
      </c>
    </row>
    <row r="125" spans="2:35">
      <c r="B125" s="39">
        <f t="shared" si="60"/>
        <v>97</v>
      </c>
      <c r="C125" s="42">
        <f t="shared" si="61"/>
        <v>1.8027577937648953</v>
      </c>
      <c r="D125" s="10">
        <f t="shared" si="62"/>
        <v>13.697242206235151</v>
      </c>
      <c r="E125" s="40">
        <f t="shared" si="63"/>
        <v>18.605515587529698</v>
      </c>
      <c r="F125" s="40">
        <f t="shared" si="64"/>
        <v>46</v>
      </c>
      <c r="G125" s="3">
        <f t="shared" si="65"/>
        <v>406.97242206234898</v>
      </c>
      <c r="H125" s="3">
        <f t="shared" si="66"/>
        <v>148.76302106966494</v>
      </c>
      <c r="I125">
        <f t="shared" si="48"/>
        <v>1.4876302106966495E-4</v>
      </c>
      <c r="J125" s="4">
        <f t="shared" si="67"/>
        <v>419.53237510300414</v>
      </c>
      <c r="K125" s="40">
        <f t="shared" si="68"/>
        <v>2.8201388496038899</v>
      </c>
      <c r="L125" s="40">
        <f t="shared" si="49"/>
        <v>3.1798611503961101</v>
      </c>
      <c r="M125" s="10">
        <f t="shared" si="69"/>
        <v>5.7339618661162941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14.418733956282455</v>
      </c>
      <c r="Q125" s="42">
        <f t="shared" si="71"/>
        <v>0.13180288613450133</v>
      </c>
      <c r="R125" s="4">
        <f t="shared" si="72"/>
        <v>565701.83827683935</v>
      </c>
      <c r="S125">
        <f t="shared" si="52"/>
        <v>5.6570183827683938E-4</v>
      </c>
      <c r="T125" s="41">
        <f t="shared" si="53"/>
        <v>2.5914869699180179E-4</v>
      </c>
      <c r="U125" s="42">
        <f t="shared" si="73"/>
        <v>1.0044941261546525</v>
      </c>
      <c r="V125" s="42">
        <f t="shared" si="74"/>
        <v>0.96459112579679551</v>
      </c>
      <c r="W125" s="42">
        <f t="shared" si="75"/>
        <v>0.95125986573503474</v>
      </c>
      <c r="X125" s="42">
        <f t="shared" si="76"/>
        <v>1.3331260061760775E-2</v>
      </c>
      <c r="Y125" s="42">
        <f t="shared" si="59"/>
        <v>4.6670509073980003E-3</v>
      </c>
      <c r="Z125" s="10">
        <f t="shared" si="77"/>
        <v>18.009162158919299</v>
      </c>
      <c r="AA125">
        <f t="shared" si="54"/>
        <v>5739502.2093545264</v>
      </c>
      <c r="AB125" s="10">
        <f t="shared" si="55"/>
        <v>5.7395022093545265</v>
      </c>
      <c r="AC125" s="10">
        <f t="shared" si="56"/>
        <v>5.6385022093545265</v>
      </c>
      <c r="AD125" s="3">
        <f t="shared" si="57"/>
        <v>817.76681789043164</v>
      </c>
      <c r="AI125" s="94">
        <f t="shared" si="58"/>
        <v>0.95125986573503474</v>
      </c>
    </row>
    <row r="126" spans="2:35">
      <c r="B126" s="39">
        <f t="shared" si="60"/>
        <v>98</v>
      </c>
      <c r="C126" s="42">
        <f t="shared" si="61"/>
        <v>1.8213429256593787</v>
      </c>
      <c r="D126" s="10">
        <f t="shared" si="62"/>
        <v>13.678657074340668</v>
      </c>
      <c r="E126" s="40">
        <f t="shared" si="63"/>
        <v>18.642685851318664</v>
      </c>
      <c r="F126" s="40">
        <f t="shared" si="64"/>
        <v>46</v>
      </c>
      <c r="G126" s="3">
        <f t="shared" si="65"/>
        <v>406.78657074340413</v>
      </c>
      <c r="H126" s="3">
        <f t="shared" si="66"/>
        <v>148.76302106966494</v>
      </c>
      <c r="I126">
        <f t="shared" si="48"/>
        <v>1.4876302106966495E-4</v>
      </c>
      <c r="J126" s="4">
        <f t="shared" si="67"/>
        <v>420.61977886679051</v>
      </c>
      <c r="K126" s="40">
        <f t="shared" si="68"/>
        <v>2.8274484871466576</v>
      </c>
      <c r="L126" s="40">
        <f t="shared" si="49"/>
        <v>3.1725515128533424</v>
      </c>
      <c r="M126" s="10">
        <f t="shared" si="69"/>
        <v>5.7395022093545265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14.423176757195783</v>
      </c>
      <c r="Q126" s="42">
        <f t="shared" si="71"/>
        <v>0.13309144635998782</v>
      </c>
      <c r="R126" s="4">
        <f t="shared" si="72"/>
        <v>565001.15905037208</v>
      </c>
      <c r="S126">
        <f t="shared" si="52"/>
        <v>5.6500115905037203E-4</v>
      </c>
      <c r="T126" s="41">
        <f t="shared" si="53"/>
        <v>2.5984937621826914E-4</v>
      </c>
      <c r="U126" s="42">
        <f t="shared" si="73"/>
        <v>1.0032499580793837</v>
      </c>
      <c r="V126" s="42">
        <f t="shared" si="74"/>
        <v>0.96554902957610056</v>
      </c>
      <c r="W126" s="42">
        <f t="shared" si="75"/>
        <v>0.95219548473800175</v>
      </c>
      <c r="X126" s="42">
        <f t="shared" si="76"/>
        <v>1.3353544838098808E-2</v>
      </c>
      <c r="Y126" s="42">
        <f t="shared" si="59"/>
        <v>4.6842577541456251E-3</v>
      </c>
      <c r="Z126" s="10">
        <f t="shared" si="77"/>
        <v>18.026819314782294</v>
      </c>
      <c r="AA126">
        <f t="shared" si="54"/>
        <v>5745030.501646298</v>
      </c>
      <c r="AB126" s="10">
        <f t="shared" si="55"/>
        <v>5.7450305016462977</v>
      </c>
      <c r="AC126" s="10">
        <f t="shared" si="56"/>
        <v>5.6440305016462977</v>
      </c>
      <c r="AD126" s="3">
        <f t="shared" si="57"/>
        <v>818.56860067386481</v>
      </c>
      <c r="AI126" s="94">
        <f t="shared" si="58"/>
        <v>0.95219548473800175</v>
      </c>
    </row>
    <row r="127" spans="2:35">
      <c r="B127" s="39">
        <f t="shared" si="60"/>
        <v>99</v>
      </c>
      <c r="C127" s="42">
        <f t="shared" si="61"/>
        <v>1.8399280575538621</v>
      </c>
      <c r="D127" s="10">
        <f t="shared" si="62"/>
        <v>13.660071942446185</v>
      </c>
      <c r="E127" s="40">
        <f t="shared" si="63"/>
        <v>18.679856115107629</v>
      </c>
      <c r="F127" s="40">
        <f t="shared" si="64"/>
        <v>46</v>
      </c>
      <c r="G127" s="3">
        <f t="shared" si="65"/>
        <v>406.60071942445927</v>
      </c>
      <c r="H127" s="3">
        <f t="shared" si="66"/>
        <v>148.76302106966494</v>
      </c>
      <c r="I127">
        <f t="shared" si="48"/>
        <v>1.4876302106966495E-4</v>
      </c>
      <c r="J127" s="4">
        <f t="shared" si="67"/>
        <v>421.7093528875655</v>
      </c>
      <c r="K127" s="40">
        <f t="shared" si="68"/>
        <v>2.83477271337533</v>
      </c>
      <c r="L127" s="40">
        <f t="shared" si="49"/>
        <v>3.16522728662467</v>
      </c>
      <c r="M127" s="10">
        <f t="shared" si="69"/>
        <v>5.7450305016462977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14.427606984368564</v>
      </c>
      <c r="Q127" s="42">
        <f t="shared" si="71"/>
        <v>0.13437961091247524</v>
      </c>
      <c r="R127" s="4">
        <f t="shared" si="72"/>
        <v>564300.00158669928</v>
      </c>
      <c r="S127">
        <f t="shared" si="52"/>
        <v>5.6430000158669931E-4</v>
      </c>
      <c r="T127" s="41">
        <f t="shared" si="53"/>
        <v>2.6055053368194186E-4</v>
      </c>
      <c r="U127" s="42">
        <f t="shared" si="73"/>
        <v>1.0020049408174385</v>
      </c>
      <c r="V127" s="42">
        <f t="shared" si="74"/>
        <v>0.96650483010189858</v>
      </c>
      <c r="W127" s="42">
        <f t="shared" si="75"/>
        <v>0.95312906865143954</v>
      </c>
      <c r="X127" s="42">
        <f t="shared" si="76"/>
        <v>1.3375761450459045E-2</v>
      </c>
      <c r="Y127" s="42">
        <f t="shared" si="59"/>
        <v>4.7014879359086343E-3</v>
      </c>
      <c r="Z127" s="10">
        <f t="shared" si="77"/>
        <v>18.04443794249838</v>
      </c>
      <c r="AA127">
        <f t="shared" si="54"/>
        <v>5750546.7311313963</v>
      </c>
      <c r="AB127" s="10">
        <f t="shared" si="55"/>
        <v>5.7505467311313962</v>
      </c>
      <c r="AC127" s="10">
        <f t="shared" si="56"/>
        <v>5.6495467311313963</v>
      </c>
      <c r="AD127" s="3">
        <f t="shared" si="57"/>
        <v>819.36863395669275</v>
      </c>
      <c r="AI127" s="94">
        <f t="shared" si="58"/>
        <v>0.95312906865143954</v>
      </c>
    </row>
    <row r="128" spans="2:35">
      <c r="B128" s="39">
        <f t="shared" si="60"/>
        <v>100</v>
      </c>
      <c r="C128" s="42">
        <f t="shared" si="61"/>
        <v>1.8585131894483455</v>
      </c>
      <c r="D128" s="10">
        <f t="shared" si="62"/>
        <v>13.641486810551703</v>
      </c>
      <c r="E128" s="40">
        <f t="shared" si="63"/>
        <v>18.717026378896595</v>
      </c>
      <c r="F128" s="40">
        <f t="shared" si="64"/>
        <v>46</v>
      </c>
      <c r="G128" s="3">
        <f t="shared" si="65"/>
        <v>406.41486810551442</v>
      </c>
      <c r="H128" s="3">
        <f t="shared" si="66"/>
        <v>148.76302106966494</v>
      </c>
      <c r="I128">
        <f t="shared" si="48"/>
        <v>1.4876302106966495E-4</v>
      </c>
      <c r="J128" s="4">
        <f t="shared" si="67"/>
        <v>422.80109716532911</v>
      </c>
      <c r="K128" s="40">
        <f t="shared" si="68"/>
        <v>2.8421115282899074</v>
      </c>
      <c r="L128" s="40">
        <f t="shared" si="49"/>
        <v>3.1578884717100926</v>
      </c>
      <c r="M128" s="10">
        <f t="shared" si="69"/>
        <v>5.7505467311313962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14.432024652001051</v>
      </c>
      <c r="Q128" s="42">
        <f t="shared" si="71"/>
        <v>0.13566738115557184</v>
      </c>
      <c r="R128" s="4">
        <f t="shared" si="72"/>
        <v>563598.36709585646</v>
      </c>
      <c r="S128">
        <f t="shared" si="52"/>
        <v>5.6359836709585643E-4</v>
      </c>
      <c r="T128" s="41">
        <f t="shared" si="53"/>
        <v>2.6125216817278474E-4</v>
      </c>
      <c r="U128" s="42">
        <f t="shared" si="73"/>
        <v>1.0007590765174286</v>
      </c>
      <c r="V128" s="42">
        <f t="shared" si="74"/>
        <v>0.96745852506587071</v>
      </c>
      <c r="W128" s="42">
        <f t="shared" si="75"/>
        <v>0.95406061547246857</v>
      </c>
      <c r="X128" s="42">
        <f t="shared" si="76"/>
        <v>1.3397909593402146E-2</v>
      </c>
      <c r="Y128" s="42">
        <f t="shared" si="59"/>
        <v>4.7187413652027155E-3</v>
      </c>
      <c r="Z128" s="10">
        <f t="shared" si="77"/>
        <v>18.062018004313266</v>
      </c>
      <c r="AA128">
        <f t="shared" si="54"/>
        <v>5756050.8859893018</v>
      </c>
      <c r="AB128" s="10">
        <f t="shared" si="55"/>
        <v>5.7560508859893016</v>
      </c>
      <c r="AC128" s="10">
        <f t="shared" si="56"/>
        <v>5.6550508859893016</v>
      </c>
      <c r="AD128" s="3">
        <f t="shared" si="57"/>
        <v>820.16691602455433</v>
      </c>
      <c r="AI128" s="94">
        <f t="shared" si="58"/>
        <v>0.95406061547246857</v>
      </c>
    </row>
    <row r="129" spans="2:35">
      <c r="B129" s="39">
        <f t="shared" si="60"/>
        <v>101</v>
      </c>
      <c r="C129" s="42">
        <f t="shared" si="61"/>
        <v>1.8770983213428289</v>
      </c>
      <c r="D129" s="10">
        <f t="shared" si="62"/>
        <v>13.62290167865722</v>
      </c>
      <c r="E129" s="40">
        <f t="shared" si="63"/>
        <v>18.75419664268556</v>
      </c>
      <c r="F129" s="40">
        <f t="shared" si="64"/>
        <v>46</v>
      </c>
      <c r="G129" s="3">
        <f t="shared" si="65"/>
        <v>406.22901678656956</v>
      </c>
      <c r="H129" s="3">
        <f t="shared" si="66"/>
        <v>148.76302106966494</v>
      </c>
      <c r="I129">
        <f t="shared" si="48"/>
        <v>1.4876302106966495E-4</v>
      </c>
      <c r="J129" s="4">
        <f t="shared" si="67"/>
        <v>423.89501170008157</v>
      </c>
      <c r="K129" s="40">
        <f t="shared" si="68"/>
        <v>2.8494649318903909</v>
      </c>
      <c r="L129" s="40">
        <f t="shared" si="49"/>
        <v>3.1505350681096091</v>
      </c>
      <c r="M129" s="10">
        <f t="shared" si="69"/>
        <v>5.7560508859893016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14.436429774235279</v>
      </c>
      <c r="Q129" s="42">
        <f t="shared" si="71"/>
        <v>0.13695475844934377</v>
      </c>
      <c r="R129" s="4">
        <f t="shared" si="72"/>
        <v>562896.25678787893</v>
      </c>
      <c r="S129">
        <f t="shared" si="52"/>
        <v>5.6289625678787895E-4</v>
      </c>
      <c r="T129" s="41">
        <f t="shared" si="53"/>
        <v>2.6195427848076222E-4</v>
      </c>
      <c r="U129" s="42">
        <f t="shared" si="73"/>
        <v>0.99951236732796511</v>
      </c>
      <c r="V129" s="42">
        <f t="shared" si="74"/>
        <v>0.9684101121674149</v>
      </c>
      <c r="W129" s="42">
        <f t="shared" si="75"/>
        <v>0.95499012320491239</v>
      </c>
      <c r="X129" s="42">
        <f t="shared" si="76"/>
        <v>1.3419988962502516E-2</v>
      </c>
      <c r="Y129" s="42">
        <f t="shared" si="59"/>
        <v>4.7360179542757109E-3</v>
      </c>
      <c r="Z129" s="10">
        <f t="shared" si="77"/>
        <v>18.079559462601111</v>
      </c>
      <c r="AA129">
        <f t="shared" si="54"/>
        <v>5761542.9544397118</v>
      </c>
      <c r="AB129" s="10">
        <f t="shared" si="55"/>
        <v>5.7615429544397117</v>
      </c>
      <c r="AC129" s="10">
        <f t="shared" si="56"/>
        <v>5.6605429544397117</v>
      </c>
      <c r="AD129" s="3">
        <f t="shared" si="57"/>
        <v>820.96344516892123</v>
      </c>
      <c r="AI129" s="94">
        <f t="shared" si="58"/>
        <v>0.95499012320491239</v>
      </c>
    </row>
    <row r="130" spans="2:35">
      <c r="B130" s="39">
        <f t="shared" si="60"/>
        <v>102</v>
      </c>
      <c r="C130" s="42">
        <f t="shared" si="61"/>
        <v>1.8956834532373124</v>
      </c>
      <c r="D130" s="10">
        <f t="shared" si="62"/>
        <v>13.604316546762737</v>
      </c>
      <c r="E130" s="40">
        <f t="shared" si="63"/>
        <v>18.791366906474526</v>
      </c>
      <c r="F130" s="40">
        <f t="shared" si="64"/>
        <v>46</v>
      </c>
      <c r="G130" s="3">
        <f t="shared" si="65"/>
        <v>406.0431654676247</v>
      </c>
      <c r="H130" s="3">
        <f t="shared" si="66"/>
        <v>148.76302106966494</v>
      </c>
      <c r="I130">
        <f t="shared" si="48"/>
        <v>1.4876302106966495E-4</v>
      </c>
      <c r="J130" s="4">
        <f t="shared" si="67"/>
        <v>424.99109649182265</v>
      </c>
      <c r="K130" s="40">
        <f t="shared" si="68"/>
        <v>2.8568329241767789</v>
      </c>
      <c r="L130" s="40">
        <f t="shared" si="49"/>
        <v>3.1431670758232211</v>
      </c>
      <c r="M130" s="10">
        <f t="shared" si="69"/>
        <v>5.7615429544397117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14.440822365155814</v>
      </c>
      <c r="Q130" s="42">
        <f t="shared" si="71"/>
        <v>0.13824174415033316</v>
      </c>
      <c r="R130" s="4">
        <f t="shared" si="72"/>
        <v>562193.67187280185</v>
      </c>
      <c r="S130">
        <f t="shared" si="52"/>
        <v>5.6219367187280186E-4</v>
      </c>
      <c r="T130" s="41">
        <f t="shared" si="53"/>
        <v>2.6265686339583931E-4</v>
      </c>
      <c r="U130" s="42">
        <f t="shared" si="73"/>
        <v>0.99826481539765932</v>
      </c>
      <c r="V130" s="42">
        <f t="shared" si="74"/>
        <v>0.96935958911331321</v>
      </c>
      <c r="W130" s="42">
        <f t="shared" si="75"/>
        <v>0.95591758985938613</v>
      </c>
      <c r="X130" s="42">
        <f t="shared" si="76"/>
        <v>1.3441999253927084E-2</v>
      </c>
      <c r="Y130" s="42">
        <f t="shared" si="59"/>
        <v>4.7533176151082256E-3</v>
      </c>
      <c r="Z130" s="10">
        <f t="shared" si="77"/>
        <v>18.097062279863966</v>
      </c>
      <c r="AA130">
        <f t="shared" si="54"/>
        <v>5767022.9247423643</v>
      </c>
      <c r="AB130" s="10">
        <f t="shared" si="55"/>
        <v>5.7670229247423643</v>
      </c>
      <c r="AC130" s="10">
        <f t="shared" si="56"/>
        <v>5.6660229247423644</v>
      </c>
      <c r="AD130" s="3">
        <f t="shared" si="57"/>
        <v>821.75821968707237</v>
      </c>
      <c r="AI130" s="94">
        <f t="shared" si="58"/>
        <v>0.95591758985938613</v>
      </c>
    </row>
    <row r="131" spans="2:35">
      <c r="B131" s="39">
        <f t="shared" si="60"/>
        <v>103</v>
      </c>
      <c r="C131" s="42">
        <f t="shared" si="61"/>
        <v>1.9142685851317958</v>
      </c>
      <c r="D131" s="10">
        <f t="shared" si="62"/>
        <v>13.585731414868254</v>
      </c>
      <c r="E131" s="40">
        <f t="shared" si="63"/>
        <v>18.828537170263491</v>
      </c>
      <c r="F131" s="40">
        <f t="shared" si="64"/>
        <v>46</v>
      </c>
      <c r="G131" s="3">
        <f t="shared" si="65"/>
        <v>405.85731414867985</v>
      </c>
      <c r="H131" s="3">
        <f t="shared" si="66"/>
        <v>148.76302106966494</v>
      </c>
      <c r="I131">
        <f t="shared" si="48"/>
        <v>1.4876302106966495E-4</v>
      </c>
      <c r="J131" s="4">
        <f t="shared" si="67"/>
        <v>426.08935154055257</v>
      </c>
      <c r="K131" s="40">
        <f t="shared" si="68"/>
        <v>2.864215505149073</v>
      </c>
      <c r="L131" s="40">
        <f t="shared" si="49"/>
        <v>3.135784494850927</v>
      </c>
      <c r="M131" s="10">
        <f t="shared" si="69"/>
        <v>5.7670229247423643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14.445202438789877</v>
      </c>
      <c r="Q131" s="42">
        <f t="shared" si="71"/>
        <v>0.13952833961157618</v>
      </c>
      <c r="R131" s="4">
        <f t="shared" si="72"/>
        <v>561490.61356066086</v>
      </c>
      <c r="S131">
        <f t="shared" si="52"/>
        <v>5.6149061356066082E-4</v>
      </c>
      <c r="T131" s="41">
        <f t="shared" si="53"/>
        <v>2.6335992170798035E-4</v>
      </c>
      <c r="U131" s="42">
        <f t="shared" si="73"/>
        <v>0.99701642287512315</v>
      </c>
      <c r="V131" s="42">
        <f t="shared" si="74"/>
        <v>0.97030695361699748</v>
      </c>
      <c r="W131" s="42">
        <f t="shared" si="75"/>
        <v>0.95684301345326661</v>
      </c>
      <c r="X131" s="42">
        <f t="shared" si="76"/>
        <v>1.346394016373087E-2</v>
      </c>
      <c r="Y131" s="42">
        <f t="shared" si="59"/>
        <v>4.770640259413329E-3</v>
      </c>
      <c r="Z131" s="10">
        <f t="shared" si="77"/>
        <v>18.11452641872793</v>
      </c>
      <c r="AA131">
        <f t="shared" si="54"/>
        <v>5772490.7851958368</v>
      </c>
      <c r="AB131" s="10">
        <f t="shared" si="55"/>
        <v>5.7724907851958367</v>
      </c>
      <c r="AC131" s="10">
        <f t="shared" si="56"/>
        <v>5.6714907851958367</v>
      </c>
      <c r="AD131" s="3">
        <f t="shared" si="57"/>
        <v>822.55123788191975</v>
      </c>
      <c r="AI131" s="94">
        <f t="shared" si="58"/>
        <v>0.95684301345326661</v>
      </c>
    </row>
    <row r="132" spans="2:35">
      <c r="B132" s="39">
        <f t="shared" si="60"/>
        <v>104</v>
      </c>
      <c r="C132" s="42">
        <f t="shared" si="61"/>
        <v>1.9328537170262792</v>
      </c>
      <c r="D132" s="10">
        <f t="shared" si="62"/>
        <v>13.567146282973772</v>
      </c>
      <c r="E132" s="40">
        <f t="shared" si="63"/>
        <v>18.865707434052457</v>
      </c>
      <c r="F132" s="40">
        <f t="shared" si="64"/>
        <v>46</v>
      </c>
      <c r="G132" s="3">
        <f t="shared" si="65"/>
        <v>405.67146282973499</v>
      </c>
      <c r="H132" s="3">
        <f t="shared" si="66"/>
        <v>148.76302106966494</v>
      </c>
      <c r="I132">
        <f t="shared" si="48"/>
        <v>1.4876302106966495E-4</v>
      </c>
      <c r="J132" s="4">
        <f t="shared" si="67"/>
        <v>427.18977684627112</v>
      </c>
      <c r="K132" s="40">
        <f t="shared" si="68"/>
        <v>2.8716126748072721</v>
      </c>
      <c r="L132" s="40">
        <f t="shared" si="49"/>
        <v>3.1283873251927279</v>
      </c>
      <c r="M132" s="10">
        <f t="shared" si="69"/>
        <v>5.7724907851958367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14.449570009106703</v>
      </c>
      <c r="Q132" s="42">
        <f t="shared" si="71"/>
        <v>0.14081454618262088</v>
      </c>
      <c r="R132" s="4">
        <f t="shared" si="72"/>
        <v>560787.08306149126</v>
      </c>
      <c r="S132">
        <f t="shared" si="52"/>
        <v>5.6078708306149126E-4</v>
      </c>
      <c r="T132" s="41">
        <f t="shared" si="53"/>
        <v>2.6406345220714991E-4</v>
      </c>
      <c r="U132" s="42">
        <f t="shared" si="73"/>
        <v>0.99576719190896756</v>
      </c>
      <c r="V132" s="42">
        <f t="shared" si="74"/>
        <v>0.97125220340067697</v>
      </c>
      <c r="W132" s="42">
        <f t="shared" si="75"/>
        <v>0.95776639201048996</v>
      </c>
      <c r="X132" s="42">
        <f t="shared" si="76"/>
        <v>1.3485811390187008E-2</v>
      </c>
      <c r="Y132" s="42">
        <f t="shared" si="59"/>
        <v>4.787985798639257E-3</v>
      </c>
      <c r="Z132" s="10">
        <f t="shared" si="77"/>
        <v>18.131951841950567</v>
      </c>
      <c r="AA132">
        <f t="shared" si="54"/>
        <v>5777946.5241398672</v>
      </c>
      <c r="AB132" s="10">
        <f t="shared" si="55"/>
        <v>5.7779465241398675</v>
      </c>
      <c r="AC132" s="10">
        <f t="shared" si="56"/>
        <v>5.6769465241398676</v>
      </c>
      <c r="AD132" s="3">
        <f t="shared" si="57"/>
        <v>823.34249806234482</v>
      </c>
      <c r="AI132" s="94">
        <f t="shared" si="58"/>
        <v>0.95776639201048996</v>
      </c>
    </row>
    <row r="133" spans="2:35">
      <c r="B133" s="39">
        <f t="shared" si="60"/>
        <v>105</v>
      </c>
      <c r="C133" s="42">
        <f t="shared" si="61"/>
        <v>1.9514388489207626</v>
      </c>
      <c r="D133" s="10">
        <f t="shared" si="62"/>
        <v>13.548561151079289</v>
      </c>
      <c r="E133" s="40">
        <f t="shared" si="63"/>
        <v>18.902877697841422</v>
      </c>
      <c r="F133" s="40">
        <f t="shared" si="64"/>
        <v>46</v>
      </c>
      <c r="G133" s="3">
        <f t="shared" si="65"/>
        <v>405.48561151079014</v>
      </c>
      <c r="H133" s="3">
        <f t="shared" si="66"/>
        <v>148.76302106966494</v>
      </c>
      <c r="I133">
        <f t="shared" si="48"/>
        <v>1.4876302106966495E-4</v>
      </c>
      <c r="J133" s="4">
        <f t="shared" si="67"/>
        <v>428.29237240897851</v>
      </c>
      <c r="K133" s="40">
        <f t="shared" si="68"/>
        <v>2.8790244331513772</v>
      </c>
      <c r="L133" s="40">
        <f t="shared" si="49"/>
        <v>3.1209755668486228</v>
      </c>
      <c r="M133" s="10">
        <f t="shared" si="69"/>
        <v>5.7779465241398675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14.453925090019672</v>
      </c>
      <c r="Q133" s="42">
        <f t="shared" si="71"/>
        <v>0.14210036520954503</v>
      </c>
      <c r="R133" s="4">
        <f t="shared" si="72"/>
        <v>560083.08158532821</v>
      </c>
      <c r="S133">
        <f t="shared" si="52"/>
        <v>5.6008308158532819E-4</v>
      </c>
      <c r="T133" s="41">
        <f t="shared" si="53"/>
        <v>2.6476745368331299E-4</v>
      </c>
      <c r="U133" s="42">
        <f t="shared" si="73"/>
        <v>0.99451712464780395</v>
      </c>
      <c r="V133" s="42">
        <f t="shared" si="74"/>
        <v>0.97219533619279086</v>
      </c>
      <c r="W133" s="42">
        <f t="shared" si="75"/>
        <v>0.95868772356194287</v>
      </c>
      <c r="X133" s="42">
        <f t="shared" si="76"/>
        <v>1.3507612630847987E-2</v>
      </c>
      <c r="Y133" s="42">
        <f t="shared" si="59"/>
        <v>4.805354143968322E-3</v>
      </c>
      <c r="Z133" s="10">
        <f t="shared" si="77"/>
        <v>18.149338512413923</v>
      </c>
      <c r="AA133">
        <f t="shared" si="54"/>
        <v>5783390.1299531674</v>
      </c>
      <c r="AB133" s="10">
        <f t="shared" si="55"/>
        <v>5.7833901299531671</v>
      </c>
      <c r="AC133" s="10">
        <f t="shared" si="56"/>
        <v>5.6823901299531672</v>
      </c>
      <c r="AD133" s="3">
        <f t="shared" si="57"/>
        <v>824.13199854288143</v>
      </c>
      <c r="AI133" s="94">
        <f t="shared" si="58"/>
        <v>0.95868772356194287</v>
      </c>
    </row>
    <row r="134" spans="2:35">
      <c r="B134" s="39">
        <f t="shared" si="60"/>
        <v>106</v>
      </c>
      <c r="C134" s="42">
        <f t="shared" si="61"/>
        <v>1.970023980815246</v>
      </c>
      <c r="D134" s="10">
        <f t="shared" si="62"/>
        <v>13.529976019184806</v>
      </c>
      <c r="E134" s="40">
        <f t="shared" si="63"/>
        <v>18.940047961630388</v>
      </c>
      <c r="F134" s="40">
        <f t="shared" si="64"/>
        <v>46</v>
      </c>
      <c r="G134" s="3">
        <f t="shared" si="65"/>
        <v>405.29976019184528</v>
      </c>
      <c r="H134" s="3">
        <f t="shared" si="66"/>
        <v>148.76302106966494</v>
      </c>
      <c r="I134">
        <f t="shared" si="48"/>
        <v>1.4876302106966495E-4</v>
      </c>
      <c r="J134" s="4">
        <f t="shared" si="67"/>
        <v>429.39713822867452</v>
      </c>
      <c r="K134" s="40">
        <f t="shared" si="68"/>
        <v>2.886450780181387</v>
      </c>
      <c r="L134" s="40">
        <f t="shared" si="49"/>
        <v>3.113549219818613</v>
      </c>
      <c r="M134" s="10">
        <f t="shared" si="69"/>
        <v>5.7833901299531671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14.458267695384867</v>
      </c>
      <c r="Q134" s="42">
        <f t="shared" si="71"/>
        <v>0.14338579803497375</v>
      </c>
      <c r="R134" s="4">
        <f t="shared" si="72"/>
        <v>559378.61034220748</v>
      </c>
      <c r="S134">
        <f t="shared" si="52"/>
        <v>5.5937861034220746E-4</v>
      </c>
      <c r="T134" s="41">
        <f t="shared" si="53"/>
        <v>2.6547192492643371E-4</v>
      </c>
      <c r="U134" s="42">
        <f t="shared" si="73"/>
        <v>0.99326622324024416</v>
      </c>
      <c r="V134" s="42">
        <f t="shared" si="74"/>
        <v>0.97313634972918872</v>
      </c>
      <c r="W134" s="42">
        <f t="shared" si="75"/>
        <v>0.95960700614509375</v>
      </c>
      <c r="X134" s="42">
        <f t="shared" si="76"/>
        <v>1.3529343584094966E-2</v>
      </c>
      <c r="Y134" s="42">
        <f t="shared" si="59"/>
        <v>4.8227452063178211E-3</v>
      </c>
      <c r="Z134" s="10">
        <f t="shared" si="77"/>
        <v>18.166686393125289</v>
      </c>
      <c r="AA134">
        <f t="shared" si="54"/>
        <v>5788821.591053661</v>
      </c>
      <c r="AB134" s="10">
        <f t="shared" si="55"/>
        <v>5.7888215910536607</v>
      </c>
      <c r="AC134" s="10">
        <f t="shared" si="56"/>
        <v>5.6878215910536607</v>
      </c>
      <c r="AD134" s="3">
        <f t="shared" si="57"/>
        <v>824.91973764375064</v>
      </c>
      <c r="AI134" s="94">
        <f t="shared" si="58"/>
        <v>0.95960700614509375</v>
      </c>
    </row>
    <row r="135" spans="2:35">
      <c r="B135" s="39">
        <f t="shared" si="60"/>
        <v>107</v>
      </c>
      <c r="C135" s="42">
        <f t="shared" si="61"/>
        <v>1.9886091127097294</v>
      </c>
      <c r="D135" s="10">
        <f t="shared" si="62"/>
        <v>13.511390887290323</v>
      </c>
      <c r="E135" s="40">
        <f t="shared" si="63"/>
        <v>18.977218225419353</v>
      </c>
      <c r="F135" s="40">
        <f t="shared" si="64"/>
        <v>46</v>
      </c>
      <c r="G135" s="3">
        <f t="shared" si="65"/>
        <v>405.11390887290042</v>
      </c>
      <c r="H135" s="3">
        <f t="shared" si="66"/>
        <v>148.76302106966494</v>
      </c>
      <c r="I135">
        <f t="shared" si="48"/>
        <v>1.4876302106966495E-4</v>
      </c>
      <c r="J135" s="4">
        <f t="shared" si="67"/>
        <v>430.50407430535938</v>
      </c>
      <c r="K135" s="40">
        <f t="shared" si="68"/>
        <v>2.8938917158973032</v>
      </c>
      <c r="L135" s="40">
        <f t="shared" si="49"/>
        <v>3.1061082841026968</v>
      </c>
      <c r="M135" s="10">
        <f t="shared" si="69"/>
        <v>5.7888215910536607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14.462597839001553</v>
      </c>
      <c r="Q135" s="42">
        <f t="shared" si="71"/>
        <v>0.14467084599809726</v>
      </c>
      <c r="R135" s="4">
        <f t="shared" si="72"/>
        <v>558673.67054216401</v>
      </c>
      <c r="S135">
        <f t="shared" si="52"/>
        <v>5.5867367054216399E-4</v>
      </c>
      <c r="T135" s="41">
        <f t="shared" si="53"/>
        <v>2.6617686472647718E-4</v>
      </c>
      <c r="U135" s="42">
        <f t="shared" si="73"/>
        <v>0.99201448983489893</v>
      </c>
      <c r="V135" s="42">
        <f t="shared" si="74"/>
        <v>0.97407524175416904</v>
      </c>
      <c r="W135" s="42">
        <f t="shared" si="75"/>
        <v>0.96052423780403329</v>
      </c>
      <c r="X135" s="42">
        <f t="shared" si="76"/>
        <v>1.3551003950135754E-2</v>
      </c>
      <c r="Y135" s="42">
        <f t="shared" si="59"/>
        <v>4.8401588963422216E-3</v>
      </c>
      <c r="Z135" s="10">
        <f t="shared" si="77"/>
        <v>18.183995447222504</v>
      </c>
      <c r="AA135">
        <f t="shared" si="54"/>
        <v>5794240.895900147</v>
      </c>
      <c r="AB135" s="10">
        <f t="shared" si="55"/>
        <v>5.7942408959001472</v>
      </c>
      <c r="AC135" s="10">
        <f t="shared" si="56"/>
        <v>5.6932408959001473</v>
      </c>
      <c r="AD135" s="3">
        <f t="shared" si="57"/>
        <v>825.70571369110178</v>
      </c>
      <c r="AI135" s="94">
        <f t="shared" si="58"/>
        <v>0.96052423780403329</v>
      </c>
    </row>
    <row r="136" spans="2:35">
      <c r="B136" s="39">
        <f t="shared" si="60"/>
        <v>108</v>
      </c>
      <c r="C136" s="42">
        <f t="shared" si="61"/>
        <v>2.007194244604213</v>
      </c>
      <c r="D136" s="10">
        <f t="shared" si="62"/>
        <v>13.492805755395841</v>
      </c>
      <c r="E136" s="40">
        <f t="shared" si="63"/>
        <v>19.014388489208319</v>
      </c>
      <c r="F136" s="40">
        <f t="shared" si="64"/>
        <v>46</v>
      </c>
      <c r="G136" s="3">
        <f t="shared" si="65"/>
        <v>404.92805755395557</v>
      </c>
      <c r="H136" s="3">
        <f t="shared" si="66"/>
        <v>148.76302106966494</v>
      </c>
      <c r="I136">
        <f t="shared" si="48"/>
        <v>1.4876302106966495E-4</v>
      </c>
      <c r="J136" s="4">
        <f t="shared" si="67"/>
        <v>431.61318063903286</v>
      </c>
      <c r="K136" s="40">
        <f t="shared" si="68"/>
        <v>2.9013472402991241</v>
      </c>
      <c r="L136" s="40">
        <f t="shared" si="49"/>
        <v>3.0986527597008759</v>
      </c>
      <c r="M136" s="10">
        <f t="shared" si="69"/>
        <v>5.7942408959001472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14.466915534613779</v>
      </c>
      <c r="Q136" s="42">
        <f t="shared" si="71"/>
        <v>0.14595551043468821</v>
      </c>
      <c r="R136" s="4">
        <f t="shared" si="72"/>
        <v>557968.26339523355</v>
      </c>
      <c r="S136">
        <f t="shared" si="52"/>
        <v>5.5796826339523352E-4</v>
      </c>
      <c r="T136" s="41">
        <f t="shared" si="53"/>
        <v>2.6688227187340765E-4</v>
      </c>
      <c r="U136" s="42">
        <f t="shared" si="73"/>
        <v>0.99076192658038043</v>
      </c>
      <c r="V136" s="42">
        <f t="shared" si="74"/>
        <v>0.97501201001747007</v>
      </c>
      <c r="W136" s="42">
        <f t="shared" si="75"/>
        <v>0.96143941658975429</v>
      </c>
      <c r="X136" s="42">
        <f t="shared" si="76"/>
        <v>1.3572593427715773E-2</v>
      </c>
      <c r="Y136" s="42">
        <f t="shared" si="59"/>
        <v>4.8575951244311157E-3</v>
      </c>
      <c r="Z136" s="10">
        <f t="shared" si="77"/>
        <v>18.201265637963605</v>
      </c>
      <c r="AA136">
        <f t="shared" si="54"/>
        <v>5799648.0329890558</v>
      </c>
      <c r="AB136" s="10">
        <f t="shared" si="55"/>
        <v>5.7996480329890563</v>
      </c>
      <c r="AC136" s="10">
        <f t="shared" si="56"/>
        <v>5.6986480329890563</v>
      </c>
      <c r="AD136" s="3">
        <f t="shared" si="57"/>
        <v>826.48992501654186</v>
      </c>
      <c r="AI136" s="94">
        <f t="shared" si="58"/>
        <v>0.96143941658975429</v>
      </c>
    </row>
    <row r="137" spans="2:35">
      <c r="B137" s="39">
        <f t="shared" si="60"/>
        <v>109</v>
      </c>
      <c r="C137" s="42">
        <f t="shared" si="61"/>
        <v>2.0257793764986967</v>
      </c>
      <c r="D137" s="10">
        <f t="shared" si="62"/>
        <v>13.474220623501358</v>
      </c>
      <c r="E137" s="40">
        <f t="shared" si="63"/>
        <v>19.051558752997284</v>
      </c>
      <c r="F137" s="40">
        <f t="shared" si="64"/>
        <v>46</v>
      </c>
      <c r="G137" s="3">
        <f t="shared" si="65"/>
        <v>404.74220623501071</v>
      </c>
      <c r="H137" s="3">
        <f t="shared" si="66"/>
        <v>148.76302106966494</v>
      </c>
      <c r="I137">
        <f t="shared" si="48"/>
        <v>1.4876302106966495E-4</v>
      </c>
      <c r="J137" s="4">
        <f t="shared" si="67"/>
        <v>432.72445722969519</v>
      </c>
      <c r="K137" s="40">
        <f t="shared" si="68"/>
        <v>2.9088173533868513</v>
      </c>
      <c r="L137" s="40">
        <f t="shared" si="49"/>
        <v>3.0911826466131487</v>
      </c>
      <c r="M137" s="10">
        <f t="shared" si="69"/>
        <v>5.7996480329890563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14.471220795908099</v>
      </c>
      <c r="Q137" s="42">
        <f t="shared" si="71"/>
        <v>0.14723979267711926</v>
      </c>
      <c r="R137" s="4">
        <f t="shared" si="72"/>
        <v>557262.39011145115</v>
      </c>
      <c r="S137">
        <f t="shared" si="52"/>
        <v>5.5726239011145116E-4</v>
      </c>
      <c r="T137" s="41">
        <f t="shared" si="53"/>
        <v>2.6758814515719001E-4</v>
      </c>
      <c r="U137" s="42">
        <f t="shared" si="73"/>
        <v>0.98950853562529928</v>
      </c>
      <c r="V137" s="42">
        <f t="shared" si="74"/>
        <v>0.97594665227837751</v>
      </c>
      <c r="W137" s="42">
        <f t="shared" si="75"/>
        <v>0.96235254055960517</v>
      </c>
      <c r="X137" s="42">
        <f t="shared" si="76"/>
        <v>1.3594111718772339E-2</v>
      </c>
      <c r="Y137" s="42">
        <f t="shared" si="59"/>
        <v>4.8750538007131588E-3</v>
      </c>
      <c r="Z137" s="10">
        <f t="shared" si="77"/>
        <v>18.218496928738727</v>
      </c>
      <c r="AA137">
        <f t="shared" si="54"/>
        <v>5805042.9908581786</v>
      </c>
      <c r="AB137" s="10">
        <f t="shared" si="55"/>
        <v>5.8050429908581789</v>
      </c>
      <c r="AC137" s="10">
        <f t="shared" si="56"/>
        <v>5.7040429908581789</v>
      </c>
      <c r="AD137" s="3">
        <f t="shared" si="57"/>
        <v>827.27236995767635</v>
      </c>
      <c r="AI137" s="94">
        <f t="shared" si="58"/>
        <v>0.96235254055960517</v>
      </c>
    </row>
    <row r="138" spans="2:35">
      <c r="B138" s="39">
        <f t="shared" si="60"/>
        <v>110</v>
      </c>
      <c r="C138" s="42">
        <f t="shared" si="61"/>
        <v>2.0443645083931803</v>
      </c>
      <c r="D138" s="10">
        <f t="shared" si="62"/>
        <v>13.455635491606875</v>
      </c>
      <c r="E138" s="40">
        <f t="shared" si="63"/>
        <v>19.08872901678625</v>
      </c>
      <c r="F138" s="40">
        <f t="shared" si="64"/>
        <v>46</v>
      </c>
      <c r="G138" s="3">
        <f t="shared" si="65"/>
        <v>404.55635491606586</v>
      </c>
      <c r="H138" s="3">
        <f t="shared" si="66"/>
        <v>148.76302106966494</v>
      </c>
      <c r="I138">
        <f t="shared" si="48"/>
        <v>1.4876302106966495E-4</v>
      </c>
      <c r="J138" s="4">
        <f t="shared" si="67"/>
        <v>433.83790407734614</v>
      </c>
      <c r="K138" s="40">
        <f t="shared" si="68"/>
        <v>2.9163020551604832</v>
      </c>
      <c r="L138" s="40">
        <f t="shared" si="49"/>
        <v>3.0836979448395168</v>
      </c>
      <c r="M138" s="10">
        <f t="shared" si="69"/>
        <v>5.8050429908581789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14.475513636516812</v>
      </c>
      <c r="Q138" s="42">
        <f t="shared" si="71"/>
        <v>0.14852369405438021</v>
      </c>
      <c r="R138" s="4">
        <f t="shared" si="72"/>
        <v>556556.05190085247</v>
      </c>
      <c r="S138">
        <f t="shared" si="52"/>
        <v>5.5655605190085247E-4</v>
      </c>
      <c r="T138" s="41">
        <f t="shared" si="53"/>
        <v>2.682944833677887E-4</v>
      </c>
      <c r="U138" s="42">
        <f t="shared" si="73"/>
        <v>0.98825431911826778</v>
      </c>
      <c r="V138" s="42">
        <f t="shared" si="74"/>
        <v>0.9768791663010945</v>
      </c>
      <c r="W138" s="42">
        <f t="shared" si="75"/>
        <v>0.96326360777791842</v>
      </c>
      <c r="X138" s="42">
        <f t="shared" si="76"/>
        <v>1.3615558523176086E-2</v>
      </c>
      <c r="Y138" s="42">
        <f t="shared" si="59"/>
        <v>4.8925348350532414E-3</v>
      </c>
      <c r="Z138" s="10">
        <f t="shared" si="77"/>
        <v>18.235689283056786</v>
      </c>
      <c r="AA138">
        <f t="shared" si="54"/>
        <v>5810425.7580824923</v>
      </c>
      <c r="AB138" s="10">
        <f t="shared" si="55"/>
        <v>5.8104257580824923</v>
      </c>
      <c r="AC138" s="10">
        <f t="shared" si="56"/>
        <v>5.7094257580824923</v>
      </c>
      <c r="AD138" s="3">
        <f t="shared" si="57"/>
        <v>828.05304685750434</v>
      </c>
      <c r="AI138" s="94">
        <f t="shared" si="58"/>
        <v>0.96326360777791842</v>
      </c>
    </row>
    <row r="139" spans="2:35">
      <c r="B139" s="39">
        <f t="shared" si="60"/>
        <v>111</v>
      </c>
      <c r="C139" s="42">
        <f t="shared" si="61"/>
        <v>2.0629496402876639</v>
      </c>
      <c r="D139" s="10">
        <f t="shared" si="62"/>
        <v>13.437050359712392</v>
      </c>
      <c r="E139" s="40">
        <f t="shared" si="63"/>
        <v>19.125899280575215</v>
      </c>
      <c r="F139" s="40">
        <f t="shared" si="64"/>
        <v>46</v>
      </c>
      <c r="G139" s="3">
        <f t="shared" si="65"/>
        <v>404.370503597121</v>
      </c>
      <c r="H139" s="3">
        <f t="shared" si="66"/>
        <v>148.76302106966494</v>
      </c>
      <c r="I139">
        <f t="shared" si="48"/>
        <v>1.4876302106966495E-4</v>
      </c>
      <c r="J139" s="4">
        <f t="shared" si="67"/>
        <v>434.95352118198571</v>
      </c>
      <c r="K139" s="40">
        <f t="shared" si="68"/>
        <v>2.9238013456200198</v>
      </c>
      <c r="L139" s="40">
        <f t="shared" si="49"/>
        <v>3.0761986543799802</v>
      </c>
      <c r="M139" s="10">
        <f t="shared" si="69"/>
        <v>5.8104257580824923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14.479794070014927</v>
      </c>
      <c r="Q139" s="42">
        <f t="shared" si="71"/>
        <v>0.14980721589209542</v>
      </c>
      <c r="R139" s="4">
        <f t="shared" si="72"/>
        <v>555849.24997347267</v>
      </c>
      <c r="S139">
        <f t="shared" si="52"/>
        <v>5.5584924997347266E-4</v>
      </c>
      <c r="T139" s="41">
        <f t="shared" si="53"/>
        <v>2.6900128529516851E-4</v>
      </c>
      <c r="U139" s="42">
        <f t="shared" si="73"/>
        <v>0.98699927920789643</v>
      </c>
      <c r="V139" s="42">
        <f t="shared" si="74"/>
        <v>0.97780954985965363</v>
      </c>
      <c r="W139" s="42">
        <f t="shared" si="75"/>
        <v>0.96417261631530715</v>
      </c>
      <c r="X139" s="42">
        <f t="shared" si="76"/>
        <v>1.3636933544346475E-2</v>
      </c>
      <c r="Y139" s="42">
        <f t="shared" si="59"/>
        <v>4.9100381370568809E-3</v>
      </c>
      <c r="Z139" s="10">
        <f t="shared" si="77"/>
        <v>18.252842664559079</v>
      </c>
      <c r="AA139">
        <f t="shared" si="54"/>
        <v>5815796.3232784234</v>
      </c>
      <c r="AB139" s="10">
        <f t="shared" si="55"/>
        <v>5.8157963232784233</v>
      </c>
      <c r="AC139" s="10">
        <f t="shared" si="56"/>
        <v>5.7147963232784234</v>
      </c>
      <c r="AD139" s="3">
        <f t="shared" si="57"/>
        <v>828.83195406503603</v>
      </c>
      <c r="AI139" s="94">
        <f t="shared" si="58"/>
        <v>0.96417261631530715</v>
      </c>
    </row>
    <row r="140" spans="2:35">
      <c r="B140" s="39">
        <f t="shared" si="60"/>
        <v>112</v>
      </c>
      <c r="C140" s="42">
        <f t="shared" si="61"/>
        <v>2.0815347721821476</v>
      </c>
      <c r="D140" s="10">
        <f t="shared" si="62"/>
        <v>13.41846522781791</v>
      </c>
      <c r="E140" s="40">
        <f t="shared" si="63"/>
        <v>19.163069544364181</v>
      </c>
      <c r="F140" s="40">
        <f t="shared" si="64"/>
        <v>46</v>
      </c>
      <c r="G140" s="3">
        <f t="shared" si="65"/>
        <v>404.18465227817615</v>
      </c>
      <c r="H140" s="3">
        <f t="shared" si="66"/>
        <v>148.76302106966494</v>
      </c>
      <c r="I140">
        <f t="shared" si="48"/>
        <v>1.4876302106966495E-4</v>
      </c>
      <c r="J140" s="4">
        <f t="shared" si="67"/>
        <v>436.07130854361435</v>
      </c>
      <c r="K140" s="40">
        <f t="shared" si="68"/>
        <v>2.9313152247654641</v>
      </c>
      <c r="L140" s="40">
        <f t="shared" si="49"/>
        <v>3.0686847752345359</v>
      </c>
      <c r="M140" s="10">
        <f t="shared" si="69"/>
        <v>5.8157963232784233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14.48406210992384</v>
      </c>
      <c r="Q140" s="42">
        <f t="shared" si="71"/>
        <v>0.15109035951254079</v>
      </c>
      <c r="R140" s="4">
        <f t="shared" si="72"/>
        <v>555141.98553934717</v>
      </c>
      <c r="S140">
        <f t="shared" si="52"/>
        <v>5.5514198553934717E-4</v>
      </c>
      <c r="T140" s="41">
        <f t="shared" si="53"/>
        <v>2.69708549729294E-4</v>
      </c>
      <c r="U140" s="42">
        <f t="shared" si="73"/>
        <v>0.98574341804279719</v>
      </c>
      <c r="V140" s="42">
        <f t="shared" si="74"/>
        <v>0.97873780073296113</v>
      </c>
      <c r="W140" s="42">
        <f t="shared" si="75"/>
        <v>0.96507956424938302</v>
      </c>
      <c r="X140" s="42">
        <f t="shared" si="76"/>
        <v>1.3658236483578112E-2</v>
      </c>
      <c r="Y140" s="42">
        <f t="shared" si="59"/>
        <v>4.9275636160673181E-3</v>
      </c>
      <c r="Z140" s="10">
        <f t="shared" si="77"/>
        <v>18.269957037005707</v>
      </c>
      <c r="AA140">
        <f t="shared" si="54"/>
        <v>5821154.6750995954</v>
      </c>
      <c r="AB140" s="10">
        <f t="shared" si="55"/>
        <v>5.8211546750995957</v>
      </c>
      <c r="AC140" s="10">
        <f t="shared" si="56"/>
        <v>5.7201546750995957</v>
      </c>
      <c r="AD140" s="3">
        <f t="shared" si="57"/>
        <v>829.6090899346766</v>
      </c>
      <c r="AI140" s="94">
        <f t="shared" si="58"/>
        <v>0.96507956424938302</v>
      </c>
    </row>
    <row r="141" spans="2:35">
      <c r="B141" s="39">
        <f t="shared" si="60"/>
        <v>113</v>
      </c>
      <c r="C141" s="42">
        <f t="shared" si="61"/>
        <v>2.1001199040766312</v>
      </c>
      <c r="D141" s="10">
        <f t="shared" si="62"/>
        <v>13.399880095923427</v>
      </c>
      <c r="E141" s="40">
        <f t="shared" si="63"/>
        <v>19.200239808153146</v>
      </c>
      <c r="F141" s="40">
        <f t="shared" si="64"/>
        <v>46</v>
      </c>
      <c r="G141" s="3">
        <f t="shared" si="65"/>
        <v>403.99880095923129</v>
      </c>
      <c r="H141" s="3">
        <f t="shared" si="66"/>
        <v>148.76302106966494</v>
      </c>
      <c r="I141">
        <f t="shared" si="48"/>
        <v>1.4876302106966495E-4</v>
      </c>
      <c r="J141" s="4">
        <f t="shared" si="67"/>
        <v>437.19126616223116</v>
      </c>
      <c r="K141" s="40">
        <f t="shared" si="68"/>
        <v>2.93884369259681</v>
      </c>
      <c r="L141" s="40">
        <f t="shared" si="49"/>
        <v>3.06115630740319</v>
      </c>
      <c r="M141" s="10">
        <f t="shared" si="69"/>
        <v>5.8211546750995957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14.48831776970823</v>
      </c>
      <c r="Q141" s="42">
        <f t="shared" si="71"/>
        <v>0.15237312623466093</v>
      </c>
      <c r="R141" s="4">
        <f t="shared" si="72"/>
        <v>554434.25980851159</v>
      </c>
      <c r="S141">
        <f t="shared" si="52"/>
        <v>5.5443425980851164E-4</v>
      </c>
      <c r="T141" s="41">
        <f t="shared" si="53"/>
        <v>2.7041627546012953E-4</v>
      </c>
      <c r="U141" s="42">
        <f t="shared" si="73"/>
        <v>0.98448673777158169</v>
      </c>
      <c r="V141" s="42">
        <f t="shared" si="74"/>
        <v>0.97966391670847797</v>
      </c>
      <c r="W141" s="42">
        <f t="shared" si="75"/>
        <v>0.96598444966404018</v>
      </c>
      <c r="X141" s="42">
        <f t="shared" si="76"/>
        <v>1.3679467044437787E-2</v>
      </c>
      <c r="Y141" s="42">
        <f t="shared" si="59"/>
        <v>4.9451111811682621E-3</v>
      </c>
      <c r="Z141" s="10">
        <f t="shared" si="77"/>
        <v>18.287032364283025</v>
      </c>
      <c r="AA141">
        <f t="shared" si="54"/>
        <v>5826500.8022391601</v>
      </c>
      <c r="AB141" s="10">
        <f t="shared" si="55"/>
        <v>5.8265008022391598</v>
      </c>
      <c r="AC141" s="10">
        <f t="shared" si="56"/>
        <v>5.7255008022391598</v>
      </c>
      <c r="AD141" s="3">
        <f t="shared" si="57"/>
        <v>830.38445282656414</v>
      </c>
      <c r="AI141" s="94">
        <f t="shared" si="58"/>
        <v>0.96598444966404018</v>
      </c>
    </row>
    <row r="142" spans="2:35">
      <c r="B142" s="39">
        <f t="shared" si="60"/>
        <v>114</v>
      </c>
      <c r="C142" s="42">
        <f t="shared" si="61"/>
        <v>2.1187050359711148</v>
      </c>
      <c r="D142" s="10">
        <f t="shared" si="62"/>
        <v>13.381294964028944</v>
      </c>
      <c r="E142" s="40">
        <f t="shared" si="63"/>
        <v>19.237410071942112</v>
      </c>
      <c r="F142" s="40">
        <f t="shared" si="64"/>
        <v>46</v>
      </c>
      <c r="G142" s="3">
        <f t="shared" si="65"/>
        <v>403.81294964028643</v>
      </c>
      <c r="H142" s="3">
        <f t="shared" si="66"/>
        <v>148.76302106966494</v>
      </c>
      <c r="I142">
        <f t="shared" si="48"/>
        <v>1.4876302106966495E-4</v>
      </c>
      <c r="J142" s="4">
        <f t="shared" si="67"/>
        <v>438.31339403783704</v>
      </c>
      <c r="K142" s="40">
        <f t="shared" si="68"/>
        <v>2.9463867491140636</v>
      </c>
      <c r="L142" s="40">
        <f t="shared" si="49"/>
        <v>3.0536132508859364</v>
      </c>
      <c r="M142" s="10">
        <f t="shared" si="69"/>
        <v>5.8265008022391598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14.492561062778185</v>
      </c>
      <c r="Q142" s="42">
        <f t="shared" si="71"/>
        <v>0.153655517374086</v>
      </c>
      <c r="R142" s="4">
        <f t="shared" si="72"/>
        <v>553726.07399100089</v>
      </c>
      <c r="S142">
        <f t="shared" si="52"/>
        <v>5.5372607399100087E-4</v>
      </c>
      <c r="T142" s="41">
        <f t="shared" si="53"/>
        <v>2.711244612776403E-4</v>
      </c>
      <c r="U142" s="42">
        <f t="shared" si="73"/>
        <v>0.98322924054286054</v>
      </c>
      <c r="V142" s="42">
        <f t="shared" si="74"/>
        <v>0.98058789558146242</v>
      </c>
      <c r="W142" s="42">
        <f t="shared" si="75"/>
        <v>0.96688727064984803</v>
      </c>
      <c r="X142" s="42">
        <f t="shared" si="76"/>
        <v>1.3700624931614391E-2</v>
      </c>
      <c r="Y142" s="42">
        <f t="shared" si="59"/>
        <v>4.9626807411851503E-3</v>
      </c>
      <c r="Z142" s="10">
        <f t="shared" si="77"/>
        <v>18.304068610405473</v>
      </c>
      <c r="AA142">
        <f t="shared" si="54"/>
        <v>5831834.6934303697</v>
      </c>
      <c r="AB142" s="10">
        <f t="shared" si="55"/>
        <v>5.8318346934303698</v>
      </c>
      <c r="AC142" s="10">
        <f t="shared" si="56"/>
        <v>5.7308346934303698</v>
      </c>
      <c r="AD142" s="3">
        <f t="shared" si="57"/>
        <v>831.1580411066526</v>
      </c>
      <c r="AI142" s="94">
        <f t="shared" si="58"/>
        <v>0.96688727064984803</v>
      </c>
    </row>
    <row r="143" spans="2:35">
      <c r="B143" s="39">
        <f t="shared" si="60"/>
        <v>115</v>
      </c>
      <c r="C143" s="42">
        <f t="shared" si="61"/>
        <v>2.1372901678655984</v>
      </c>
      <c r="D143" s="10">
        <f t="shared" si="62"/>
        <v>13.362709832134462</v>
      </c>
      <c r="E143" s="40">
        <f t="shared" si="63"/>
        <v>19.274580335731077</v>
      </c>
      <c r="F143" s="40">
        <f t="shared" si="64"/>
        <v>46</v>
      </c>
      <c r="G143" s="3">
        <f t="shared" si="65"/>
        <v>403.62709832134158</v>
      </c>
      <c r="H143" s="3">
        <f t="shared" si="66"/>
        <v>148.76302106966494</v>
      </c>
      <c r="I143">
        <f t="shared" si="48"/>
        <v>1.4876302106966495E-4</v>
      </c>
      <c r="J143" s="4">
        <f t="shared" si="67"/>
        <v>439.43769217043177</v>
      </c>
      <c r="K143" s="40">
        <f t="shared" si="68"/>
        <v>2.9539443943172237</v>
      </c>
      <c r="L143" s="40">
        <f t="shared" si="49"/>
        <v>3.0460556056827763</v>
      </c>
      <c r="M143" s="10">
        <f t="shared" si="69"/>
        <v>5.8318346934303698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14.496792002489947</v>
      </c>
      <c r="Q143" s="42">
        <f t="shared" si="71"/>
        <v>0.15493753424314857</v>
      </c>
      <c r="R143" s="4">
        <f t="shared" si="72"/>
        <v>553017.42929685058</v>
      </c>
      <c r="S143">
        <f t="shared" si="52"/>
        <v>5.5301742929685061E-4</v>
      </c>
      <c r="T143" s="41">
        <f t="shared" si="53"/>
        <v>2.7183310597179056E-4</v>
      </c>
      <c r="U143" s="42">
        <f t="shared" si="73"/>
        <v>0.9819709285052457</v>
      </c>
      <c r="V143" s="42">
        <f t="shared" si="74"/>
        <v>0.98150973515265605</v>
      </c>
      <c r="W143" s="42">
        <f t="shared" si="75"/>
        <v>0.96778802530414743</v>
      </c>
      <c r="X143" s="42">
        <f t="shared" si="76"/>
        <v>1.3721709848508623E-2</v>
      </c>
      <c r="Y143" s="42">
        <f t="shared" si="59"/>
        <v>4.9802722046833206E-3</v>
      </c>
      <c r="Z143" s="10">
        <f t="shared" si="77"/>
        <v>18.321065739506164</v>
      </c>
      <c r="AA143">
        <f t="shared" si="54"/>
        <v>5837156.3374436349</v>
      </c>
      <c r="AB143" s="10">
        <f t="shared" si="55"/>
        <v>5.837156337443635</v>
      </c>
      <c r="AC143" s="10">
        <f t="shared" si="56"/>
        <v>5.7361563374436351</v>
      </c>
      <c r="AD143" s="3">
        <f t="shared" si="57"/>
        <v>831.92985314628493</v>
      </c>
      <c r="AI143" s="94">
        <f t="shared" si="58"/>
        <v>0.96778802530414743</v>
      </c>
    </row>
    <row r="144" spans="2:35">
      <c r="B144" s="39">
        <f t="shared" si="60"/>
        <v>116</v>
      </c>
      <c r="C144" s="42">
        <f t="shared" si="61"/>
        <v>2.1558752997600821</v>
      </c>
      <c r="D144" s="10">
        <f t="shared" si="62"/>
        <v>13.344124700239979</v>
      </c>
      <c r="E144" s="40">
        <f t="shared" si="63"/>
        <v>19.311750599520042</v>
      </c>
      <c r="F144" s="40">
        <f t="shared" si="64"/>
        <v>46</v>
      </c>
      <c r="G144" s="3">
        <f t="shared" si="65"/>
        <v>403.44124700239672</v>
      </c>
      <c r="H144" s="3">
        <f t="shared" si="66"/>
        <v>148.76302106966494</v>
      </c>
      <c r="I144">
        <f t="shared" si="48"/>
        <v>1.4876302106966495E-4</v>
      </c>
      <c r="J144" s="4">
        <f t="shared" si="67"/>
        <v>440.5641605600149</v>
      </c>
      <c r="K144" s="40">
        <f t="shared" si="68"/>
        <v>2.9615166282062866</v>
      </c>
      <c r="L144" s="40">
        <f t="shared" si="49"/>
        <v>3.0384833717937134</v>
      </c>
      <c r="M144" s="10">
        <f t="shared" si="69"/>
        <v>5.837156337443635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14.501010602143834</v>
      </c>
      <c r="Q144" s="42">
        <f t="shared" si="71"/>
        <v>0.15621917815090047</v>
      </c>
      <c r="R144" s="4">
        <f t="shared" si="72"/>
        <v>552308.32693609619</v>
      </c>
      <c r="S144">
        <f t="shared" si="52"/>
        <v>5.5230832693609619E-4</v>
      </c>
      <c r="T144" s="41">
        <f t="shared" si="53"/>
        <v>2.7254220833254498E-4</v>
      </c>
      <c r="U144" s="42">
        <f t="shared" si="73"/>
        <v>0.98071180380734857</v>
      </c>
      <c r="V144" s="42">
        <f t="shared" si="74"/>
        <v>0.98242943323136345</v>
      </c>
      <c r="W144" s="42">
        <f t="shared" si="75"/>
        <v>0.96868671173055465</v>
      </c>
      <c r="X144" s="42">
        <f t="shared" si="76"/>
        <v>1.3742721500808797E-2</v>
      </c>
      <c r="Y144" s="42">
        <f t="shared" si="59"/>
        <v>4.9978854799707633E-3</v>
      </c>
      <c r="Z144" s="10">
        <f t="shared" si="77"/>
        <v>18.338023715844212</v>
      </c>
      <c r="AA144">
        <f t="shared" si="54"/>
        <v>5842465.723088813</v>
      </c>
      <c r="AB144" s="10">
        <f t="shared" si="55"/>
        <v>5.8424657230888126</v>
      </c>
      <c r="AC144" s="10">
        <f t="shared" si="56"/>
        <v>5.7414657230888126</v>
      </c>
      <c r="AD144" s="3">
        <f t="shared" si="57"/>
        <v>832.69988732252546</v>
      </c>
      <c r="AI144" s="94">
        <f t="shared" si="58"/>
        <v>0.96868671173055465</v>
      </c>
    </row>
    <row r="145" spans="2:35">
      <c r="B145" s="39">
        <f t="shared" si="60"/>
        <v>117</v>
      </c>
      <c r="C145" s="42">
        <f t="shared" si="61"/>
        <v>2.1744604316545657</v>
      </c>
      <c r="D145" s="10">
        <f t="shared" si="62"/>
        <v>13.325539568345496</v>
      </c>
      <c r="E145" s="40">
        <f t="shared" si="63"/>
        <v>19.348920863309008</v>
      </c>
      <c r="F145" s="40">
        <f t="shared" si="64"/>
        <v>46</v>
      </c>
      <c r="G145" s="3">
        <f t="shared" si="65"/>
        <v>403.25539568345187</v>
      </c>
      <c r="H145" s="3">
        <f t="shared" si="66"/>
        <v>148.76302106966494</v>
      </c>
      <c r="I145">
        <f t="shared" si="48"/>
        <v>1.4876302106966495E-4</v>
      </c>
      <c r="J145" s="4">
        <f t="shared" si="67"/>
        <v>441.6927992065871</v>
      </c>
      <c r="K145" s="40">
        <f t="shared" si="68"/>
        <v>2.9691034507812573</v>
      </c>
      <c r="L145" s="40">
        <f t="shared" si="49"/>
        <v>3.0308965492187427</v>
      </c>
      <c r="M145" s="10">
        <f t="shared" si="69"/>
        <v>5.8424657230888126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14.505216874986344</v>
      </c>
      <c r="Q145" s="42">
        <f t="shared" si="71"/>
        <v>0.15750045040312946</v>
      </c>
      <c r="R145" s="4">
        <f t="shared" si="72"/>
        <v>551598.76811877289</v>
      </c>
      <c r="S145">
        <f t="shared" si="52"/>
        <v>5.5159876811877284E-4</v>
      </c>
      <c r="T145" s="41">
        <f t="shared" si="53"/>
        <v>2.7325176714986833E-4</v>
      </c>
      <c r="U145" s="42">
        <f t="shared" si="73"/>
        <v>0.97945186859778022</v>
      </c>
      <c r="V145" s="42">
        <f t="shared" si="74"/>
        <v>0.98334698763395845</v>
      </c>
      <c r="W145" s="42">
        <f t="shared" si="75"/>
        <v>0.96958332803934755</v>
      </c>
      <c r="X145" s="42">
        <f t="shared" si="76"/>
        <v>1.37636595946109E-2</v>
      </c>
      <c r="Y145" s="42">
        <f t="shared" si="59"/>
        <v>5.0155204750984639E-3</v>
      </c>
      <c r="Z145" s="10">
        <f t="shared" si="77"/>
        <v>18.35494250380324</v>
      </c>
      <c r="AA145">
        <f t="shared" si="54"/>
        <v>5847762.8392147478</v>
      </c>
      <c r="AB145" s="10">
        <f t="shared" si="55"/>
        <v>5.8477628392147478</v>
      </c>
      <c r="AC145" s="10">
        <f t="shared" si="56"/>
        <v>5.7467628392147478</v>
      </c>
      <c r="AD145" s="3">
        <f t="shared" si="57"/>
        <v>833.46814201809252</v>
      </c>
      <c r="AI145" s="94">
        <f t="shared" si="58"/>
        <v>0.96958332803934755</v>
      </c>
    </row>
    <row r="146" spans="2:35">
      <c r="B146" s="39">
        <f t="shared" si="60"/>
        <v>118</v>
      </c>
      <c r="C146" s="42">
        <f t="shared" si="61"/>
        <v>2.1930455635490493</v>
      </c>
      <c r="D146" s="10">
        <f t="shared" si="62"/>
        <v>13.306954436451013</v>
      </c>
      <c r="E146" s="40">
        <f t="shared" si="63"/>
        <v>19.386091127097973</v>
      </c>
      <c r="F146" s="40">
        <f t="shared" si="64"/>
        <v>46</v>
      </c>
      <c r="G146" s="3">
        <f t="shared" si="65"/>
        <v>403.06954436450701</v>
      </c>
      <c r="H146" s="3">
        <f t="shared" si="66"/>
        <v>148.76302106966494</v>
      </c>
      <c r="I146">
        <f t="shared" si="48"/>
        <v>1.4876302106966495E-4</v>
      </c>
      <c r="J146" s="4">
        <f t="shared" si="67"/>
        <v>442.82360811014792</v>
      </c>
      <c r="K146" s="40">
        <f t="shared" si="68"/>
        <v>2.976704862042133</v>
      </c>
      <c r="L146" s="40">
        <f t="shared" si="49"/>
        <v>3.023295137957867</v>
      </c>
      <c r="M146" s="10">
        <f t="shared" si="69"/>
        <v>5.8477628392147478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14.509410834210055</v>
      </c>
      <c r="Q146" s="42">
        <f t="shared" si="71"/>
        <v>0.15878135230237569</v>
      </c>
      <c r="R146" s="4">
        <f t="shared" si="72"/>
        <v>550888.75405491621</v>
      </c>
      <c r="S146">
        <f t="shared" si="52"/>
        <v>5.5088875405491619E-4</v>
      </c>
      <c r="T146" s="41">
        <f t="shared" si="53"/>
        <v>2.7396178121372498E-4</v>
      </c>
      <c r="U146" s="42">
        <f t="shared" si="73"/>
        <v>0.9781911250251526</v>
      </c>
      <c r="V146" s="42">
        <f t="shared" si="74"/>
        <v>0.98426239618313016</v>
      </c>
      <c r="W146" s="42">
        <f t="shared" si="75"/>
        <v>0.97047787234738714</v>
      </c>
      <c r="X146" s="42">
        <f t="shared" si="76"/>
        <v>1.3784523835743023E-2</v>
      </c>
      <c r="Y146" s="42">
        <f t="shared" si="59"/>
        <v>5.0331770978598719E-3</v>
      </c>
      <c r="Z146" s="10">
        <f t="shared" si="77"/>
        <v>18.371822067886743</v>
      </c>
      <c r="AA146">
        <f t="shared" si="54"/>
        <v>5853047.6747078104</v>
      </c>
      <c r="AB146" s="10">
        <f t="shared" si="55"/>
        <v>5.8530476747078106</v>
      </c>
      <c r="AC146" s="10">
        <f t="shared" si="56"/>
        <v>5.7520476747078106</v>
      </c>
      <c r="AD146" s="3">
        <f t="shared" si="57"/>
        <v>834.23461562114721</v>
      </c>
      <c r="AI146" s="94">
        <f t="shared" si="58"/>
        <v>0.97047787234738714</v>
      </c>
    </row>
    <row r="147" spans="2:35">
      <c r="B147" s="39">
        <f t="shared" si="60"/>
        <v>119</v>
      </c>
      <c r="C147" s="42">
        <f t="shared" si="61"/>
        <v>2.211630695443533</v>
      </c>
      <c r="D147" s="10">
        <f t="shared" si="62"/>
        <v>13.288369304556531</v>
      </c>
      <c r="E147" s="40">
        <f t="shared" si="63"/>
        <v>19.423261390886939</v>
      </c>
      <c r="F147" s="40">
        <f t="shared" si="64"/>
        <v>46</v>
      </c>
      <c r="G147" s="3">
        <f t="shared" si="65"/>
        <v>402.88369304556215</v>
      </c>
      <c r="H147" s="3">
        <f t="shared" si="66"/>
        <v>148.76302106966494</v>
      </c>
      <c r="I147">
        <f t="shared" si="48"/>
        <v>1.4876302106966495E-4</v>
      </c>
      <c r="J147" s="4">
        <f t="shared" si="67"/>
        <v>443.95658727069736</v>
      </c>
      <c r="K147" s="40">
        <f t="shared" si="68"/>
        <v>2.9843208619889134</v>
      </c>
      <c r="L147" s="40">
        <f t="shared" si="49"/>
        <v>3.0156791380110866</v>
      </c>
      <c r="M147" s="10">
        <f t="shared" si="69"/>
        <v>5.8530476747078106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14.513592492952743</v>
      </c>
      <c r="Q147" s="42">
        <f t="shared" si="71"/>
        <v>0.16006188514794839</v>
      </c>
      <c r="R147" s="4">
        <f t="shared" si="72"/>
        <v>550178.28595456155</v>
      </c>
      <c r="S147">
        <f t="shared" si="52"/>
        <v>5.5017828595456159E-4</v>
      </c>
      <c r="T147" s="41">
        <f t="shared" si="53"/>
        <v>2.7467224931407958E-4</v>
      </c>
      <c r="U147" s="42">
        <f t="shared" si="73"/>
        <v>0.97692957523807678</v>
      </c>
      <c r="V147" s="42">
        <f t="shared" si="74"/>
        <v>0.9851756567100125</v>
      </c>
      <c r="W147" s="42">
        <f t="shared" si="75"/>
        <v>0.97137034277787271</v>
      </c>
      <c r="X147" s="42">
        <f t="shared" si="76"/>
        <v>1.3805313932139796E-2</v>
      </c>
      <c r="Y147" s="42">
        <f t="shared" si="59"/>
        <v>5.0508552557934194E-3</v>
      </c>
      <c r="Z147" s="10">
        <f t="shared" si="77"/>
        <v>18.388662372724504</v>
      </c>
      <c r="AA147">
        <f t="shared" si="54"/>
        <v>5858320.2184939124</v>
      </c>
      <c r="AB147" s="10">
        <f t="shared" si="55"/>
        <v>5.8583202184939127</v>
      </c>
      <c r="AC147" s="10">
        <f t="shared" si="56"/>
        <v>5.7573202184939127</v>
      </c>
      <c r="AD147" s="3">
        <f t="shared" si="57"/>
        <v>834.99930652558555</v>
      </c>
      <c r="AI147" s="94">
        <f t="shared" si="58"/>
        <v>0.97137034277787271</v>
      </c>
    </row>
    <row r="148" spans="2:35">
      <c r="B148" s="39">
        <f t="shared" si="60"/>
        <v>120</v>
      </c>
      <c r="C148" s="42">
        <f t="shared" si="61"/>
        <v>2.2302158273380166</v>
      </c>
      <c r="D148" s="10">
        <f t="shared" si="62"/>
        <v>13.269784172662048</v>
      </c>
      <c r="E148" s="40">
        <f t="shared" si="63"/>
        <v>19.460431654675904</v>
      </c>
      <c r="F148" s="40">
        <f t="shared" si="64"/>
        <v>46</v>
      </c>
      <c r="G148" s="3">
        <f t="shared" si="65"/>
        <v>402.6978417266173</v>
      </c>
      <c r="H148" s="3">
        <f t="shared" si="66"/>
        <v>148.76302106966494</v>
      </c>
      <c r="I148">
        <f t="shared" si="48"/>
        <v>1.4876302106966495E-4</v>
      </c>
      <c r="J148" s="4">
        <f t="shared" si="67"/>
        <v>445.09173668823564</v>
      </c>
      <c r="K148" s="40">
        <f t="shared" si="68"/>
        <v>2.9919514506215998</v>
      </c>
      <c r="L148" s="40">
        <f t="shared" si="49"/>
        <v>3.0080485493784002</v>
      </c>
      <c r="M148" s="10">
        <f t="shared" si="69"/>
        <v>5.8583202184939127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14.517761864299239</v>
      </c>
      <c r="Q148" s="42">
        <f t="shared" si="71"/>
        <v>0.16134205023594217</v>
      </c>
      <c r="R148" s="4">
        <f t="shared" si="72"/>
        <v>549467.36502774397</v>
      </c>
      <c r="S148">
        <f t="shared" si="52"/>
        <v>5.4946736502774402E-4</v>
      </c>
      <c r="T148" s="41">
        <f t="shared" si="53"/>
        <v>2.7538317024089715E-4</v>
      </c>
      <c r="U148" s="42">
        <f t="shared" si="73"/>
        <v>0.97566722138516382</v>
      </c>
      <c r="V148" s="42">
        <f t="shared" si="74"/>
        <v>0.98608676705225928</v>
      </c>
      <c r="W148" s="42">
        <f t="shared" si="75"/>
        <v>0.97226073746068087</v>
      </c>
      <c r="X148" s="42">
        <f t="shared" si="76"/>
        <v>1.3826029591578415E-2</v>
      </c>
      <c r="Y148" s="42">
        <f t="shared" si="59"/>
        <v>5.0685548561821272E-3</v>
      </c>
      <c r="Z148" s="10">
        <f t="shared" si="77"/>
        <v>18.405463383068412</v>
      </c>
      <c r="AA148">
        <f t="shared" si="54"/>
        <v>5863580.4595371978</v>
      </c>
      <c r="AB148" s="10">
        <f t="shared" si="55"/>
        <v>5.8635804595371974</v>
      </c>
      <c r="AC148" s="10">
        <f t="shared" si="56"/>
        <v>5.7625804595371974</v>
      </c>
      <c r="AD148" s="3">
        <f t="shared" si="57"/>
        <v>835.76221313084818</v>
      </c>
      <c r="AI148" s="94">
        <f t="shared" si="58"/>
        <v>0.97226073746068087</v>
      </c>
    </row>
    <row r="149" spans="2:35">
      <c r="B149" s="39">
        <f t="shared" si="60"/>
        <v>121</v>
      </c>
      <c r="C149" s="42">
        <f t="shared" si="61"/>
        <v>2.2488009592325002</v>
      </c>
      <c r="D149" s="10">
        <f t="shared" si="62"/>
        <v>13.251199040767565</v>
      </c>
      <c r="E149" s="40">
        <f t="shared" si="63"/>
        <v>19.49760191846487</v>
      </c>
      <c r="F149" s="40">
        <f t="shared" si="64"/>
        <v>46</v>
      </c>
      <c r="G149" s="3">
        <f t="shared" si="65"/>
        <v>402.51199040767244</v>
      </c>
      <c r="H149" s="3">
        <f t="shared" si="66"/>
        <v>148.76302106966494</v>
      </c>
      <c r="I149">
        <f t="shared" si="48"/>
        <v>1.4876302106966495E-4</v>
      </c>
      <c r="J149" s="4">
        <f t="shared" si="67"/>
        <v>446.22905636276255</v>
      </c>
      <c r="K149" s="40">
        <f t="shared" si="68"/>
        <v>2.9995966279401909</v>
      </c>
      <c r="L149" s="40">
        <f t="shared" si="49"/>
        <v>3.0004033720598091</v>
      </c>
      <c r="M149" s="10">
        <f t="shared" si="69"/>
        <v>5.8635804595371974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14.521918961280663</v>
      </c>
      <c r="Q149" s="42">
        <f t="shared" si="71"/>
        <v>0.16262184885925335</v>
      </c>
      <c r="R149" s="4">
        <f t="shared" si="72"/>
        <v>548755.99248449923</v>
      </c>
      <c r="S149">
        <f t="shared" si="52"/>
        <v>5.4875599248449926E-4</v>
      </c>
      <c r="T149" s="41">
        <f t="shared" si="53"/>
        <v>2.7609454278414191E-4</v>
      </c>
      <c r="U149" s="42">
        <f t="shared" si="73"/>
        <v>0.9744040656150259</v>
      </c>
      <c r="V149" s="42">
        <f t="shared" si="74"/>
        <v>0.98699572505383237</v>
      </c>
      <c r="W149" s="42">
        <f t="shared" si="75"/>
        <v>0.97314905453214351</v>
      </c>
      <c r="X149" s="42">
        <f t="shared" si="76"/>
        <v>1.3846670521688864E-2</v>
      </c>
      <c r="Y149" s="42">
        <f t="shared" si="59"/>
        <v>5.086275806053228E-3</v>
      </c>
      <c r="Z149" s="10">
        <f t="shared" si="77"/>
        <v>18.422225063788439</v>
      </c>
      <c r="AA149">
        <f t="shared" si="54"/>
        <v>5868828.386838777</v>
      </c>
      <c r="AB149" s="10">
        <f t="shared" si="55"/>
        <v>5.8688283868387767</v>
      </c>
      <c r="AC149" s="10">
        <f t="shared" si="56"/>
        <v>5.7678283868387767</v>
      </c>
      <c r="AD149" s="3">
        <f t="shared" si="57"/>
        <v>836.5233338417371</v>
      </c>
      <c r="AI149" s="94">
        <f t="shared" si="58"/>
        <v>0.97314905453214351</v>
      </c>
    </row>
    <row r="150" spans="2:35">
      <c r="B150" s="39">
        <f t="shared" si="60"/>
        <v>122</v>
      </c>
      <c r="C150" s="42">
        <f t="shared" si="61"/>
        <v>2.2673860911269839</v>
      </c>
      <c r="D150" s="10">
        <f t="shared" si="62"/>
        <v>13.232613908873082</v>
      </c>
      <c r="E150" s="40">
        <f t="shared" si="63"/>
        <v>19.534772182253835</v>
      </c>
      <c r="F150" s="40">
        <f t="shared" si="64"/>
        <v>46</v>
      </c>
      <c r="G150" s="3">
        <f t="shared" si="65"/>
        <v>402.32613908872759</v>
      </c>
      <c r="H150" s="3">
        <f t="shared" si="66"/>
        <v>148.76302106966494</v>
      </c>
      <c r="I150">
        <f t="shared" si="48"/>
        <v>1.4876302106966495E-4</v>
      </c>
      <c r="J150" s="4">
        <f t="shared" si="67"/>
        <v>447.36854629427808</v>
      </c>
      <c r="K150" s="40">
        <f t="shared" si="68"/>
        <v>3.007256393944687</v>
      </c>
      <c r="L150" s="40">
        <f t="shared" si="49"/>
        <v>2.992743606055313</v>
      </c>
      <c r="M150" s="10">
        <f t="shared" si="69"/>
        <v>5.8688283868387767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14.526063796873702</v>
      </c>
      <c r="Q150" s="42">
        <f t="shared" si="71"/>
        <v>0.16390128230759626</v>
      </c>
      <c r="R150" s="4">
        <f t="shared" si="72"/>
        <v>548044.16953486251</v>
      </c>
      <c r="S150">
        <f t="shared" si="52"/>
        <v>5.4804416953486252E-4</v>
      </c>
      <c r="T150" s="41">
        <f t="shared" si="53"/>
        <v>2.7680636573377865E-4</v>
      </c>
      <c r="U150" s="42">
        <f t="shared" si="73"/>
        <v>0.97314011007627399</v>
      </c>
      <c r="V150" s="42">
        <f t="shared" si="74"/>
        <v>0.98790252856758898</v>
      </c>
      <c r="W150" s="42">
        <f t="shared" si="75"/>
        <v>0.97403529213483642</v>
      </c>
      <c r="X150" s="42">
        <f t="shared" si="76"/>
        <v>1.3867236432752561E-2</v>
      </c>
      <c r="Y150" s="42">
        <f t="shared" si="59"/>
        <v>5.1040180121813715E-3</v>
      </c>
      <c r="Z150" s="10">
        <f t="shared" si="77"/>
        <v>18.438947379881476</v>
      </c>
      <c r="AA150">
        <f t="shared" si="54"/>
        <v>5874063.9894395024</v>
      </c>
      <c r="AB150" s="10">
        <f t="shared" si="55"/>
        <v>5.8740639894395024</v>
      </c>
      <c r="AC150" s="10">
        <f t="shared" si="56"/>
        <v>5.7730639894395024</v>
      </c>
      <c r="AD150" s="3">
        <f t="shared" si="57"/>
        <v>837.28266706881834</v>
      </c>
      <c r="AI150" s="94">
        <f t="shared" si="58"/>
        <v>0.97403529213483642</v>
      </c>
    </row>
    <row r="151" spans="2:35">
      <c r="B151" s="39">
        <f t="shared" si="60"/>
        <v>123</v>
      </c>
      <c r="C151" s="42">
        <f t="shared" si="61"/>
        <v>2.2859712230214675</v>
      </c>
      <c r="D151" s="10">
        <f t="shared" si="62"/>
        <v>13.2140287769786</v>
      </c>
      <c r="E151" s="40">
        <f t="shared" si="63"/>
        <v>19.571942446042801</v>
      </c>
      <c r="F151" s="40">
        <f t="shared" si="64"/>
        <v>46</v>
      </c>
      <c r="G151" s="3">
        <f t="shared" si="65"/>
        <v>402.14028776978273</v>
      </c>
      <c r="H151" s="3">
        <f t="shared" si="66"/>
        <v>148.76302106966494</v>
      </c>
      <c r="I151">
        <f t="shared" si="48"/>
        <v>1.4876302106966495E-4</v>
      </c>
      <c r="J151" s="4">
        <f t="shared" si="67"/>
        <v>448.51020648278245</v>
      </c>
      <c r="K151" s="40">
        <f t="shared" si="68"/>
        <v>3.0149307486350891</v>
      </c>
      <c r="L151" s="40">
        <f t="shared" si="49"/>
        <v>2.9850692513649109</v>
      </c>
      <c r="M151" s="10">
        <f t="shared" si="69"/>
        <v>5.8740639894395024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14.530196384003046</v>
      </c>
      <c r="Q151" s="42">
        <f t="shared" si="71"/>
        <v>0.16518035186751939</v>
      </c>
      <c r="R151" s="4">
        <f t="shared" si="72"/>
        <v>547331.8973888692</v>
      </c>
      <c r="S151">
        <f t="shared" si="52"/>
        <v>5.4733189738886924E-4</v>
      </c>
      <c r="T151" s="41">
        <f t="shared" si="53"/>
        <v>2.7751863787977193E-4</v>
      </c>
      <c r="U151" s="42">
        <f t="shared" si="73"/>
        <v>0.97187535691751947</v>
      </c>
      <c r="V151" s="42">
        <f t="shared" si="74"/>
        <v>0.98880717545223029</v>
      </c>
      <c r="W151" s="42">
        <f t="shared" si="75"/>
        <v>0.97491944841804634</v>
      </c>
      <c r="X151" s="42">
        <f t="shared" si="76"/>
        <v>1.388772703418395E-2</v>
      </c>
      <c r="Y151" s="42">
        <f t="shared" si="59"/>
        <v>5.1217813810873177E-3</v>
      </c>
      <c r="Z151" s="10">
        <f t="shared" si="77"/>
        <v>18.455630296463916</v>
      </c>
      <c r="AA151">
        <f t="shared" si="54"/>
        <v>5879287.2564176368</v>
      </c>
      <c r="AB151" s="10">
        <f t="shared" si="55"/>
        <v>5.8792872564176371</v>
      </c>
      <c r="AC151" s="10">
        <f t="shared" si="56"/>
        <v>5.7782872564176371</v>
      </c>
      <c r="AD151" s="3">
        <f t="shared" si="57"/>
        <v>838.04021122808365</v>
      </c>
      <c r="AI151" s="94">
        <f t="shared" si="58"/>
        <v>0.97491944841804634</v>
      </c>
    </row>
    <row r="152" spans="2:35">
      <c r="B152" s="39">
        <f t="shared" si="60"/>
        <v>124</v>
      </c>
      <c r="C152" s="42">
        <f t="shared" si="61"/>
        <v>2.3045563549159511</v>
      </c>
      <c r="D152" s="10">
        <f t="shared" si="62"/>
        <v>13.195443645084117</v>
      </c>
      <c r="E152" s="40">
        <f t="shared" si="63"/>
        <v>19.609112709831766</v>
      </c>
      <c r="F152" s="40">
        <f t="shared" si="64"/>
        <v>46</v>
      </c>
      <c r="G152" s="3">
        <f t="shared" si="65"/>
        <v>401.95443645083787</v>
      </c>
      <c r="H152" s="3">
        <f t="shared" si="66"/>
        <v>148.76302106966494</v>
      </c>
      <c r="I152">
        <f t="shared" si="48"/>
        <v>1.4876302106966495E-4</v>
      </c>
      <c r="J152" s="4">
        <f t="shared" si="67"/>
        <v>449.65403692827545</v>
      </c>
      <c r="K152" s="40">
        <f t="shared" si="68"/>
        <v>3.0226196920113959</v>
      </c>
      <c r="L152" s="40">
        <f t="shared" si="49"/>
        <v>2.9773803079886041</v>
      </c>
      <c r="M152" s="10">
        <f t="shared" si="69"/>
        <v>5.8792872564176371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14.53431673553983</v>
      </c>
      <c r="Q152" s="42">
        <f t="shared" si="71"/>
        <v>0.1664590588224214</v>
      </c>
      <c r="R152" s="4">
        <f t="shared" si="72"/>
        <v>546619.17725655471</v>
      </c>
      <c r="S152">
        <f t="shared" si="52"/>
        <v>5.4661917725655474E-4</v>
      </c>
      <c r="T152" s="41">
        <f t="shared" si="53"/>
        <v>2.7823135801208643E-4</v>
      </c>
      <c r="U152" s="42">
        <f t="shared" si="73"/>
        <v>0.97060980828737398</v>
      </c>
      <c r="V152" s="42">
        <f t="shared" si="74"/>
        <v>0.98970966357376156</v>
      </c>
      <c r="W152" s="42">
        <f t="shared" si="75"/>
        <v>0.97580152153737731</v>
      </c>
      <c r="X152" s="42">
        <f t="shared" si="76"/>
        <v>1.3908142036384241E-2</v>
      </c>
      <c r="Y152" s="42">
        <f t="shared" si="59"/>
        <v>5.1395658190390072E-3</v>
      </c>
      <c r="Z152" s="10">
        <f t="shared" si="77"/>
        <v>18.472273778772784</v>
      </c>
      <c r="AA152">
        <f t="shared" si="54"/>
        <v>5884498.1768892165</v>
      </c>
      <c r="AB152" s="10">
        <f t="shared" si="55"/>
        <v>5.8844981768892168</v>
      </c>
      <c r="AC152" s="10">
        <f t="shared" si="56"/>
        <v>5.7834981768892169</v>
      </c>
      <c r="AD152" s="3">
        <f t="shared" si="57"/>
        <v>838.7959647410031</v>
      </c>
      <c r="AI152" s="94">
        <f t="shared" si="58"/>
        <v>0.97580152153737731</v>
      </c>
    </row>
    <row r="153" spans="2:35">
      <c r="B153" s="39">
        <f t="shared" si="60"/>
        <v>125</v>
      </c>
      <c r="C153" s="42">
        <f t="shared" si="61"/>
        <v>2.3231414868104348</v>
      </c>
      <c r="D153" s="10">
        <f t="shared" si="62"/>
        <v>13.176858513189634</v>
      </c>
      <c r="E153" s="40">
        <f t="shared" si="63"/>
        <v>19.646282973620732</v>
      </c>
      <c r="F153" s="40">
        <f t="shared" si="64"/>
        <v>46</v>
      </c>
      <c r="G153" s="3">
        <f t="shared" si="65"/>
        <v>401.76858513189302</v>
      </c>
      <c r="H153" s="3">
        <f t="shared" si="66"/>
        <v>148.76302106966494</v>
      </c>
      <c r="I153">
        <f t="shared" si="48"/>
        <v>1.4876302106966495E-4</v>
      </c>
      <c r="J153" s="4">
        <f t="shared" si="67"/>
        <v>450.80003763075752</v>
      </c>
      <c r="K153" s="40">
        <f t="shared" si="68"/>
        <v>3.0303232240736104</v>
      </c>
      <c r="L153" s="40">
        <f t="shared" si="49"/>
        <v>2.9696767759263896</v>
      </c>
      <c r="M153" s="10">
        <f t="shared" si="69"/>
        <v>5.8844981768892168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14.538424864302161</v>
      </c>
      <c r="Q153" s="42">
        <f t="shared" si="71"/>
        <v>0.16773740445256718</v>
      </c>
      <c r="R153" s="4">
        <f t="shared" si="72"/>
        <v>545906.01034795423</v>
      </c>
      <c r="S153">
        <f t="shared" si="52"/>
        <v>5.4590601034795424E-4</v>
      </c>
      <c r="T153" s="41">
        <f t="shared" si="53"/>
        <v>2.7894452492068693E-4</v>
      </c>
      <c r="U153" s="42">
        <f t="shared" si="73"/>
        <v>0.96934346633444846</v>
      </c>
      <c r="V153" s="42">
        <f t="shared" si="74"/>
        <v>0.99060999080593437</v>
      </c>
      <c r="W153" s="42">
        <f t="shared" si="75"/>
        <v>0.97668150965481304</v>
      </c>
      <c r="X153" s="42">
        <f t="shared" si="76"/>
        <v>1.392848115112133E-2</v>
      </c>
      <c r="Y153" s="42">
        <f t="shared" si="59"/>
        <v>5.1573712320531111E-3</v>
      </c>
      <c r="Z153" s="10">
        <f t="shared" si="77"/>
        <v>18.488877792168608</v>
      </c>
      <c r="AA153">
        <f t="shared" si="54"/>
        <v>5889696.7400089419</v>
      </c>
      <c r="AB153" s="10">
        <f t="shared" si="55"/>
        <v>5.8896967400089419</v>
      </c>
      <c r="AC153" s="10">
        <f t="shared" si="56"/>
        <v>5.788696740008942</v>
      </c>
      <c r="AD153" s="3">
        <f t="shared" si="57"/>
        <v>839.54992603465439</v>
      </c>
      <c r="AI153" s="94">
        <f t="shared" si="58"/>
        <v>0.97668150965481304</v>
      </c>
    </row>
    <row r="154" spans="2:35">
      <c r="B154" s="39">
        <f t="shared" si="60"/>
        <v>126</v>
      </c>
      <c r="C154" s="42">
        <f t="shared" si="61"/>
        <v>2.3417266187049184</v>
      </c>
      <c r="D154" s="10">
        <f t="shared" si="62"/>
        <v>13.158273381295151</v>
      </c>
      <c r="E154" s="40">
        <f t="shared" si="63"/>
        <v>19.683453237409697</v>
      </c>
      <c r="F154" s="40">
        <f t="shared" si="64"/>
        <v>46</v>
      </c>
      <c r="G154" s="3">
        <f t="shared" si="65"/>
        <v>401.58273381294816</v>
      </c>
      <c r="H154" s="3">
        <f t="shared" si="66"/>
        <v>148.76302106966494</v>
      </c>
      <c r="I154">
        <f t="shared" si="48"/>
        <v>1.4876302106966495E-4</v>
      </c>
      <c r="J154" s="4">
        <f t="shared" si="67"/>
        <v>451.94820859022798</v>
      </c>
      <c r="K154" s="40">
        <f t="shared" si="68"/>
        <v>3.0380413448217283</v>
      </c>
      <c r="L154" s="40">
        <f t="shared" si="49"/>
        <v>2.9619586551782717</v>
      </c>
      <c r="M154" s="10">
        <f t="shared" si="69"/>
        <v>5.8896967400089419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14.5425207830561</v>
      </c>
      <c r="Q154" s="42">
        <f t="shared" si="71"/>
        <v>0.16901539003510371</v>
      </c>
      <c r="R154" s="4">
        <f t="shared" si="72"/>
        <v>545192.39787310339</v>
      </c>
      <c r="S154">
        <f t="shared" si="52"/>
        <v>5.4519239787310339E-4</v>
      </c>
      <c r="T154" s="41">
        <f t="shared" si="53"/>
        <v>2.7965813739553778E-4</v>
      </c>
      <c r="U154" s="42">
        <f t="shared" si="73"/>
        <v>0.96807633320735476</v>
      </c>
      <c r="V154" s="42">
        <f t="shared" si="74"/>
        <v>0.9915081550284095</v>
      </c>
      <c r="W154" s="42">
        <f t="shared" si="75"/>
        <v>0.97755941093886611</v>
      </c>
      <c r="X154" s="42">
        <f t="shared" si="76"/>
        <v>1.3948744089543386E-2</v>
      </c>
      <c r="Y154" s="42">
        <f t="shared" si="59"/>
        <v>5.1751975258940396E-3</v>
      </c>
      <c r="Z154" s="10">
        <f t="shared" si="77"/>
        <v>18.505442302129183</v>
      </c>
      <c r="AA154">
        <f t="shared" si="54"/>
        <v>5894882.9349682285</v>
      </c>
      <c r="AB154" s="10">
        <f t="shared" si="55"/>
        <v>5.8948829349682281</v>
      </c>
      <c r="AC154" s="10">
        <f t="shared" si="56"/>
        <v>5.7938829349682281</v>
      </c>
      <c r="AD154" s="3">
        <f t="shared" si="57"/>
        <v>840.30209354143994</v>
      </c>
      <c r="AI154" s="94">
        <f t="shared" si="58"/>
        <v>0.97755941093886611</v>
      </c>
    </row>
    <row r="155" spans="2:35">
      <c r="B155" s="39">
        <f t="shared" si="60"/>
        <v>127</v>
      </c>
      <c r="C155" s="42">
        <f t="shared" si="61"/>
        <v>2.360311750599402</v>
      </c>
      <c r="D155" s="10">
        <f t="shared" si="62"/>
        <v>13.139688249400669</v>
      </c>
      <c r="E155" s="40">
        <f t="shared" si="63"/>
        <v>19.720623501198663</v>
      </c>
      <c r="F155" s="40">
        <f t="shared" si="64"/>
        <v>46</v>
      </c>
      <c r="G155" s="3">
        <f t="shared" si="65"/>
        <v>401.39688249400331</v>
      </c>
      <c r="H155" s="3">
        <f t="shared" si="66"/>
        <v>148.76302106966494</v>
      </c>
      <c r="I155">
        <f t="shared" si="48"/>
        <v>1.4876302106966495E-4</v>
      </c>
      <c r="J155" s="4">
        <f t="shared" si="67"/>
        <v>453.09854980668729</v>
      </c>
      <c r="K155" s="40">
        <f t="shared" si="68"/>
        <v>3.0457740542557521</v>
      </c>
      <c r="L155" s="40">
        <f t="shared" si="49"/>
        <v>2.9542259457442479</v>
      </c>
      <c r="M155" s="10">
        <f t="shared" si="69"/>
        <v>5.8948829349682281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14.54660450451437</v>
      </c>
      <c r="Q155" s="42">
        <f t="shared" si="71"/>
        <v>0.17029301684407591</v>
      </c>
      <c r="R155" s="4">
        <f t="shared" si="72"/>
        <v>544478.34104203747</v>
      </c>
      <c r="S155">
        <f t="shared" si="52"/>
        <v>5.4447834104203742E-4</v>
      </c>
      <c r="T155" s="41">
        <f t="shared" si="53"/>
        <v>2.8037219422660375E-4</v>
      </c>
      <c r="U155" s="42">
        <f t="shared" si="73"/>
        <v>0.96680841105470428</v>
      </c>
      <c r="V155" s="42">
        <f t="shared" si="74"/>
        <v>0.99240415412891536</v>
      </c>
      <c r="W155" s="42">
        <f t="shared" si="75"/>
        <v>0.97843522356424928</v>
      </c>
      <c r="X155" s="42">
        <f t="shared" si="76"/>
        <v>1.3968930564666082E-2</v>
      </c>
      <c r="Y155" s="42">
        <f t="shared" si="59"/>
        <v>5.1930446060761285E-3</v>
      </c>
      <c r="Z155" s="10">
        <f t="shared" si="77"/>
        <v>18.521967274254671</v>
      </c>
      <c r="AA155">
        <f t="shared" si="54"/>
        <v>5900056.7509968076</v>
      </c>
      <c r="AB155" s="10">
        <f t="shared" si="55"/>
        <v>5.9000567509968072</v>
      </c>
      <c r="AC155" s="10">
        <f t="shared" si="56"/>
        <v>5.7990567509968072</v>
      </c>
      <c r="AD155" s="3">
        <f t="shared" si="57"/>
        <v>841.05246569931944</v>
      </c>
      <c r="AI155" s="94">
        <f t="shared" si="58"/>
        <v>0.97843522356424928</v>
      </c>
    </row>
    <row r="156" spans="2:35">
      <c r="B156" s="39">
        <f t="shared" si="60"/>
        <v>128</v>
      </c>
      <c r="C156" s="42">
        <f t="shared" si="61"/>
        <v>2.3788968824938856</v>
      </c>
      <c r="D156" s="10">
        <f t="shared" si="62"/>
        <v>13.121103117506186</v>
      </c>
      <c r="E156" s="40">
        <f t="shared" si="63"/>
        <v>19.757793764987628</v>
      </c>
      <c r="F156" s="40">
        <f t="shared" si="64"/>
        <v>46</v>
      </c>
      <c r="G156" s="3">
        <f t="shared" si="65"/>
        <v>401.21103117505845</v>
      </c>
      <c r="H156" s="3">
        <f t="shared" si="66"/>
        <v>148.76302106966494</v>
      </c>
      <c r="I156">
        <f t="shared" ref="I156:I219" si="78">H156/1000^2</f>
        <v>1.4876302106966495E-4</v>
      </c>
      <c r="J156" s="4">
        <f t="shared" si="67"/>
        <v>454.25106128013545</v>
      </c>
      <c r="K156" s="40">
        <f t="shared" si="68"/>
        <v>3.0535213523756823</v>
      </c>
      <c r="L156" s="40">
        <f t="shared" ref="L156:L219" si="79">IF((gstar-K156)&lt;0,0,gstar-K156)</f>
        <v>2.9464786476243177</v>
      </c>
      <c r="M156" s="10">
        <f t="shared" si="69"/>
        <v>5.9000567509968072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14.550676041337885</v>
      </c>
      <c r="Q156" s="42">
        <f t="shared" si="71"/>
        <v>0.17157028615044242</v>
      </c>
      <c r="R156" s="4">
        <f t="shared" si="72"/>
        <v>543763.84106479166</v>
      </c>
      <c r="S156">
        <f t="shared" ref="S156:S219" si="82">R156/1000^3</f>
        <v>5.4376384106479166E-4</v>
      </c>
      <c r="T156" s="41">
        <f t="shared" ref="T156:T219" si="83">(vc/1000^3-S156)</f>
        <v>2.8108669420384951E-4</v>
      </c>
      <c r="U156" s="42">
        <f t="shared" si="73"/>
        <v>0.96553970202510797</v>
      </c>
      <c r="V156" s="42">
        <f t="shared" si="74"/>
        <v>0.99329798600221564</v>
      </c>
      <c r="W156" s="42">
        <f t="shared" si="75"/>
        <v>0.979308945712146</v>
      </c>
      <c r="X156" s="42">
        <f t="shared" si="76"/>
        <v>1.3989040290069643E-2</v>
      </c>
      <c r="Y156" s="42">
        <f t="shared" si="59"/>
        <v>5.2109123778641591E-3</v>
      </c>
      <c r="Z156" s="10">
        <f t="shared" si="77"/>
        <v>18.538452674266768</v>
      </c>
      <c r="AA156">
        <f t="shared" ref="AA156:AA219" si="84">Z156*rat*to+patm*1000000</f>
        <v>5905218.1773624569</v>
      </c>
      <c r="AB156" s="10">
        <f t="shared" ref="AB156:AB219" si="85">AA156/1000000</f>
        <v>5.9052181773624568</v>
      </c>
      <c r="AC156" s="10">
        <f t="shared" ref="AC156:AC219" si="86">AB156-patm</f>
        <v>5.8042181773624568</v>
      </c>
      <c r="AD156" s="3">
        <f t="shared" ref="AD156:AD219" si="87">AC156*1000000/6895</f>
        <v>841.80104095177035</v>
      </c>
      <c r="AI156" s="94">
        <f t="shared" si="58"/>
        <v>0.979308945712146</v>
      </c>
    </row>
    <row r="157" spans="2:35">
      <c r="B157" s="39">
        <f t="shared" si="60"/>
        <v>129</v>
      </c>
      <c r="C157" s="42">
        <f t="shared" si="61"/>
        <v>2.3974820143883693</v>
      </c>
      <c r="D157" s="10">
        <f t="shared" si="62"/>
        <v>13.102517985611703</v>
      </c>
      <c r="E157" s="40">
        <f t="shared" si="63"/>
        <v>19.794964028776594</v>
      </c>
      <c r="F157" s="40">
        <f t="shared" si="64"/>
        <v>46</v>
      </c>
      <c r="G157" s="3">
        <f t="shared" si="65"/>
        <v>401.0251798561136</v>
      </c>
      <c r="H157" s="3">
        <f t="shared" si="66"/>
        <v>148.76302106966494</v>
      </c>
      <c r="I157">
        <f t="shared" si="78"/>
        <v>1.4876302106966495E-4</v>
      </c>
      <c r="J157" s="4">
        <f t="shared" si="67"/>
        <v>455.40574301057222</v>
      </c>
      <c r="K157" s="40">
        <f t="shared" si="68"/>
        <v>3.0612832391815172</v>
      </c>
      <c r="L157" s="40">
        <f t="shared" si="79"/>
        <v>2.9387167608184828</v>
      </c>
      <c r="M157" s="10">
        <f t="shared" si="69"/>
        <v>5.9052181773624568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14.554735406135789</v>
      </c>
      <c r="Q157" s="42">
        <f t="shared" si="71"/>
        <v>0.17284719922209116</v>
      </c>
      <c r="R157" s="4">
        <f t="shared" si="72"/>
        <v>543048.89915140159</v>
      </c>
      <c r="S157">
        <f t="shared" si="82"/>
        <v>5.4304889915140163E-4</v>
      </c>
      <c r="T157" s="41">
        <f t="shared" si="83"/>
        <v>2.8180163611723954E-4</v>
      </c>
      <c r="U157" s="42">
        <f t="shared" si="73"/>
        <v>0.9642702082671778</v>
      </c>
      <c r="V157" s="42">
        <f t="shared" si="74"/>
        <v>0.99418964854907477</v>
      </c>
      <c r="W157" s="42">
        <f t="shared" si="75"/>
        <v>0.98018057557016491</v>
      </c>
      <c r="X157" s="42">
        <f t="shared" si="76"/>
        <v>1.4009072978909853E-2</v>
      </c>
      <c r="Y157" s="42">
        <f t="shared" si="59"/>
        <v>5.2288007462726101E-3</v>
      </c>
      <c r="Z157" s="10">
        <f t="shared" si="77"/>
        <v>18.554898468003366</v>
      </c>
      <c r="AA157">
        <f t="shared" si="84"/>
        <v>5910367.2033693362</v>
      </c>
      <c r="AB157" s="10">
        <f t="shared" si="85"/>
        <v>5.9103672033693364</v>
      </c>
      <c r="AC157" s="10">
        <f t="shared" si="86"/>
        <v>5.8093672033693364</v>
      </c>
      <c r="AD157" s="3">
        <f t="shared" si="87"/>
        <v>842.5478177475469</v>
      </c>
      <c r="AI157" s="94">
        <f t="shared" ref="AI157:AI220" si="88">($M157-patm)*1000000*$I157/SQRT(rat*to)*SQRT(k)*(2/(k+1))^((k+1)/2/(k-1))</f>
        <v>0.98018057557016491</v>
      </c>
    </row>
    <row r="158" spans="2:35">
      <c r="B158" s="39">
        <f t="shared" si="60"/>
        <v>130</v>
      </c>
      <c r="C158" s="42">
        <f t="shared" si="61"/>
        <v>2.4160671462828529</v>
      </c>
      <c r="D158" s="10">
        <f t="shared" si="62"/>
        <v>13.08393285371722</v>
      </c>
      <c r="E158" s="40">
        <f t="shared" si="63"/>
        <v>19.832134292565559</v>
      </c>
      <c r="F158" s="40">
        <f t="shared" si="64"/>
        <v>46</v>
      </c>
      <c r="G158" s="3">
        <f t="shared" si="65"/>
        <v>400.83932853716874</v>
      </c>
      <c r="H158" s="3">
        <f t="shared" si="66"/>
        <v>148.76302106966494</v>
      </c>
      <c r="I158">
        <f t="shared" si="78"/>
        <v>1.4876302106966495E-4</v>
      </c>
      <c r="J158" s="4">
        <f t="shared" si="67"/>
        <v>456.56259499799739</v>
      </c>
      <c r="K158" s="40">
        <f t="shared" si="68"/>
        <v>3.0690597146732554</v>
      </c>
      <c r="L158" s="40">
        <f t="shared" si="79"/>
        <v>2.9309402853267446</v>
      </c>
      <c r="M158" s="10">
        <f t="shared" si="69"/>
        <v>5.9103672033693364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14.558782611464391</v>
      </c>
      <c r="Q158" s="42">
        <f t="shared" si="71"/>
        <v>0.17412375732385502</v>
      </c>
      <c r="R158" s="4">
        <f t="shared" si="72"/>
        <v>542333.51651190268</v>
      </c>
      <c r="S158">
        <f t="shared" si="82"/>
        <v>5.4233351651190268E-4</v>
      </c>
      <c r="T158" s="41">
        <f t="shared" si="83"/>
        <v>2.8251701875673849E-4</v>
      </c>
      <c r="U158" s="42">
        <f t="shared" si="73"/>
        <v>0.96299993192952515</v>
      </c>
      <c r="V158" s="42">
        <f t="shared" si="74"/>
        <v>0.99507913967837747</v>
      </c>
      <c r="W158" s="42">
        <f t="shared" si="75"/>
        <v>0.98105011133205833</v>
      </c>
      <c r="X158" s="42">
        <f t="shared" si="76"/>
        <v>1.4029028346319139E-2</v>
      </c>
      <c r="Y158" s="42">
        <f t="shared" ref="Y158:Y221" si="89">IF((X158*(Q158-Q157)+Y157)&lt;0,0,X158*(Q158-Q157)+Y157)</f>
        <v>5.2467096160679783E-3</v>
      </c>
      <c r="Z158" s="10">
        <f t="shared" si="77"/>
        <v>18.571304621424105</v>
      </c>
      <c r="AA158">
        <f t="shared" si="84"/>
        <v>5915503.8183597252</v>
      </c>
      <c r="AB158" s="10">
        <f t="shared" si="85"/>
        <v>5.9155038183597251</v>
      </c>
      <c r="AC158" s="10">
        <f t="shared" si="86"/>
        <v>5.8145038183597251</v>
      </c>
      <c r="AD158" s="3">
        <f t="shared" si="87"/>
        <v>843.29279454093182</v>
      </c>
      <c r="AI158" s="94">
        <f t="shared" si="88"/>
        <v>0.98105011133205833</v>
      </c>
    </row>
    <row r="159" spans="2:35">
      <c r="B159" s="39">
        <f t="shared" si="60"/>
        <v>131</v>
      </c>
      <c r="C159" s="42">
        <f t="shared" si="61"/>
        <v>2.4346522781773365</v>
      </c>
      <c r="D159" s="10">
        <f t="shared" si="62"/>
        <v>13.065347721822738</v>
      </c>
      <c r="E159" s="40">
        <f t="shared" si="63"/>
        <v>19.869304556354525</v>
      </c>
      <c r="F159" s="40">
        <f t="shared" si="64"/>
        <v>46</v>
      </c>
      <c r="G159" s="3">
        <f t="shared" si="65"/>
        <v>400.65347721822388</v>
      </c>
      <c r="H159" s="3">
        <f t="shared" si="66"/>
        <v>148.76302106966494</v>
      </c>
      <c r="I159">
        <f t="shared" si="78"/>
        <v>1.4876302106966495E-4</v>
      </c>
      <c r="J159" s="4">
        <f t="shared" si="67"/>
        <v>457.72161724241164</v>
      </c>
      <c r="K159" s="40">
        <f t="shared" si="68"/>
        <v>3.0768507788509014</v>
      </c>
      <c r="L159" s="40">
        <f t="shared" si="79"/>
        <v>2.9231492211490986</v>
      </c>
      <c r="M159" s="10">
        <f t="shared" si="69"/>
        <v>5.9155038183597251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14.562817669828799</v>
      </c>
      <c r="Q159" s="42">
        <f t="shared" si="71"/>
        <v>0.17539996171752728</v>
      </c>
      <c r="R159" s="4">
        <f t="shared" si="72"/>
        <v>541617.69435632997</v>
      </c>
      <c r="S159">
        <f t="shared" si="82"/>
        <v>5.4161769435633002E-4</v>
      </c>
      <c r="T159" s="41">
        <f t="shared" si="83"/>
        <v>2.8323284091231115E-4</v>
      </c>
      <c r="U159" s="42">
        <f t="shared" si="73"/>
        <v>0.961728875160761</v>
      </c>
      <c r="V159" s="42">
        <f t="shared" si="74"/>
        <v>0.99596645730603062</v>
      </c>
      <c r="W159" s="42">
        <f t="shared" si="75"/>
        <v>0.98191755119801627</v>
      </c>
      <c r="X159" s="42">
        <f t="shared" si="76"/>
        <v>1.4048906108014347E-2</v>
      </c>
      <c r="Y159" s="42">
        <f t="shared" si="89"/>
        <v>5.2646388917693149E-3</v>
      </c>
      <c r="Z159" s="10">
        <f t="shared" si="77"/>
        <v>18.587671100609573</v>
      </c>
      <c r="AA159">
        <f t="shared" si="84"/>
        <v>5920628.0117137684</v>
      </c>
      <c r="AB159" s="10">
        <f t="shared" si="85"/>
        <v>5.9206280117137684</v>
      </c>
      <c r="AC159" s="10">
        <f t="shared" si="86"/>
        <v>5.8196280117137684</v>
      </c>
      <c r="AD159" s="3">
        <f t="shared" si="87"/>
        <v>844.03596979169959</v>
      </c>
      <c r="AI159" s="94">
        <f t="shared" si="88"/>
        <v>0.98191755119801627</v>
      </c>
    </row>
    <row r="160" spans="2:35">
      <c r="B160" s="39">
        <f t="shared" si="60"/>
        <v>132</v>
      </c>
      <c r="C160" s="42">
        <f t="shared" si="61"/>
        <v>2.4532374100718202</v>
      </c>
      <c r="D160" s="10">
        <f t="shared" si="62"/>
        <v>13.046762589928255</v>
      </c>
      <c r="E160" s="40">
        <f t="shared" si="63"/>
        <v>19.90647482014349</v>
      </c>
      <c r="F160" s="40">
        <f t="shared" si="64"/>
        <v>46</v>
      </c>
      <c r="G160" s="3">
        <f t="shared" si="65"/>
        <v>400.46762589927903</v>
      </c>
      <c r="H160" s="3">
        <f t="shared" si="66"/>
        <v>148.76302106966494</v>
      </c>
      <c r="I160">
        <f t="shared" si="78"/>
        <v>1.4876302106966495E-4</v>
      </c>
      <c r="J160" s="4">
        <f t="shared" si="67"/>
        <v>458.88280974381451</v>
      </c>
      <c r="K160" s="40">
        <f t="shared" si="68"/>
        <v>3.084656431714452</v>
      </c>
      <c r="L160" s="40">
        <f t="shared" si="79"/>
        <v>2.915343568285548</v>
      </c>
      <c r="M160" s="10">
        <f t="shared" si="69"/>
        <v>5.9206280117137684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14.566840593682965</v>
      </c>
      <c r="Q160" s="42">
        <f t="shared" si="71"/>
        <v>0.17667581366187704</v>
      </c>
      <c r="R160" s="4">
        <f t="shared" si="72"/>
        <v>540901.43389471911</v>
      </c>
      <c r="S160">
        <f t="shared" si="82"/>
        <v>5.4090143389471908E-4</v>
      </c>
      <c r="T160" s="41">
        <f t="shared" si="83"/>
        <v>2.8394910137392209E-4</v>
      </c>
      <c r="U160" s="42">
        <f t="shared" si="73"/>
        <v>0.96045704010949695</v>
      </c>
      <c r="V160" s="42">
        <f t="shared" si="74"/>
        <v>0.99685159935406198</v>
      </c>
      <c r="W160" s="42">
        <f t="shared" si="75"/>
        <v>0.98278289337462299</v>
      </c>
      <c r="X160" s="42">
        <f t="shared" si="76"/>
        <v>1.4068705979438989E-2</v>
      </c>
      <c r="Y160" s="42">
        <f t="shared" si="89"/>
        <v>5.2825884776476675E-3</v>
      </c>
      <c r="Z160" s="10">
        <f t="shared" si="77"/>
        <v>18.603997871756675</v>
      </c>
      <c r="AA160">
        <f t="shared" si="84"/>
        <v>5925739.7728480296</v>
      </c>
      <c r="AB160" s="10">
        <f t="shared" si="85"/>
        <v>5.9257397728480292</v>
      </c>
      <c r="AC160" s="10">
        <f t="shared" si="86"/>
        <v>5.8247397728480292</v>
      </c>
      <c r="AD160" s="3">
        <f t="shared" si="87"/>
        <v>844.77734196490644</v>
      </c>
      <c r="AI160" s="94">
        <f t="shared" si="88"/>
        <v>0.98278289337462299</v>
      </c>
    </row>
    <row r="161" spans="2:35">
      <c r="B161" s="39">
        <f t="shared" si="60"/>
        <v>133</v>
      </c>
      <c r="C161" s="42">
        <f t="shared" si="61"/>
        <v>2.4718225419663038</v>
      </c>
      <c r="D161" s="10">
        <f t="shared" si="62"/>
        <v>13.028177458033772</v>
      </c>
      <c r="E161" s="40">
        <f t="shared" si="63"/>
        <v>19.943645083932456</v>
      </c>
      <c r="F161" s="40">
        <f t="shared" si="64"/>
        <v>46</v>
      </c>
      <c r="G161" s="3">
        <f t="shared" si="65"/>
        <v>400.28177458033417</v>
      </c>
      <c r="H161" s="3">
        <f t="shared" si="66"/>
        <v>148.76302106966494</v>
      </c>
      <c r="I161">
        <f t="shared" si="78"/>
        <v>1.4876302106966495E-4</v>
      </c>
      <c r="J161" s="4">
        <f t="shared" si="67"/>
        <v>460.04617250220645</v>
      </c>
      <c r="K161" s="40">
        <f t="shared" si="68"/>
        <v>3.0924766732639104</v>
      </c>
      <c r="L161" s="40">
        <f t="shared" si="79"/>
        <v>2.9075233267360896</v>
      </c>
      <c r="M161" s="10">
        <f t="shared" si="69"/>
        <v>5.9257397728480292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14.570851395428793</v>
      </c>
      <c r="Q161" s="42">
        <f t="shared" si="71"/>
        <v>0.1779513144126646</v>
      </c>
      <c r="R161" s="4">
        <f t="shared" si="72"/>
        <v>540184.73633710516</v>
      </c>
      <c r="S161">
        <f t="shared" si="82"/>
        <v>5.401847363371052E-4</v>
      </c>
      <c r="T161" s="41">
        <f t="shared" si="83"/>
        <v>2.8466579893153597E-4</v>
      </c>
      <c r="U161" s="42">
        <f t="shared" si="73"/>
        <v>0.95918442892434408</v>
      </c>
      <c r="V161" s="42">
        <f t="shared" si="74"/>
        <v>0.99773456375239311</v>
      </c>
      <c r="W161" s="42">
        <f t="shared" si="75"/>
        <v>0.98364613607461304</v>
      </c>
      <c r="X161" s="42">
        <f t="shared" si="76"/>
        <v>1.4088427677780069E-2</v>
      </c>
      <c r="Y161" s="42">
        <f t="shared" si="89"/>
        <v>5.3005582777280917E-3</v>
      </c>
      <c r="Z161" s="10">
        <f t="shared" si="77"/>
        <v>18.620284901183059</v>
      </c>
      <c r="AA161">
        <f t="shared" si="84"/>
        <v>5930839.0912168743</v>
      </c>
      <c r="AB161" s="10">
        <f t="shared" si="85"/>
        <v>5.9308390912168747</v>
      </c>
      <c r="AC161" s="10">
        <f t="shared" si="86"/>
        <v>5.8298390912168747</v>
      </c>
      <c r="AD161" s="3">
        <f t="shared" si="87"/>
        <v>845.5169095310913</v>
      </c>
      <c r="AI161" s="94">
        <f t="shared" si="88"/>
        <v>0.98364613607461304</v>
      </c>
    </row>
    <row r="162" spans="2:35">
      <c r="B162" s="39">
        <f t="shared" si="60"/>
        <v>134</v>
      </c>
      <c r="C162" s="42">
        <f t="shared" si="61"/>
        <v>2.4904076738607874</v>
      </c>
      <c r="D162" s="10">
        <f t="shared" si="62"/>
        <v>13.009592326139289</v>
      </c>
      <c r="E162" s="40">
        <f t="shared" si="63"/>
        <v>19.980815347721421</v>
      </c>
      <c r="F162" s="40">
        <f t="shared" si="64"/>
        <v>46</v>
      </c>
      <c r="G162" s="3">
        <f t="shared" si="65"/>
        <v>400.09592326138932</v>
      </c>
      <c r="H162" s="3">
        <f t="shared" si="66"/>
        <v>148.76302106966494</v>
      </c>
      <c r="I162">
        <f t="shared" si="78"/>
        <v>1.4876302106966495E-4</v>
      </c>
      <c r="J162" s="4">
        <f t="shared" si="67"/>
        <v>461.21170551758655</v>
      </c>
      <c r="K162" s="40">
        <f t="shared" si="68"/>
        <v>3.1003115034992703</v>
      </c>
      <c r="L162" s="40">
        <f t="shared" si="79"/>
        <v>2.8996884965007297</v>
      </c>
      <c r="M162" s="10">
        <f t="shared" si="69"/>
        <v>5.9308390912168747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14.574850087417481</v>
      </c>
      <c r="Q162" s="42">
        <f t="shared" si="71"/>
        <v>0.17922646522265667</v>
      </c>
      <c r="R162" s="4">
        <f t="shared" si="72"/>
        <v>539467.60289352399</v>
      </c>
      <c r="S162">
        <f t="shared" si="82"/>
        <v>5.3946760289352402E-4</v>
      </c>
      <c r="T162" s="41">
        <f t="shared" si="83"/>
        <v>2.8538293237511715E-4</v>
      </c>
      <c r="U162" s="42">
        <f t="shared" si="73"/>
        <v>0.95791104375391478</v>
      </c>
      <c r="V162" s="42">
        <f t="shared" si="74"/>
        <v>0.99861534843648059</v>
      </c>
      <c r="W162" s="42">
        <f t="shared" si="75"/>
        <v>0.98450727751710454</v>
      </c>
      <c r="X162" s="42">
        <f t="shared" si="76"/>
        <v>1.4108070919376048E-2</v>
      </c>
      <c r="Y162" s="42">
        <f t="shared" si="89"/>
        <v>5.3185481957883597E-3</v>
      </c>
      <c r="Z162" s="10">
        <f t="shared" si="77"/>
        <v>18.636532155319916</v>
      </c>
      <c r="AA162">
        <f t="shared" si="84"/>
        <v>5935925.9563102201</v>
      </c>
      <c r="AB162" s="10">
        <f t="shared" si="85"/>
        <v>5.9359259563102205</v>
      </c>
      <c r="AC162" s="10">
        <f t="shared" si="86"/>
        <v>5.8349259563102205</v>
      </c>
      <c r="AD162" s="3">
        <f t="shared" si="87"/>
        <v>846.25467096594923</v>
      </c>
      <c r="AI162" s="94">
        <f t="shared" si="88"/>
        <v>0.98450727751710454</v>
      </c>
    </row>
    <row r="163" spans="2:35">
      <c r="B163" s="39">
        <f t="shared" si="60"/>
        <v>135</v>
      </c>
      <c r="C163" s="42">
        <f t="shared" si="61"/>
        <v>2.5089928057552711</v>
      </c>
      <c r="D163" s="10">
        <f t="shared" si="62"/>
        <v>12.991007194244807</v>
      </c>
      <c r="E163" s="40">
        <f t="shared" si="63"/>
        <v>20.017985611510387</v>
      </c>
      <c r="F163" s="40">
        <f t="shared" si="64"/>
        <v>46</v>
      </c>
      <c r="G163" s="3">
        <f t="shared" si="65"/>
        <v>399.91007194244446</v>
      </c>
      <c r="H163" s="3">
        <f t="shared" si="66"/>
        <v>148.76302106966494</v>
      </c>
      <c r="I163">
        <f t="shared" si="78"/>
        <v>1.4876302106966495E-4</v>
      </c>
      <c r="J163" s="4">
        <f t="shared" si="67"/>
        <v>462.37940878995551</v>
      </c>
      <c r="K163" s="40">
        <f t="shared" si="68"/>
        <v>3.1081609224205367</v>
      </c>
      <c r="L163" s="40">
        <f t="shared" si="79"/>
        <v>2.8918390775794633</v>
      </c>
      <c r="M163" s="10">
        <f t="shared" si="69"/>
        <v>5.9359259563102205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14.578836681948001</v>
      </c>
      <c r="Q163" s="42">
        <f t="shared" si="71"/>
        <v>0.18050126734164168</v>
      </c>
      <c r="R163" s="4">
        <f t="shared" si="72"/>
        <v>538750.03477401065</v>
      </c>
      <c r="S163">
        <f t="shared" si="82"/>
        <v>5.3875003477401066E-4</v>
      </c>
      <c r="T163" s="41">
        <f t="shared" si="83"/>
        <v>2.8610050049463051E-4</v>
      </c>
      <c r="U163" s="42">
        <f t="shared" si="73"/>
        <v>0.95663688674681968</v>
      </c>
      <c r="V163" s="42">
        <f t="shared" si="74"/>
        <v>0.99949395135111541</v>
      </c>
      <c r="W163" s="42">
        <f t="shared" si="75"/>
        <v>0.98536631592721979</v>
      </c>
      <c r="X163" s="42">
        <f t="shared" si="76"/>
        <v>1.4127635423895613E-2</v>
      </c>
      <c r="Y163" s="42">
        <f t="shared" si="89"/>
        <v>5.3365581353629898E-3</v>
      </c>
      <c r="Z163" s="10">
        <f t="shared" si="77"/>
        <v>18.652739600723436</v>
      </c>
      <c r="AA163">
        <f t="shared" si="84"/>
        <v>5941000.3576571196</v>
      </c>
      <c r="AB163" s="10">
        <f t="shared" si="85"/>
        <v>5.9410003576571198</v>
      </c>
      <c r="AC163" s="10">
        <f t="shared" si="86"/>
        <v>5.8400003576571198</v>
      </c>
      <c r="AD163" s="3">
        <f t="shared" si="87"/>
        <v>846.99062475085134</v>
      </c>
      <c r="AI163" s="94">
        <f t="shared" si="88"/>
        <v>0.98536631592721979</v>
      </c>
    </row>
    <row r="164" spans="2:35">
      <c r="B164" s="39">
        <f t="shared" si="60"/>
        <v>136</v>
      </c>
      <c r="C164" s="42">
        <f t="shared" si="61"/>
        <v>2.5275779376497547</v>
      </c>
      <c r="D164" s="10">
        <f t="shared" si="62"/>
        <v>12.972422062350324</v>
      </c>
      <c r="E164" s="40">
        <f t="shared" si="63"/>
        <v>20.055155875299352</v>
      </c>
      <c r="F164" s="40">
        <f t="shared" si="64"/>
        <v>46</v>
      </c>
      <c r="G164" s="3">
        <f t="shared" si="65"/>
        <v>399.7242206234996</v>
      </c>
      <c r="H164" s="3">
        <f t="shared" si="66"/>
        <v>148.76302106966494</v>
      </c>
      <c r="I164">
        <f t="shared" si="78"/>
        <v>1.4876302106966495E-4</v>
      </c>
      <c r="J164" s="4">
        <f t="shared" si="67"/>
        <v>463.54928231931353</v>
      </c>
      <c r="K164" s="40">
        <f t="shared" si="68"/>
        <v>3.1160249300277103</v>
      </c>
      <c r="L164" s="40">
        <f t="shared" si="79"/>
        <v>2.8839750699722897</v>
      </c>
      <c r="M164" s="10">
        <f t="shared" si="69"/>
        <v>5.9410003576571198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14.582811191270155</v>
      </c>
      <c r="Q164" s="42">
        <f t="shared" si="71"/>
        <v>0.18177572201644465</v>
      </c>
      <c r="R164" s="4">
        <f t="shared" si="72"/>
        <v>538032.03318860044</v>
      </c>
      <c r="S164">
        <f t="shared" si="82"/>
        <v>5.3803203318860044E-4</v>
      </c>
      <c r="T164" s="41">
        <f t="shared" si="83"/>
        <v>2.8681850208004073E-4</v>
      </c>
      <c r="U164" s="42">
        <f t="shared" si="73"/>
        <v>0.95536196005167029</v>
      </c>
      <c r="V164" s="42">
        <f t="shared" si="74"/>
        <v>1.0003703704460838</v>
      </c>
      <c r="W164" s="42">
        <f t="shared" si="75"/>
        <v>0.98622324953668983</v>
      </c>
      <c r="X164" s="42">
        <f t="shared" si="76"/>
        <v>1.4147120909393962E-2</v>
      </c>
      <c r="Y164" s="42">
        <f t="shared" si="89"/>
        <v>5.3545879997409698E-3</v>
      </c>
      <c r="Z164" s="10">
        <f t="shared" si="77"/>
        <v>18.66890720406418</v>
      </c>
      <c r="AA164">
        <f t="shared" si="84"/>
        <v>5946062.2848224314</v>
      </c>
      <c r="AB164" s="10">
        <f t="shared" si="85"/>
        <v>5.9460622848224318</v>
      </c>
      <c r="AC164" s="10">
        <f t="shared" si="86"/>
        <v>5.8450622848224318</v>
      </c>
      <c r="AD164" s="3">
        <f t="shared" si="87"/>
        <v>847.72476937236138</v>
      </c>
      <c r="AI164" s="94">
        <f t="shared" si="88"/>
        <v>0.98622324953668983</v>
      </c>
    </row>
    <row r="165" spans="2:35">
      <c r="B165" s="39">
        <f t="shared" si="60"/>
        <v>137</v>
      </c>
      <c r="C165" s="42">
        <f t="shared" si="61"/>
        <v>2.5461630695442383</v>
      </c>
      <c r="D165" s="10">
        <f t="shared" si="62"/>
        <v>12.953836930455841</v>
      </c>
      <c r="E165" s="40">
        <f t="shared" si="63"/>
        <v>20.092326139088318</v>
      </c>
      <c r="F165" s="40">
        <f t="shared" si="64"/>
        <v>46</v>
      </c>
      <c r="G165" s="3">
        <f t="shared" si="65"/>
        <v>399.53836930455475</v>
      </c>
      <c r="H165" s="3">
        <f t="shared" si="66"/>
        <v>148.76302106966494</v>
      </c>
      <c r="I165">
        <f t="shared" si="78"/>
        <v>1.4876302106966495E-4</v>
      </c>
      <c r="J165" s="4">
        <f t="shared" si="67"/>
        <v>464.72132610566018</v>
      </c>
      <c r="K165" s="40">
        <f t="shared" si="68"/>
        <v>3.123903526320789</v>
      </c>
      <c r="L165" s="40">
        <f t="shared" si="79"/>
        <v>2.876096473679211</v>
      </c>
      <c r="M165" s="10">
        <f t="shared" si="69"/>
        <v>5.9460622848224318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14.586773627582197</v>
      </c>
      <c r="Q165" s="42">
        <f t="shared" si="71"/>
        <v>0.18304983049094245</v>
      </c>
      <c r="R165" s="4">
        <f t="shared" si="72"/>
        <v>537313.59934732877</v>
      </c>
      <c r="S165">
        <f t="shared" si="82"/>
        <v>5.373135993473288E-4</v>
      </c>
      <c r="T165" s="41">
        <f t="shared" si="83"/>
        <v>2.8753693592131237E-4</v>
      </c>
      <c r="U165" s="42">
        <f t="shared" si="73"/>
        <v>0.95408626581707778</v>
      </c>
      <c r="V165" s="42">
        <f t="shared" si="74"/>
        <v>1.0012446036789238</v>
      </c>
      <c r="W165" s="42">
        <f t="shared" si="75"/>
        <v>0.98707807658329194</v>
      </c>
      <c r="X165" s="42">
        <f t="shared" si="76"/>
        <v>1.416652709563182E-2</v>
      </c>
      <c r="Y165" s="42">
        <f t="shared" si="89"/>
        <v>5.3726376919677171E-3</v>
      </c>
      <c r="Z165" s="10">
        <f t="shared" si="77"/>
        <v>18.685034932131288</v>
      </c>
      <c r="AA165">
        <f t="shared" si="84"/>
        <v>5951111.7274081446</v>
      </c>
      <c r="AB165" s="10">
        <f t="shared" si="85"/>
        <v>5.9511117274081444</v>
      </c>
      <c r="AC165" s="10">
        <f t="shared" si="86"/>
        <v>5.8501117274081444</v>
      </c>
      <c r="AD165" s="3">
        <f t="shared" si="87"/>
        <v>848.45710332242857</v>
      </c>
      <c r="AI165" s="94">
        <f t="shared" si="88"/>
        <v>0.98707807658329194</v>
      </c>
    </row>
    <row r="166" spans="2:35">
      <c r="B166" s="39">
        <f t="shared" si="60"/>
        <v>138</v>
      </c>
      <c r="C166" s="42">
        <f t="shared" si="61"/>
        <v>2.564748201438722</v>
      </c>
      <c r="D166" s="10">
        <f t="shared" si="62"/>
        <v>12.935251798561358</v>
      </c>
      <c r="E166" s="40">
        <f t="shared" si="63"/>
        <v>20.129496402877283</v>
      </c>
      <c r="F166" s="40">
        <f t="shared" si="64"/>
        <v>46</v>
      </c>
      <c r="G166" s="3">
        <f t="shared" si="65"/>
        <v>399.35251798560989</v>
      </c>
      <c r="H166" s="3">
        <f t="shared" si="66"/>
        <v>148.76302106966494</v>
      </c>
      <c r="I166">
        <f t="shared" si="78"/>
        <v>1.4876302106966495E-4</v>
      </c>
      <c r="J166" s="4">
        <f t="shared" si="67"/>
        <v>465.89554014899522</v>
      </c>
      <c r="K166" s="40">
        <f t="shared" si="68"/>
        <v>3.1317967112997711</v>
      </c>
      <c r="L166" s="40">
        <f t="shared" si="79"/>
        <v>2.8682032887002289</v>
      </c>
      <c r="M166" s="10">
        <f t="shared" si="69"/>
        <v>5.9511117274081444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14.590724003032136</v>
      </c>
      <c r="Q166" s="42">
        <f t="shared" si="71"/>
        <v>0.18432359400607859</v>
      </c>
      <c r="R166" s="4">
        <f t="shared" si="72"/>
        <v>536594.73446023138</v>
      </c>
      <c r="S166">
        <f t="shared" si="82"/>
        <v>5.3659473446023139E-4</v>
      </c>
      <c r="T166" s="41">
        <f t="shared" si="83"/>
        <v>2.8825580080840978E-4</v>
      </c>
      <c r="U166" s="42">
        <f t="shared" si="73"/>
        <v>0.95280980619165445</v>
      </c>
      <c r="V166" s="42">
        <f t="shared" si="74"/>
        <v>1.0021166490130662</v>
      </c>
      <c r="W166" s="42">
        <f t="shared" si="75"/>
        <v>0.98793079531107453</v>
      </c>
      <c r="X166" s="42">
        <f t="shared" si="76"/>
        <v>1.4185853701991658E-2</v>
      </c>
      <c r="Y166" s="42">
        <f t="shared" si="89"/>
        <v>5.3907071148443734E-3</v>
      </c>
      <c r="Z166" s="10">
        <f t="shared" si="77"/>
        <v>18.701122751827381</v>
      </c>
      <c r="AA166">
        <f t="shared" si="84"/>
        <v>5956148.6750517748</v>
      </c>
      <c r="AB166" s="10">
        <f t="shared" si="85"/>
        <v>5.9561486750517751</v>
      </c>
      <c r="AC166" s="10">
        <f t="shared" si="86"/>
        <v>5.8551486750517752</v>
      </c>
      <c r="AD166" s="3">
        <f t="shared" si="87"/>
        <v>849.1876250981544</v>
      </c>
      <c r="AI166" s="94">
        <f t="shared" si="88"/>
        <v>0.98793079531107453</v>
      </c>
    </row>
    <row r="167" spans="2:35">
      <c r="B167" s="39">
        <f t="shared" si="60"/>
        <v>139</v>
      </c>
      <c r="C167" s="42">
        <f t="shared" si="61"/>
        <v>2.5833333333332056</v>
      </c>
      <c r="D167" s="10">
        <f t="shared" si="62"/>
        <v>12.916666666666876</v>
      </c>
      <c r="E167" s="40">
        <f t="shared" si="63"/>
        <v>20.166666666666249</v>
      </c>
      <c r="F167" s="40">
        <f t="shared" si="64"/>
        <v>46</v>
      </c>
      <c r="G167" s="3">
        <f t="shared" si="65"/>
        <v>399.16666666666504</v>
      </c>
      <c r="H167" s="3">
        <f t="shared" si="66"/>
        <v>148.76302106966494</v>
      </c>
      <c r="I167">
        <f t="shared" si="78"/>
        <v>1.4876302106966495E-4</v>
      </c>
      <c r="J167" s="4">
        <f t="shared" si="67"/>
        <v>467.07192444931911</v>
      </c>
      <c r="K167" s="40">
        <f t="shared" si="68"/>
        <v>3.1397044849646591</v>
      </c>
      <c r="L167" s="40">
        <f t="shared" si="79"/>
        <v>2.8602955150353409</v>
      </c>
      <c r="M167" s="10">
        <f t="shared" si="69"/>
        <v>5.9561486750517751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14.5946623297167</v>
      </c>
      <c r="Q167" s="42">
        <f t="shared" si="71"/>
        <v>0.18559701379987825</v>
      </c>
      <c r="R167" s="4">
        <f t="shared" si="72"/>
        <v>535875.43973734311</v>
      </c>
      <c r="S167">
        <f t="shared" si="82"/>
        <v>5.3587543973734311E-4</v>
      </c>
      <c r="T167" s="41">
        <f t="shared" si="83"/>
        <v>2.8897509553129806E-4</v>
      </c>
      <c r="U167" s="42">
        <f t="shared" si="73"/>
        <v>0.95153258332401069</v>
      </c>
      <c r="V167" s="42">
        <f t="shared" si="74"/>
        <v>1.0029865044210962</v>
      </c>
      <c r="W167" s="42">
        <f t="shared" si="75"/>
        <v>0.98878140397008485</v>
      </c>
      <c r="X167" s="42">
        <f t="shared" si="76"/>
        <v>1.420510045101131E-2</v>
      </c>
      <c r="Y167" s="42">
        <f t="shared" si="89"/>
        <v>5.4087961709316035E-3</v>
      </c>
      <c r="Z167" s="10">
        <f t="shared" si="77"/>
        <v>18.717170630179073</v>
      </c>
      <c r="AA167">
        <f t="shared" si="84"/>
        <v>5961173.1174296588</v>
      </c>
      <c r="AB167" s="10">
        <f t="shared" si="85"/>
        <v>5.9611731174296585</v>
      </c>
      <c r="AC167" s="10">
        <f t="shared" si="86"/>
        <v>5.8601731174296585</v>
      </c>
      <c r="AD167" s="3">
        <f t="shared" si="87"/>
        <v>849.91633320227106</v>
      </c>
      <c r="AI167" s="94">
        <f t="shared" si="88"/>
        <v>0.98878140397008485</v>
      </c>
    </row>
    <row r="168" spans="2:35">
      <c r="B168" s="39">
        <f t="shared" ref="B168:B231" si="90">1+B167</f>
        <v>140</v>
      </c>
      <c r="C168" s="42">
        <f t="shared" ref="C168:C231" si="91">xincp+C167</f>
        <v>2.6019184652276892</v>
      </c>
      <c r="D168" s="10">
        <f t="shared" ref="D168:D231" si="92">(F168-E168)/2</f>
        <v>12.898081534772393</v>
      </c>
      <c r="E168" s="40">
        <f t="shared" ref="E168:E231" si="93">E167+ci*2*xincp</f>
        <v>20.203836930455214</v>
      </c>
      <c r="F168" s="40">
        <f t="shared" ref="F168:F231" si="94">F167-osi*2*xincp</f>
        <v>46</v>
      </c>
      <c r="G168" s="3">
        <f t="shared" ref="G168:G231" si="95">G167-ei*n*2*xincp</f>
        <v>398.98081534772018</v>
      </c>
      <c r="H168" s="3">
        <f t="shared" ref="H168:H231" si="96">PI()/4*(dto+erate*(two-D168)/two)^2</f>
        <v>148.76302106966494</v>
      </c>
      <c r="I168">
        <f t="shared" si="78"/>
        <v>1.4876302106966495E-4</v>
      </c>
      <c r="J168" s="4">
        <f t="shared" ref="J168:J231" si="97">PI()/4*dc^2-PI()/4*(F168^2-E168^2)</f>
        <v>468.25047900663185</v>
      </c>
      <c r="K168" s="40">
        <f t="shared" ref="K168:K231" si="98">J168/H168</f>
        <v>3.1476268473154536</v>
      </c>
      <c r="L168" s="40">
        <f t="shared" si="79"/>
        <v>2.8523731526845464</v>
      </c>
      <c r="M168" s="10">
        <f t="shared" ref="M168:M231" si="99">AB167</f>
        <v>5.9611731174296585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14.598588619684172</v>
      </c>
      <c r="Q168" s="42">
        <f t="shared" ref="Q168:Q231" si="101">xincp/P168+Q167</f>
        <v>0.18687009110746292</v>
      </c>
      <c r="R168" s="4">
        <f t="shared" ref="R168:R231" si="102">PI()/4*(F168^2-E168^2)*G168</f>
        <v>535155.71638869972</v>
      </c>
      <c r="S168">
        <f t="shared" si="82"/>
        <v>5.3515571638869971E-4</v>
      </c>
      <c r="T168" s="41">
        <f t="shared" si="83"/>
        <v>2.8969481887994146E-4</v>
      </c>
      <c r="U168" s="42">
        <f t="shared" ref="U168:U231" si="103">rhopgrain*R168/1000^2</f>
        <v>0.95025459936275858</v>
      </c>
      <c r="V168" s="42">
        <f t="shared" ref="V168:V231" si="104">(U167-U168)/(Q168-Q167)</f>
        <v>1.0038541678798452</v>
      </c>
      <c r="W168" s="42">
        <f t="shared" ref="W168:W231" si="105">IF(V168&lt;AI168,IF(AB167&gt;pbd,AI168,0),AI168)</f>
        <v>0.98962990081692659</v>
      </c>
      <c r="X168" s="42">
        <f t="shared" ref="X168:X231" si="106">V168-W168</f>
        <v>1.4224267062918572E-2</v>
      </c>
      <c r="Y168" s="42">
        <f t="shared" si="89"/>
        <v>5.4269047625464294E-3</v>
      </c>
      <c r="Z168" s="10">
        <f t="shared" ref="Z168:Z231" si="107">Y168/T168</f>
        <v>18.733178534323418</v>
      </c>
      <c r="AA168">
        <f t="shared" si="84"/>
        <v>5966185.0442527132</v>
      </c>
      <c r="AB168" s="10">
        <f t="shared" si="85"/>
        <v>5.9661850442527129</v>
      </c>
      <c r="AC168" s="10">
        <f t="shared" si="86"/>
        <v>5.8651850442527129</v>
      </c>
      <c r="AD168" s="3">
        <f t="shared" si="87"/>
        <v>850.64322614252546</v>
      </c>
      <c r="AI168" s="94">
        <f t="shared" si="88"/>
        <v>0.98962990081692659</v>
      </c>
    </row>
    <row r="169" spans="2:35">
      <c r="B169" s="39">
        <f t="shared" si="90"/>
        <v>141</v>
      </c>
      <c r="C169" s="42">
        <f t="shared" si="91"/>
        <v>2.6205035971221728</v>
      </c>
      <c r="D169" s="10">
        <f t="shared" si="92"/>
        <v>12.87949640287791</v>
      </c>
      <c r="E169" s="40">
        <f t="shared" si="93"/>
        <v>20.24100719424418</v>
      </c>
      <c r="F169" s="40">
        <f t="shared" si="94"/>
        <v>46</v>
      </c>
      <c r="G169" s="3">
        <f t="shared" si="95"/>
        <v>398.79496402877533</v>
      </c>
      <c r="H169" s="3">
        <f t="shared" si="96"/>
        <v>148.76302106966494</v>
      </c>
      <c r="I169">
        <f t="shared" si="78"/>
        <v>1.4876302106966495E-4</v>
      </c>
      <c r="J169" s="4">
        <f t="shared" si="97"/>
        <v>469.43120382093343</v>
      </c>
      <c r="K169" s="40">
        <f t="shared" si="98"/>
        <v>3.1555637983521541</v>
      </c>
      <c r="L169" s="40">
        <f t="shared" si="79"/>
        <v>2.8444362016478459</v>
      </c>
      <c r="M169" s="10">
        <f t="shared" si="99"/>
        <v>5.9661850442527129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14.602502884931296</v>
      </c>
      <c r="Q169" s="42">
        <f t="shared" si="101"/>
        <v>0.1881428271610652</v>
      </c>
      <c r="R169" s="4">
        <f t="shared" si="102"/>
        <v>534435.56562433625</v>
      </c>
      <c r="S169">
        <f t="shared" si="82"/>
        <v>5.344355656243362E-4</v>
      </c>
      <c r="T169" s="41">
        <f t="shared" si="83"/>
        <v>2.9041496964430497E-4</v>
      </c>
      <c r="U169" s="42">
        <f t="shared" si="103"/>
        <v>0.94897585645650884</v>
      </c>
      <c r="V169" s="42">
        <f t="shared" si="104"/>
        <v>1.004719637375286</v>
      </c>
      <c r="W169" s="42">
        <f t="shared" si="105"/>
        <v>0.99047628411404276</v>
      </c>
      <c r="X169" s="42">
        <f t="shared" si="106"/>
        <v>1.4243353261243263E-2</v>
      </c>
      <c r="Y169" s="42">
        <f t="shared" si="89"/>
        <v>5.4450327917662071E-3</v>
      </c>
      <c r="Z169" s="10">
        <f t="shared" si="107"/>
        <v>18.749146431518959</v>
      </c>
      <c r="AA169">
        <f t="shared" si="84"/>
        <v>5971184.4452698901</v>
      </c>
      <c r="AB169" s="10">
        <f t="shared" si="85"/>
        <v>5.9711844452698903</v>
      </c>
      <c r="AC169" s="10">
        <f t="shared" si="86"/>
        <v>5.8701844452698904</v>
      </c>
      <c r="AD169" s="3">
        <f t="shared" si="87"/>
        <v>851.36830243218128</v>
      </c>
      <c r="AI169" s="94">
        <f t="shared" si="88"/>
        <v>0.99047628411404276</v>
      </c>
    </row>
    <row r="170" spans="2:35">
      <c r="B170" s="39">
        <f t="shared" si="90"/>
        <v>142</v>
      </c>
      <c r="C170" s="42">
        <f t="shared" si="91"/>
        <v>2.6390887290166565</v>
      </c>
      <c r="D170" s="10">
        <f t="shared" si="92"/>
        <v>12.860911270983427</v>
      </c>
      <c r="E170" s="40">
        <f t="shared" si="93"/>
        <v>20.278177458033145</v>
      </c>
      <c r="F170" s="40">
        <f t="shared" si="94"/>
        <v>46</v>
      </c>
      <c r="G170" s="3">
        <f t="shared" si="95"/>
        <v>398.60911270983047</v>
      </c>
      <c r="H170" s="3">
        <f t="shared" si="96"/>
        <v>148.76302106966494</v>
      </c>
      <c r="I170">
        <f t="shared" si="78"/>
        <v>1.4876302106966495E-4</v>
      </c>
      <c r="J170" s="4">
        <f t="shared" si="97"/>
        <v>470.61409889222364</v>
      </c>
      <c r="K170" s="40">
        <f t="shared" si="98"/>
        <v>3.1635153380747592</v>
      </c>
      <c r="L170" s="40">
        <f t="shared" si="79"/>
        <v>2.8364846619252408</v>
      </c>
      <c r="M170" s="10">
        <f t="shared" si="99"/>
        <v>5.9711844452698903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14.606405137406226</v>
      </c>
      <c r="Q170" s="42">
        <f t="shared" si="101"/>
        <v>0.18941522319004347</v>
      </c>
      <c r="R170" s="4">
        <f t="shared" si="102"/>
        <v>533714.98865428823</v>
      </c>
      <c r="S170">
        <f t="shared" si="82"/>
        <v>5.3371498865428823E-4</v>
      </c>
      <c r="T170" s="41">
        <f t="shared" si="83"/>
        <v>2.9113554661435294E-4</v>
      </c>
      <c r="U170" s="42">
        <f t="shared" si="103"/>
        <v>0.94769635675387343</v>
      </c>
      <c r="V170" s="42">
        <f t="shared" si="104"/>
        <v>1.0055829108983014</v>
      </c>
      <c r="W170" s="42">
        <f t="shared" si="105"/>
        <v>0.99132055213029935</v>
      </c>
      <c r="X170" s="42">
        <f t="shared" si="106"/>
        <v>1.4262358768002081E-2</v>
      </c>
      <c r="Y170" s="42">
        <f t="shared" si="89"/>
        <v>5.4631801604264766E-3</v>
      </c>
      <c r="Z170" s="10">
        <f t="shared" si="107"/>
        <v>18.76507428913575</v>
      </c>
      <c r="AA170">
        <f t="shared" si="84"/>
        <v>5976171.3102650559</v>
      </c>
      <c r="AB170" s="10">
        <f t="shared" si="85"/>
        <v>5.9761713102650562</v>
      </c>
      <c r="AC170" s="10">
        <f t="shared" si="86"/>
        <v>5.8751713102650562</v>
      </c>
      <c r="AD170" s="3">
        <f t="shared" si="87"/>
        <v>852.0915605895658</v>
      </c>
      <c r="AI170" s="94">
        <f t="shared" si="88"/>
        <v>0.99132055213029935</v>
      </c>
    </row>
    <row r="171" spans="2:35">
      <c r="B171" s="39">
        <f t="shared" si="90"/>
        <v>143</v>
      </c>
      <c r="C171" s="42">
        <f t="shared" si="91"/>
        <v>2.6576738609111401</v>
      </c>
      <c r="D171" s="10">
        <f t="shared" si="92"/>
        <v>12.842326139088945</v>
      </c>
      <c r="E171" s="40">
        <f t="shared" si="93"/>
        <v>20.315347721822111</v>
      </c>
      <c r="F171" s="40">
        <f t="shared" si="94"/>
        <v>46</v>
      </c>
      <c r="G171" s="3">
        <f t="shared" si="95"/>
        <v>398.42326139088561</v>
      </c>
      <c r="H171" s="3">
        <f t="shared" si="96"/>
        <v>148.76302106966494</v>
      </c>
      <c r="I171">
        <f t="shared" si="78"/>
        <v>1.4876302106966495E-4</v>
      </c>
      <c r="J171" s="4">
        <f t="shared" si="97"/>
        <v>471.79916422050246</v>
      </c>
      <c r="K171" s="40">
        <f t="shared" si="98"/>
        <v>3.1714814664832693</v>
      </c>
      <c r="L171" s="40">
        <f t="shared" si="79"/>
        <v>2.8285185335167307</v>
      </c>
      <c r="M171" s="10">
        <f t="shared" si="99"/>
        <v>5.9761713102650562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14.610295389006318</v>
      </c>
      <c r="Q171" s="42">
        <f t="shared" si="101"/>
        <v>0.19068728042089647</v>
      </c>
      <c r="R171" s="4">
        <f t="shared" si="102"/>
        <v>532993.98668859119</v>
      </c>
      <c r="S171">
        <f t="shared" si="82"/>
        <v>5.3299398668859123E-4</v>
      </c>
      <c r="T171" s="41">
        <f t="shared" si="83"/>
        <v>2.9185654858004994E-4</v>
      </c>
      <c r="U171" s="42">
        <f t="shared" si="103"/>
        <v>0.94641610240346374</v>
      </c>
      <c r="V171" s="42">
        <f t="shared" si="104"/>
        <v>1.0064439864479908</v>
      </c>
      <c r="W171" s="42">
        <f t="shared" si="105"/>
        <v>0.99216270314045896</v>
      </c>
      <c r="X171" s="42">
        <f t="shared" si="106"/>
        <v>1.4281283307531867E-2</v>
      </c>
      <c r="Y171" s="42">
        <f t="shared" si="89"/>
        <v>5.4813467701236825E-3</v>
      </c>
      <c r="Z171" s="10">
        <f t="shared" si="107"/>
        <v>18.78096207466206</v>
      </c>
      <c r="AA171">
        <f t="shared" si="84"/>
        <v>5981145.6290590847</v>
      </c>
      <c r="AB171" s="10">
        <f t="shared" si="85"/>
        <v>5.9811456290590845</v>
      </c>
      <c r="AC171" s="10">
        <f t="shared" si="86"/>
        <v>5.8801456290590846</v>
      </c>
      <c r="AD171" s="3">
        <f t="shared" si="87"/>
        <v>852.81299913837347</v>
      </c>
      <c r="AI171" s="94">
        <f t="shared" si="88"/>
        <v>0.99216270314045896</v>
      </c>
    </row>
    <row r="172" spans="2:35">
      <c r="B172" s="39">
        <f t="shared" si="90"/>
        <v>144</v>
      </c>
      <c r="C172" s="42">
        <f t="shared" si="91"/>
        <v>2.6762589928056237</v>
      </c>
      <c r="D172" s="10">
        <f t="shared" si="92"/>
        <v>12.823741007194462</v>
      </c>
      <c r="E172" s="40">
        <f t="shared" si="93"/>
        <v>20.352517985611076</v>
      </c>
      <c r="F172" s="40">
        <f t="shared" si="94"/>
        <v>46</v>
      </c>
      <c r="G172" s="3">
        <f t="shared" si="95"/>
        <v>398.23741007194076</v>
      </c>
      <c r="H172" s="3">
        <f t="shared" si="96"/>
        <v>148.76302106966494</v>
      </c>
      <c r="I172">
        <f t="shared" si="78"/>
        <v>1.4876302106966495E-4</v>
      </c>
      <c r="J172" s="4">
        <f t="shared" si="97"/>
        <v>472.98639980577013</v>
      </c>
      <c r="K172" s="40">
        <f t="shared" si="98"/>
        <v>3.1794621835776855</v>
      </c>
      <c r="L172" s="40">
        <f t="shared" si="79"/>
        <v>2.8205378164223145</v>
      </c>
      <c r="M172" s="10">
        <f t="shared" si="99"/>
        <v>5.9811456290590845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14.61417365158</v>
      </c>
      <c r="Q172" s="42">
        <f t="shared" si="101"/>
        <v>0.19195900007727773</v>
      </c>
      <c r="R172" s="4">
        <f t="shared" si="102"/>
        <v>532272.5609372803</v>
      </c>
      <c r="S172">
        <f t="shared" si="82"/>
        <v>5.3227256093728032E-4</v>
      </c>
      <c r="T172" s="41">
        <f t="shared" si="83"/>
        <v>2.9257797433136085E-4</v>
      </c>
      <c r="U172" s="42">
        <f t="shared" si="103"/>
        <v>0.94513509555389119</v>
      </c>
      <c r="V172" s="42">
        <f t="shared" si="104"/>
        <v>1.0073028620299227</v>
      </c>
      <c r="W172" s="42">
        <f t="shared" si="105"/>
        <v>0.9930027354255333</v>
      </c>
      <c r="X172" s="42">
        <f t="shared" si="106"/>
        <v>1.4300126604389396E-2</v>
      </c>
      <c r="Y172" s="42">
        <f t="shared" si="89"/>
        <v>5.4995325222152247E-3</v>
      </c>
      <c r="Z172" s="10">
        <f t="shared" si="107"/>
        <v>18.796809755701904</v>
      </c>
      <c r="AA172">
        <f t="shared" si="84"/>
        <v>5986107.3915090971</v>
      </c>
      <c r="AB172" s="10">
        <f t="shared" si="85"/>
        <v>5.9861073915090968</v>
      </c>
      <c r="AC172" s="10">
        <f t="shared" si="86"/>
        <v>5.8851073915090968</v>
      </c>
      <c r="AD172" s="3">
        <f t="shared" si="87"/>
        <v>853.53261660755572</v>
      </c>
      <c r="AI172" s="94">
        <f t="shared" si="88"/>
        <v>0.9930027354255333</v>
      </c>
    </row>
    <row r="173" spans="2:35">
      <c r="B173" s="39">
        <f t="shared" si="90"/>
        <v>145</v>
      </c>
      <c r="C173" s="42">
        <f t="shared" si="91"/>
        <v>2.6948441247001074</v>
      </c>
      <c r="D173" s="10">
        <f t="shared" si="92"/>
        <v>12.805155875299979</v>
      </c>
      <c r="E173" s="40">
        <f t="shared" si="93"/>
        <v>20.389688249400042</v>
      </c>
      <c r="F173" s="40">
        <f t="shared" si="94"/>
        <v>46</v>
      </c>
      <c r="G173" s="3">
        <f t="shared" si="95"/>
        <v>398.0515587529959</v>
      </c>
      <c r="H173" s="3">
        <f t="shared" si="96"/>
        <v>148.76302106966494</v>
      </c>
      <c r="I173">
        <f t="shared" si="78"/>
        <v>1.4876302106966495E-4</v>
      </c>
      <c r="J173" s="4">
        <f t="shared" si="97"/>
        <v>474.17580564802643</v>
      </c>
      <c r="K173" s="40">
        <f t="shared" si="98"/>
        <v>3.1874574893580063</v>
      </c>
      <c r="L173" s="40">
        <f t="shared" si="79"/>
        <v>2.8125425106419937</v>
      </c>
      <c r="M173" s="10">
        <f t="shared" si="99"/>
        <v>5.9861073915090968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14.618039936926415</v>
      </c>
      <c r="Q173" s="42">
        <f t="shared" si="101"/>
        <v>0.19323038338001011</v>
      </c>
      <c r="R173" s="4">
        <f t="shared" si="102"/>
        <v>531550.71261039109</v>
      </c>
      <c r="S173">
        <f t="shared" si="82"/>
        <v>5.3155071261039104E-4</v>
      </c>
      <c r="T173" s="41">
        <f t="shared" si="83"/>
        <v>2.9329982265825013E-4</v>
      </c>
      <c r="U173" s="42">
        <f t="shared" si="103"/>
        <v>0.94385333835376706</v>
      </c>
      <c r="V173" s="42">
        <f t="shared" si="104"/>
        <v>1.0081595356565225</v>
      </c>
      <c r="W173" s="42">
        <f t="shared" si="105"/>
        <v>0.99384064727265575</v>
      </c>
      <c r="X173" s="42">
        <f t="shared" si="106"/>
        <v>1.4318888383866746E-2</v>
      </c>
      <c r="Y173" s="42">
        <f t="shared" si="89"/>
        <v>5.5177373178201617E-3</v>
      </c>
      <c r="Z173" s="10">
        <f t="shared" si="107"/>
        <v>18.812617299974882</v>
      </c>
      <c r="AA173">
        <f t="shared" si="84"/>
        <v>5991056.5875083962</v>
      </c>
      <c r="AB173" s="10">
        <f t="shared" si="85"/>
        <v>5.9910565875083961</v>
      </c>
      <c r="AC173" s="10">
        <f t="shared" si="86"/>
        <v>5.8900565875083961</v>
      </c>
      <c r="AD173" s="3">
        <f t="shared" si="87"/>
        <v>854.25041153131201</v>
      </c>
      <c r="AI173" s="94">
        <f t="shared" si="88"/>
        <v>0.99384064727265575</v>
      </c>
    </row>
    <row r="174" spans="2:35">
      <c r="B174" s="39">
        <f t="shared" si="90"/>
        <v>146</v>
      </c>
      <c r="C174" s="42">
        <f t="shared" si="91"/>
        <v>2.713429256594591</v>
      </c>
      <c r="D174" s="10">
        <f t="shared" si="92"/>
        <v>12.786570743405496</v>
      </c>
      <c r="E174" s="40">
        <f t="shared" si="93"/>
        <v>20.426858513189007</v>
      </c>
      <c r="F174" s="40">
        <f t="shared" si="94"/>
        <v>46</v>
      </c>
      <c r="G174" s="3">
        <f t="shared" si="95"/>
        <v>397.86570743405105</v>
      </c>
      <c r="H174" s="3">
        <f t="shared" si="96"/>
        <v>148.76302106966494</v>
      </c>
      <c r="I174">
        <f t="shared" si="78"/>
        <v>1.4876302106966495E-4</v>
      </c>
      <c r="J174" s="4">
        <f t="shared" si="97"/>
        <v>475.36738174727134</v>
      </c>
      <c r="K174" s="40">
        <f t="shared" si="98"/>
        <v>3.1954673838242318</v>
      </c>
      <c r="L174" s="40">
        <f t="shared" si="79"/>
        <v>2.8045326161757682</v>
      </c>
      <c r="M174" s="10">
        <f t="shared" si="99"/>
        <v>5.9910565875083961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14.621894256795603</v>
      </c>
      <c r="Q174" s="42">
        <f t="shared" si="101"/>
        <v>0.19450143154710009</v>
      </c>
      <c r="R174" s="4">
        <f t="shared" si="102"/>
        <v>530828.44291795883</v>
      </c>
      <c r="S174">
        <f t="shared" si="82"/>
        <v>5.3082844291795883E-4</v>
      </c>
      <c r="T174" s="41">
        <f t="shared" si="83"/>
        <v>2.9402209235068234E-4</v>
      </c>
      <c r="U174" s="42">
        <f t="shared" si="103"/>
        <v>0.94257083295170274</v>
      </c>
      <c r="V174" s="42">
        <f t="shared" si="104"/>
        <v>1.009014005346917</v>
      </c>
      <c r="W174" s="42">
        <f t="shared" si="105"/>
        <v>0.99467643697506958</v>
      </c>
      <c r="X174" s="42">
        <f t="shared" si="106"/>
        <v>1.4337568371847409E-2</v>
      </c>
      <c r="Y174" s="42">
        <f t="shared" si="89"/>
        <v>5.5359610578197254E-3</v>
      </c>
      <c r="Z174" s="10">
        <f t="shared" si="107"/>
        <v>18.828384675315295</v>
      </c>
      <c r="AA174">
        <f t="shared" si="84"/>
        <v>5995993.2069862001</v>
      </c>
      <c r="AB174" s="10">
        <f t="shared" si="85"/>
        <v>5.9959932069862001</v>
      </c>
      <c r="AC174" s="10">
        <f t="shared" si="86"/>
        <v>5.8949932069862001</v>
      </c>
      <c r="AD174" s="3">
        <f t="shared" si="87"/>
        <v>854.96638244905</v>
      </c>
      <c r="AI174" s="94">
        <f t="shared" si="88"/>
        <v>0.99467643697506958</v>
      </c>
    </row>
    <row r="175" spans="2:35">
      <c r="B175" s="39">
        <f t="shared" si="90"/>
        <v>147</v>
      </c>
      <c r="C175" s="42">
        <f t="shared" si="91"/>
        <v>2.7320143884890746</v>
      </c>
      <c r="D175" s="10">
        <f t="shared" si="92"/>
        <v>12.767985611511014</v>
      </c>
      <c r="E175" s="40">
        <f t="shared" si="93"/>
        <v>20.464028776977973</v>
      </c>
      <c r="F175" s="40">
        <f t="shared" si="94"/>
        <v>46</v>
      </c>
      <c r="G175" s="3">
        <f t="shared" si="95"/>
        <v>397.67985611510619</v>
      </c>
      <c r="H175" s="3">
        <f t="shared" si="96"/>
        <v>148.76302106966494</v>
      </c>
      <c r="I175">
        <f t="shared" si="78"/>
        <v>1.4876302106966495E-4</v>
      </c>
      <c r="J175" s="4">
        <f t="shared" si="97"/>
        <v>476.5611281035051</v>
      </c>
      <c r="K175" s="40">
        <f t="shared" si="98"/>
        <v>3.2034918669763637</v>
      </c>
      <c r="L175" s="40">
        <f t="shared" si="79"/>
        <v>2.7965081330236363</v>
      </c>
      <c r="M175" s="10">
        <f t="shared" si="99"/>
        <v>5.9959932069862001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14.625736622888509</v>
      </c>
      <c r="Q175" s="42">
        <f t="shared" si="101"/>
        <v>0.19577214579375204</v>
      </c>
      <c r="R175" s="4">
        <f t="shared" si="102"/>
        <v>530105.75307001884</v>
      </c>
      <c r="S175">
        <f t="shared" si="82"/>
        <v>5.3010575307001879E-4</v>
      </c>
      <c r="T175" s="41">
        <f t="shared" si="83"/>
        <v>2.9474478219862238E-4</v>
      </c>
      <c r="U175" s="42">
        <f t="shared" si="103"/>
        <v>0.94128758149630964</v>
      </c>
      <c r="V175" s="42">
        <f t="shared" si="104"/>
        <v>1.0098662691271267</v>
      </c>
      <c r="W175" s="42">
        <f t="shared" si="105"/>
        <v>0.9955101028320833</v>
      </c>
      <c r="X175" s="42">
        <f t="shared" si="106"/>
        <v>1.4356166295043438E-2</v>
      </c>
      <c r="Y175" s="42">
        <f t="shared" si="89"/>
        <v>5.5542036428581415E-3</v>
      </c>
      <c r="Z175" s="10">
        <f t="shared" si="107"/>
        <v>18.844111849672302</v>
      </c>
      <c r="AA175">
        <f t="shared" si="84"/>
        <v>6000917.2399076857</v>
      </c>
      <c r="AB175" s="10">
        <f t="shared" si="85"/>
        <v>6.000917239907686</v>
      </c>
      <c r="AC175" s="10">
        <f t="shared" si="86"/>
        <v>5.899917239907686</v>
      </c>
      <c r="AD175" s="3">
        <f t="shared" si="87"/>
        <v>855.68052790539309</v>
      </c>
      <c r="AI175" s="94">
        <f t="shared" si="88"/>
        <v>0.9955101028320833</v>
      </c>
    </row>
    <row r="176" spans="2:35">
      <c r="B176" s="39">
        <f t="shared" si="90"/>
        <v>148</v>
      </c>
      <c r="C176" s="42">
        <f t="shared" si="91"/>
        <v>2.7505995203835583</v>
      </c>
      <c r="D176" s="10">
        <f t="shared" si="92"/>
        <v>12.749400479616531</v>
      </c>
      <c r="E176" s="40">
        <f t="shared" si="93"/>
        <v>20.501199040766938</v>
      </c>
      <c r="F176" s="40">
        <f t="shared" si="94"/>
        <v>46</v>
      </c>
      <c r="G176" s="3">
        <f t="shared" si="95"/>
        <v>397.49400479616133</v>
      </c>
      <c r="H176" s="3">
        <f t="shared" si="96"/>
        <v>148.76302106966494</v>
      </c>
      <c r="I176">
        <f t="shared" si="78"/>
        <v>1.4876302106966495E-4</v>
      </c>
      <c r="J176" s="4">
        <f t="shared" si="97"/>
        <v>477.75704471672771</v>
      </c>
      <c r="K176" s="40">
        <f t="shared" si="98"/>
        <v>3.211530938814402</v>
      </c>
      <c r="L176" s="40">
        <f t="shared" si="79"/>
        <v>2.788469061185598</v>
      </c>
      <c r="M176" s="10">
        <f t="shared" si="99"/>
        <v>6.000917239907686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14.629567046857265</v>
      </c>
      <c r="Q176" s="42">
        <f t="shared" si="101"/>
        <v>0.19704252733238248</v>
      </c>
      <c r="R176" s="4">
        <f t="shared" si="102"/>
        <v>529382.6442766065</v>
      </c>
      <c r="S176">
        <f t="shared" si="82"/>
        <v>5.2938264427660647E-4</v>
      </c>
      <c r="T176" s="41">
        <f t="shared" si="83"/>
        <v>2.954678909920347E-4</v>
      </c>
      <c r="U176" s="42">
        <f t="shared" si="103"/>
        <v>0.94000358613619905</v>
      </c>
      <c r="V176" s="42">
        <f t="shared" si="104"/>
        <v>1.0107163250300646</v>
      </c>
      <c r="W176" s="42">
        <f t="shared" si="105"/>
        <v>0.99634164314907747</v>
      </c>
      <c r="X176" s="42">
        <f t="shared" si="106"/>
        <v>1.4374681880987117E-2</v>
      </c>
      <c r="Y176" s="42">
        <f t="shared" si="89"/>
        <v>5.5724649733434328E-3</v>
      </c>
      <c r="Z176" s="10">
        <f t="shared" si="107"/>
        <v>18.859798791110119</v>
      </c>
      <c r="AA176">
        <f t="shared" si="84"/>
        <v>6005828.6762740547</v>
      </c>
      <c r="AB176" s="10">
        <f t="shared" si="85"/>
        <v>6.0058286762740547</v>
      </c>
      <c r="AC176" s="10">
        <f t="shared" si="86"/>
        <v>5.9048286762740547</v>
      </c>
      <c r="AD176" s="3">
        <f t="shared" si="87"/>
        <v>856.39284645018927</v>
      </c>
      <c r="AI176" s="94">
        <f t="shared" si="88"/>
        <v>0.99634164314907747</v>
      </c>
    </row>
    <row r="177" spans="2:35">
      <c r="B177" s="39">
        <f t="shared" si="90"/>
        <v>149</v>
      </c>
      <c r="C177" s="42">
        <f t="shared" si="91"/>
        <v>2.7691846522780419</v>
      </c>
      <c r="D177" s="10">
        <f t="shared" si="92"/>
        <v>12.730815347722048</v>
      </c>
      <c r="E177" s="40">
        <f t="shared" si="93"/>
        <v>20.538369304555903</v>
      </c>
      <c r="F177" s="40">
        <f t="shared" si="94"/>
        <v>46</v>
      </c>
      <c r="G177" s="3">
        <f t="shared" si="95"/>
        <v>397.30815347721648</v>
      </c>
      <c r="H177" s="3">
        <f t="shared" si="96"/>
        <v>148.76302106966494</v>
      </c>
      <c r="I177">
        <f t="shared" si="78"/>
        <v>1.4876302106966495E-4</v>
      </c>
      <c r="J177" s="4">
        <f t="shared" si="97"/>
        <v>478.95513158693893</v>
      </c>
      <c r="K177" s="40">
        <f t="shared" si="98"/>
        <v>3.2195845993383445</v>
      </c>
      <c r="L177" s="40">
        <f t="shared" si="79"/>
        <v>2.7804154006616555</v>
      </c>
      <c r="M177" s="10">
        <f t="shared" si="99"/>
        <v>6.0058286762740547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14.633385540305461</v>
      </c>
      <c r="Q177" s="42">
        <f t="shared" si="101"/>
        <v>0.19831257737263416</v>
      </c>
      <c r="R177" s="4">
        <f t="shared" si="102"/>
        <v>528659.11774775723</v>
      </c>
      <c r="S177">
        <f t="shared" si="82"/>
        <v>5.2865911774775719E-4</v>
      </c>
      <c r="T177" s="41">
        <f t="shared" si="83"/>
        <v>2.9619141752088398E-4</v>
      </c>
      <c r="U177" s="42">
        <f t="shared" si="103"/>
        <v>0.93871884901998259</v>
      </c>
      <c r="V177" s="42">
        <f t="shared" si="104"/>
        <v>1.0115641710950736</v>
      </c>
      <c r="W177" s="42">
        <f t="shared" si="105"/>
        <v>0.99717105623751712</v>
      </c>
      <c r="X177" s="42">
        <f t="shared" si="106"/>
        <v>1.4393114857556455E-2</v>
      </c>
      <c r="Y177" s="42">
        <f t="shared" si="89"/>
        <v>5.5907449494476194E-3</v>
      </c>
      <c r="Z177" s="10">
        <f t="shared" si="107"/>
        <v>18.875445467806053</v>
      </c>
      <c r="AA177">
        <f t="shared" si="84"/>
        <v>6010727.5061219148</v>
      </c>
      <c r="AB177" s="10">
        <f t="shared" si="85"/>
        <v>6.0107275061219152</v>
      </c>
      <c r="AC177" s="10">
        <f t="shared" si="86"/>
        <v>5.9097275061219152</v>
      </c>
      <c r="AD177" s="3">
        <f t="shared" si="87"/>
        <v>857.1033366384213</v>
      </c>
      <c r="AI177" s="94">
        <f t="shared" si="88"/>
        <v>0.99717105623751712</v>
      </c>
    </row>
    <row r="178" spans="2:35">
      <c r="B178" s="39">
        <f t="shared" si="90"/>
        <v>150</v>
      </c>
      <c r="C178" s="42">
        <f t="shared" si="91"/>
        <v>2.7877697841725255</v>
      </c>
      <c r="D178" s="10">
        <f t="shared" si="92"/>
        <v>12.712230215827566</v>
      </c>
      <c r="E178" s="40">
        <f t="shared" si="93"/>
        <v>20.575539568344869</v>
      </c>
      <c r="F178" s="40">
        <f t="shared" si="94"/>
        <v>46</v>
      </c>
      <c r="G178" s="3">
        <f t="shared" si="95"/>
        <v>397.12230215827162</v>
      </c>
      <c r="H178" s="3">
        <f t="shared" si="96"/>
        <v>148.76302106966494</v>
      </c>
      <c r="I178">
        <f t="shared" si="78"/>
        <v>1.4876302106966495E-4</v>
      </c>
      <c r="J178" s="4">
        <f t="shared" si="97"/>
        <v>480.15538871413901</v>
      </c>
      <c r="K178" s="40">
        <f t="shared" si="98"/>
        <v>3.2276528485481935</v>
      </c>
      <c r="L178" s="40">
        <f t="shared" si="79"/>
        <v>2.7723471514518065</v>
      </c>
      <c r="M178" s="10">
        <f t="shared" si="99"/>
        <v>6.0107275061219152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14.637192114787892</v>
      </c>
      <c r="Q178" s="42">
        <f t="shared" si="101"/>
        <v>0.19958229712139028</v>
      </c>
      <c r="R178" s="4">
        <f t="shared" si="102"/>
        <v>527935.17469350644</v>
      </c>
      <c r="S178">
        <f t="shared" si="82"/>
        <v>5.279351746935064E-4</v>
      </c>
      <c r="T178" s="41">
        <f t="shared" si="83"/>
        <v>2.9691536057513477E-4</v>
      </c>
      <c r="U178" s="42">
        <f t="shared" si="103"/>
        <v>0.93743337229627166</v>
      </c>
      <c r="V178" s="42">
        <f t="shared" si="104"/>
        <v>1.0124098053686676</v>
      </c>
      <c r="W178" s="42">
        <f t="shared" si="105"/>
        <v>0.99799834041484603</v>
      </c>
      <c r="X178" s="42">
        <f t="shared" si="106"/>
        <v>1.4411464953821618E-2</v>
      </c>
      <c r="Y178" s="42">
        <f t="shared" si="89"/>
        <v>5.6090434711079931E-3</v>
      </c>
      <c r="Z178" s="10">
        <f t="shared" si="107"/>
        <v>18.891051848052228</v>
      </c>
      <c r="AA178">
        <f t="shared" si="84"/>
        <v>6015613.7195238257</v>
      </c>
      <c r="AB178" s="10">
        <f t="shared" si="85"/>
        <v>6.0156137195238255</v>
      </c>
      <c r="AC178" s="10">
        <f t="shared" si="86"/>
        <v>5.9146137195238255</v>
      </c>
      <c r="AD178" s="3">
        <f t="shared" si="87"/>
        <v>857.81199703028653</v>
      </c>
      <c r="AI178" s="94">
        <f t="shared" si="88"/>
        <v>0.99799834041484603</v>
      </c>
    </row>
    <row r="179" spans="2:35">
      <c r="B179" s="39">
        <f t="shared" si="90"/>
        <v>151</v>
      </c>
      <c r="C179" s="42">
        <f t="shared" si="91"/>
        <v>2.8063549160670092</v>
      </c>
      <c r="D179" s="10">
        <f t="shared" si="92"/>
        <v>12.693645083933083</v>
      </c>
      <c r="E179" s="40">
        <f t="shared" si="93"/>
        <v>20.612709832133834</v>
      </c>
      <c r="F179" s="40">
        <f t="shared" si="94"/>
        <v>46</v>
      </c>
      <c r="G179" s="3">
        <f t="shared" si="95"/>
        <v>396.93645083932677</v>
      </c>
      <c r="H179" s="3">
        <f t="shared" si="96"/>
        <v>148.76302106966494</v>
      </c>
      <c r="I179">
        <f t="shared" si="78"/>
        <v>1.4876302106966495E-4</v>
      </c>
      <c r="J179" s="4">
        <f t="shared" si="97"/>
        <v>481.35781609832748</v>
      </c>
      <c r="K179" s="40">
        <f t="shared" si="98"/>
        <v>3.2357356864439457</v>
      </c>
      <c r="L179" s="40">
        <f t="shared" si="79"/>
        <v>2.7642643135560543</v>
      </c>
      <c r="M179" s="10">
        <f t="shared" si="99"/>
        <v>6.0156137195238255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14.640986781811201</v>
      </c>
      <c r="Q179" s="42">
        <f t="shared" si="101"/>
        <v>0.20085168778278834</v>
      </c>
      <c r="R179" s="4">
        <f t="shared" si="102"/>
        <v>527210.81632388954</v>
      </c>
      <c r="S179">
        <f t="shared" si="82"/>
        <v>5.2721081632388952E-4</v>
      </c>
      <c r="T179" s="41">
        <f t="shared" si="83"/>
        <v>2.9763971894475165E-4</v>
      </c>
      <c r="U179" s="42">
        <f t="shared" si="103"/>
        <v>0.93614715811367777</v>
      </c>
      <c r="V179" s="42">
        <f t="shared" si="104"/>
        <v>1.0132532259039206</v>
      </c>
      <c r="W179" s="42">
        <f t="shared" si="105"/>
        <v>0.99882349400457882</v>
      </c>
      <c r="X179" s="42">
        <f t="shared" si="106"/>
        <v>1.4429731899341824E-2</v>
      </c>
      <c r="Y179" s="42">
        <f t="shared" si="89"/>
        <v>5.627360438027495E-3</v>
      </c>
      <c r="Z179" s="10">
        <f t="shared" si="107"/>
        <v>18.906617900254282</v>
      </c>
      <c r="AA179">
        <f t="shared" si="84"/>
        <v>6020487.3065878823</v>
      </c>
      <c r="AB179" s="10">
        <f t="shared" si="85"/>
        <v>6.0204873065878823</v>
      </c>
      <c r="AC179" s="10">
        <f t="shared" si="86"/>
        <v>5.9194873065878824</v>
      </c>
      <c r="AD179" s="3">
        <f t="shared" si="87"/>
        <v>858.51882619113599</v>
      </c>
      <c r="AI179" s="94">
        <f t="shared" si="88"/>
        <v>0.99882349400457882</v>
      </c>
    </row>
    <row r="180" spans="2:35">
      <c r="B180" s="39">
        <f t="shared" si="90"/>
        <v>152</v>
      </c>
      <c r="C180" s="42">
        <f t="shared" si="91"/>
        <v>2.8249400479614928</v>
      </c>
      <c r="D180" s="10">
        <f t="shared" si="92"/>
        <v>12.6750599520386</v>
      </c>
      <c r="E180" s="40">
        <f t="shared" si="93"/>
        <v>20.6498800959228</v>
      </c>
      <c r="F180" s="40">
        <f t="shared" si="94"/>
        <v>46</v>
      </c>
      <c r="G180" s="3">
        <f t="shared" si="95"/>
        <v>396.75059952038191</v>
      </c>
      <c r="H180" s="3">
        <f t="shared" si="96"/>
        <v>148.76302106966494</v>
      </c>
      <c r="I180">
        <f t="shared" si="78"/>
        <v>1.4876302106966495E-4</v>
      </c>
      <c r="J180" s="4">
        <f t="shared" si="97"/>
        <v>482.56241373950502</v>
      </c>
      <c r="K180" s="40">
        <f t="shared" si="98"/>
        <v>3.2438331130256057</v>
      </c>
      <c r="L180" s="40">
        <f t="shared" si="79"/>
        <v>2.7561668869743943</v>
      </c>
      <c r="M180" s="10">
        <f t="shared" si="99"/>
        <v>6.0204873065878823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14.644769552833797</v>
      </c>
      <c r="Q180" s="42">
        <f t="shared" si="101"/>
        <v>0.20212075055823414</v>
      </c>
      <c r="R180" s="4">
        <f t="shared" si="102"/>
        <v>526486.04384894168</v>
      </c>
      <c r="S180">
        <f t="shared" si="82"/>
        <v>5.2648604384894168E-4</v>
      </c>
      <c r="T180" s="41">
        <f t="shared" si="83"/>
        <v>2.9836449141969949E-4</v>
      </c>
      <c r="U180" s="42">
        <f t="shared" si="103"/>
        <v>0.93486020862081176</v>
      </c>
      <c r="V180" s="42">
        <f t="shared" si="104"/>
        <v>1.0140944307612505</v>
      </c>
      <c r="W180" s="42">
        <f t="shared" si="105"/>
        <v>0.99964651533623206</v>
      </c>
      <c r="X180" s="42">
        <f t="shared" si="106"/>
        <v>1.4447915425018443E-2</v>
      </c>
      <c r="Y180" s="42">
        <f t="shared" si="89"/>
        <v>5.6456957496761754E-3</v>
      </c>
      <c r="Z180" s="10">
        <f t="shared" si="107"/>
        <v>18.922143592933654</v>
      </c>
      <c r="AA180">
        <f t="shared" si="84"/>
        <v>6025348.2574584391</v>
      </c>
      <c r="AB180" s="10">
        <f t="shared" si="85"/>
        <v>6.0253482574584387</v>
      </c>
      <c r="AC180" s="10">
        <f t="shared" si="86"/>
        <v>5.9243482574584387</v>
      </c>
      <c r="AD180" s="3">
        <f t="shared" si="87"/>
        <v>859.22382269157924</v>
      </c>
      <c r="AI180" s="94">
        <f t="shared" si="88"/>
        <v>0.99964651533623206</v>
      </c>
    </row>
    <row r="181" spans="2:35">
      <c r="B181" s="39">
        <f t="shared" si="90"/>
        <v>153</v>
      </c>
      <c r="C181" s="42">
        <f t="shared" si="91"/>
        <v>2.8435251798559764</v>
      </c>
      <c r="D181" s="10">
        <f t="shared" si="92"/>
        <v>12.656474820144117</v>
      </c>
      <c r="E181" s="40">
        <f t="shared" si="93"/>
        <v>20.687050359711765</v>
      </c>
      <c r="F181" s="40">
        <f t="shared" si="94"/>
        <v>46</v>
      </c>
      <c r="G181" s="3">
        <f t="shared" si="95"/>
        <v>396.56474820143706</v>
      </c>
      <c r="H181" s="3">
        <f t="shared" si="96"/>
        <v>148.76302106966494</v>
      </c>
      <c r="I181">
        <f t="shared" si="78"/>
        <v>1.4876302106966495E-4</v>
      </c>
      <c r="J181" s="4">
        <f t="shared" si="97"/>
        <v>483.76918163767118</v>
      </c>
      <c r="K181" s="40">
        <f t="shared" si="98"/>
        <v>3.2519451282931704</v>
      </c>
      <c r="L181" s="40">
        <f t="shared" si="79"/>
        <v>2.7480548717068296</v>
      </c>
      <c r="M181" s="10">
        <f t="shared" si="99"/>
        <v>6.0253482574584387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14.648540439266617</v>
      </c>
      <c r="Q181" s="42">
        <f t="shared" si="101"/>
        <v>0.20338948664641562</v>
      </c>
      <c r="R181" s="4">
        <f t="shared" si="102"/>
        <v>525760.85847869841</v>
      </c>
      <c r="S181">
        <f t="shared" si="82"/>
        <v>5.257608584786984E-4</v>
      </c>
      <c r="T181" s="41">
        <f t="shared" si="83"/>
        <v>2.9908967678994277E-4</v>
      </c>
      <c r="U181" s="42">
        <f t="shared" si="103"/>
        <v>0.93357252596628559</v>
      </c>
      <c r="V181" s="42">
        <f t="shared" si="104"/>
        <v>1.0149334180064524</v>
      </c>
      <c r="W181" s="42">
        <f t="shared" si="105"/>
        <v>1.0004674027454448</v>
      </c>
      <c r="X181" s="42">
        <f t="shared" si="106"/>
        <v>1.4466015261007659E-2</v>
      </c>
      <c r="Y181" s="42">
        <f t="shared" si="89"/>
        <v>5.6640493052899999E-3</v>
      </c>
      <c r="Z181" s="10">
        <f t="shared" si="107"/>
        <v>18.937628894721051</v>
      </c>
      <c r="AA181">
        <f t="shared" si="84"/>
        <v>6030196.5623140596</v>
      </c>
      <c r="AB181" s="10">
        <f t="shared" si="85"/>
        <v>6.0301965623140594</v>
      </c>
      <c r="AC181" s="10">
        <f t="shared" si="86"/>
        <v>5.9291965623140594</v>
      </c>
      <c r="AD181" s="3">
        <f t="shared" si="87"/>
        <v>859.92698510718776</v>
      </c>
      <c r="AI181" s="94">
        <f t="shared" si="88"/>
        <v>1.0004674027454448</v>
      </c>
    </row>
    <row r="182" spans="2:35">
      <c r="B182" s="39">
        <f t="shared" si="90"/>
        <v>154</v>
      </c>
      <c r="C182" s="42">
        <f t="shared" si="91"/>
        <v>2.86211031175046</v>
      </c>
      <c r="D182" s="10">
        <f t="shared" si="92"/>
        <v>12.637889688249635</v>
      </c>
      <c r="E182" s="40">
        <f t="shared" si="93"/>
        <v>20.724220623500731</v>
      </c>
      <c r="F182" s="40">
        <f t="shared" si="94"/>
        <v>46</v>
      </c>
      <c r="G182" s="3">
        <f t="shared" si="95"/>
        <v>396.3788968824922</v>
      </c>
      <c r="H182" s="3">
        <f t="shared" si="96"/>
        <v>148.76302106966494</v>
      </c>
      <c r="I182">
        <f t="shared" si="78"/>
        <v>1.4876302106966495E-4</v>
      </c>
      <c r="J182" s="4">
        <f t="shared" si="97"/>
        <v>484.97811979282596</v>
      </c>
      <c r="K182" s="40">
        <f t="shared" si="98"/>
        <v>3.2600717322466397</v>
      </c>
      <c r="L182" s="40">
        <f t="shared" si="79"/>
        <v>2.7399282677533603</v>
      </c>
      <c r="M182" s="10">
        <f t="shared" si="99"/>
        <v>6.0301965623140594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14.652299452471771</v>
      </c>
      <c r="Q182" s="42">
        <f t="shared" si="101"/>
        <v>0.20465789724331673</v>
      </c>
      <c r="R182" s="4">
        <f t="shared" si="102"/>
        <v>525035.26142319513</v>
      </c>
      <c r="S182">
        <f t="shared" si="82"/>
        <v>5.2503526142319513E-4</v>
      </c>
      <c r="T182" s="41">
        <f t="shared" si="83"/>
        <v>2.9981527384544604E-4</v>
      </c>
      <c r="U182" s="42">
        <f t="shared" si="103"/>
        <v>0.93228411229871067</v>
      </c>
      <c r="V182" s="42">
        <f t="shared" si="104"/>
        <v>1.0157701857132766</v>
      </c>
      <c r="W182" s="42">
        <f t="shared" si="105"/>
        <v>1.0012861545736336</v>
      </c>
      <c r="X182" s="42">
        <f t="shared" si="106"/>
        <v>1.4484031139643028E-2</v>
      </c>
      <c r="Y182" s="42">
        <f t="shared" si="89"/>
        <v>5.6824210038733686E-3</v>
      </c>
      <c r="Z182" s="10">
        <f t="shared" si="107"/>
        <v>18.953073774362281</v>
      </c>
      <c r="AA182">
        <f t="shared" si="84"/>
        <v>6035032.2113693478</v>
      </c>
      <c r="AB182" s="10">
        <f t="shared" si="85"/>
        <v>6.035032211369348</v>
      </c>
      <c r="AC182" s="10">
        <f t="shared" si="86"/>
        <v>5.934032211369348</v>
      </c>
      <c r="AD182" s="3">
        <f t="shared" si="87"/>
        <v>860.62831201875963</v>
      </c>
      <c r="AI182" s="94">
        <f t="shared" si="88"/>
        <v>1.0012861545736336</v>
      </c>
    </row>
    <row r="183" spans="2:35">
      <c r="B183" s="39">
        <f t="shared" si="90"/>
        <v>155</v>
      </c>
      <c r="C183" s="42">
        <f t="shared" si="91"/>
        <v>2.8806954436449437</v>
      </c>
      <c r="D183" s="10">
        <f t="shared" si="92"/>
        <v>12.619304556355152</v>
      </c>
      <c r="E183" s="40">
        <f t="shared" si="93"/>
        <v>20.761390887289696</v>
      </c>
      <c r="F183" s="40">
        <f t="shared" si="94"/>
        <v>46</v>
      </c>
      <c r="G183" s="3">
        <f t="shared" si="95"/>
        <v>396.19304556354734</v>
      </c>
      <c r="H183" s="3">
        <f t="shared" si="96"/>
        <v>148.76302106966494</v>
      </c>
      <c r="I183">
        <f t="shared" si="78"/>
        <v>1.4876302106966495E-4</v>
      </c>
      <c r="J183" s="4">
        <f t="shared" si="97"/>
        <v>486.1892282049696</v>
      </c>
      <c r="K183" s="40">
        <f t="shared" si="98"/>
        <v>3.2682129248860154</v>
      </c>
      <c r="L183" s="40">
        <f t="shared" si="79"/>
        <v>2.7317870751139846</v>
      </c>
      <c r="M183" s="10">
        <f t="shared" si="99"/>
        <v>6.035032211369348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14.656046603764187</v>
      </c>
      <c r="Q183" s="42">
        <f t="shared" si="101"/>
        <v>0.20592598354223107</v>
      </c>
      <c r="R183" s="4">
        <f t="shared" si="102"/>
        <v>524309.25389246712</v>
      </c>
      <c r="S183">
        <f t="shared" si="82"/>
        <v>5.2430925389246709E-4</v>
      </c>
      <c r="T183" s="41">
        <f t="shared" si="83"/>
        <v>3.0054128137617408E-4</v>
      </c>
      <c r="U183" s="42">
        <f t="shared" si="103"/>
        <v>0.93099496976669815</v>
      </c>
      <c r="V183" s="42">
        <f t="shared" si="104"/>
        <v>1.0166047319620111</v>
      </c>
      <c r="W183" s="42">
        <f t="shared" si="105"/>
        <v>1.0021027691683009</v>
      </c>
      <c r="X183" s="42">
        <f t="shared" si="106"/>
        <v>1.4501962793710188E-2</v>
      </c>
      <c r="Y183" s="42">
        <f t="shared" si="89"/>
        <v>5.7008107441994379E-3</v>
      </c>
      <c r="Z183" s="10">
        <f t="shared" si="107"/>
        <v>18.968478200716753</v>
      </c>
      <c r="AA183">
        <f t="shared" si="84"/>
        <v>6039855.1948744692</v>
      </c>
      <c r="AB183" s="10">
        <f t="shared" si="85"/>
        <v>6.0398551948744688</v>
      </c>
      <c r="AC183" s="10">
        <f t="shared" si="86"/>
        <v>5.9388551948744688</v>
      </c>
      <c r="AD183" s="3">
        <f t="shared" si="87"/>
        <v>861.3278020122508</v>
      </c>
      <c r="AI183" s="94">
        <f t="shared" si="88"/>
        <v>1.0021027691683009</v>
      </c>
    </row>
    <row r="184" spans="2:35">
      <c r="B184" s="39">
        <f t="shared" si="90"/>
        <v>156</v>
      </c>
      <c r="C184" s="42">
        <f t="shared" si="91"/>
        <v>2.8992805755394273</v>
      </c>
      <c r="D184" s="10">
        <f t="shared" si="92"/>
        <v>12.600719424460669</v>
      </c>
      <c r="E184" s="40">
        <f t="shared" si="93"/>
        <v>20.798561151078662</v>
      </c>
      <c r="F184" s="40">
        <f t="shared" si="94"/>
        <v>46</v>
      </c>
      <c r="G184" s="3">
        <f t="shared" si="95"/>
        <v>396.00719424460249</v>
      </c>
      <c r="H184" s="3">
        <f t="shared" si="96"/>
        <v>148.76302106966494</v>
      </c>
      <c r="I184">
        <f t="shared" si="78"/>
        <v>1.4876302106966495E-4</v>
      </c>
      <c r="J184" s="4">
        <f t="shared" si="97"/>
        <v>487.40250687410185</v>
      </c>
      <c r="K184" s="40">
        <f t="shared" si="98"/>
        <v>3.2763687062112958</v>
      </c>
      <c r="L184" s="40">
        <f t="shared" si="79"/>
        <v>2.7236312937887042</v>
      </c>
      <c r="M184" s="10">
        <f t="shared" si="99"/>
        <v>6.0398551948744688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14.659781904411433</v>
      </c>
      <c r="Q184" s="42">
        <f t="shared" si="101"/>
        <v>0.20719374673377561</v>
      </c>
      <c r="R184" s="4">
        <f t="shared" si="102"/>
        <v>523582.8370965498</v>
      </c>
      <c r="S184">
        <f t="shared" si="82"/>
        <v>5.2358283709654982E-4</v>
      </c>
      <c r="T184" s="41">
        <f t="shared" si="83"/>
        <v>3.0126769817209135E-4</v>
      </c>
      <c r="U184" s="42">
        <f t="shared" si="103"/>
        <v>0.92970510051885968</v>
      </c>
      <c r="V184" s="42">
        <f t="shared" si="104"/>
        <v>1.0174370548390852</v>
      </c>
      <c r="W184" s="42">
        <f t="shared" si="105"/>
        <v>1.0029172448829549</v>
      </c>
      <c r="X184" s="42">
        <f t="shared" si="106"/>
        <v>1.4519809956130336E-2</v>
      </c>
      <c r="Y184" s="42">
        <f t="shared" si="89"/>
        <v>5.719218424810042E-3</v>
      </c>
      <c r="Z184" s="10">
        <f t="shared" si="107"/>
        <v>18.983842142754671</v>
      </c>
      <c r="AA184">
        <f t="shared" si="84"/>
        <v>6044665.5031142831</v>
      </c>
      <c r="AB184" s="10">
        <f t="shared" si="85"/>
        <v>6.0446655031142829</v>
      </c>
      <c r="AC184" s="10">
        <f t="shared" si="86"/>
        <v>5.9436655031142829</v>
      </c>
      <c r="AD184" s="3">
        <f t="shared" si="87"/>
        <v>862.02545367864877</v>
      </c>
      <c r="AI184" s="94">
        <f t="shared" si="88"/>
        <v>1.0029172448829549</v>
      </c>
    </row>
    <row r="185" spans="2:35">
      <c r="B185" s="39">
        <f t="shared" si="90"/>
        <v>157</v>
      </c>
      <c r="C185" s="42">
        <f t="shared" si="91"/>
        <v>2.9178657074339109</v>
      </c>
      <c r="D185" s="10">
        <f t="shared" si="92"/>
        <v>12.582134292566186</v>
      </c>
      <c r="E185" s="40">
        <f t="shared" si="93"/>
        <v>20.835731414867627</v>
      </c>
      <c r="F185" s="40">
        <f t="shared" si="94"/>
        <v>46</v>
      </c>
      <c r="G185" s="3">
        <f t="shared" si="95"/>
        <v>395.82134292565763</v>
      </c>
      <c r="H185" s="3">
        <f t="shared" si="96"/>
        <v>148.76302106966494</v>
      </c>
      <c r="I185">
        <f t="shared" si="78"/>
        <v>1.4876302106966495E-4</v>
      </c>
      <c r="J185" s="4">
        <f t="shared" si="97"/>
        <v>488.61795580022294</v>
      </c>
      <c r="K185" s="40">
        <f t="shared" si="98"/>
        <v>3.2845390762224822</v>
      </c>
      <c r="L185" s="40">
        <f t="shared" si="79"/>
        <v>2.7154609237775178</v>
      </c>
      <c r="M185" s="10">
        <f t="shared" si="99"/>
        <v>6.0446655031142829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14.663505365633304</v>
      </c>
      <c r="Q185" s="42">
        <f t="shared" si="101"/>
        <v>0.20846118800590424</v>
      </c>
      <c r="R185" s="4">
        <f t="shared" si="102"/>
        <v>522856.01224547846</v>
      </c>
      <c r="S185">
        <f t="shared" si="82"/>
        <v>5.2285601224547843E-4</v>
      </c>
      <c r="T185" s="41">
        <f t="shared" si="83"/>
        <v>3.0199452302316274E-4</v>
      </c>
      <c r="U185" s="42">
        <f t="shared" si="103"/>
        <v>0.92841450670380632</v>
      </c>
      <c r="V185" s="42">
        <f t="shared" si="104"/>
        <v>1.0182671524384301</v>
      </c>
      <c r="W185" s="42">
        <f t="shared" si="105"/>
        <v>1.0037295800769628</v>
      </c>
      <c r="X185" s="42">
        <f t="shared" si="106"/>
        <v>1.4537572361467355E-2</v>
      </c>
      <c r="Y185" s="42">
        <f t="shared" si="89"/>
        <v>5.7376439440175219E-3</v>
      </c>
      <c r="Z185" s="10">
        <f t="shared" si="107"/>
        <v>18.99916556956051</v>
      </c>
      <c r="AA185">
        <f t="shared" si="84"/>
        <v>6049463.1264094245</v>
      </c>
      <c r="AB185" s="10">
        <f t="shared" si="85"/>
        <v>6.0494631264094245</v>
      </c>
      <c r="AC185" s="10">
        <f t="shared" si="86"/>
        <v>5.9484631264094245</v>
      </c>
      <c r="AD185" s="3">
        <f t="shared" si="87"/>
        <v>862.72126561412972</v>
      </c>
      <c r="AI185" s="94">
        <f t="shared" si="88"/>
        <v>1.0037295800769628</v>
      </c>
    </row>
    <row r="186" spans="2:35">
      <c r="B186" s="39">
        <f t="shared" si="90"/>
        <v>158</v>
      </c>
      <c r="C186" s="42">
        <f t="shared" si="91"/>
        <v>2.9364508393283946</v>
      </c>
      <c r="D186" s="10">
        <f t="shared" si="92"/>
        <v>12.563549160671704</v>
      </c>
      <c r="E186" s="40">
        <f t="shared" si="93"/>
        <v>20.872901678656593</v>
      </c>
      <c r="F186" s="40">
        <f t="shared" si="94"/>
        <v>46</v>
      </c>
      <c r="G186" s="3">
        <f t="shared" si="95"/>
        <v>395.63549160671278</v>
      </c>
      <c r="H186" s="3">
        <f t="shared" si="96"/>
        <v>148.76302106966494</v>
      </c>
      <c r="I186">
        <f t="shared" si="78"/>
        <v>1.4876302106966495E-4</v>
      </c>
      <c r="J186" s="4">
        <f t="shared" si="97"/>
        <v>489.83557498333266</v>
      </c>
      <c r="K186" s="40">
        <f t="shared" si="98"/>
        <v>3.2927240349195732</v>
      </c>
      <c r="L186" s="40">
        <f t="shared" si="79"/>
        <v>2.7072759650804268</v>
      </c>
      <c r="M186" s="10">
        <f t="shared" si="99"/>
        <v>6.0494631264094245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14.667216998602836</v>
      </c>
      <c r="Q186" s="42">
        <f t="shared" si="101"/>
        <v>0.20972830854392135</v>
      </c>
      <c r="R186" s="4">
        <f t="shared" si="102"/>
        <v>522128.78054928861</v>
      </c>
      <c r="S186">
        <f t="shared" si="82"/>
        <v>5.2212878054928857E-4</v>
      </c>
      <c r="T186" s="41">
        <f t="shared" si="83"/>
        <v>3.027217547193526E-4</v>
      </c>
      <c r="U186" s="42">
        <f t="shared" si="103"/>
        <v>0.9271231904701499</v>
      </c>
      <c r="V186" s="42">
        <f t="shared" si="104"/>
        <v>1.0190950228595963</v>
      </c>
      <c r="W186" s="42">
        <f t="shared" si="105"/>
        <v>1.0045397731157324</v>
      </c>
      <c r="X186" s="42">
        <f t="shared" si="106"/>
        <v>1.4555249743863907E-2</v>
      </c>
      <c r="Y186" s="42">
        <f t="shared" si="89"/>
        <v>5.7560871999039398E-3</v>
      </c>
      <c r="Z186" s="10">
        <f t="shared" si="107"/>
        <v>19.014448450327912</v>
      </c>
      <c r="AA186">
        <f t="shared" si="84"/>
        <v>6054248.055114707</v>
      </c>
      <c r="AB186" s="10">
        <f t="shared" si="85"/>
        <v>6.0542480551147069</v>
      </c>
      <c r="AC186" s="10">
        <f t="shared" si="86"/>
        <v>5.9532480551147069</v>
      </c>
      <c r="AD186" s="3">
        <f t="shared" si="87"/>
        <v>863.41523641982701</v>
      </c>
      <c r="AI186" s="94">
        <f t="shared" si="88"/>
        <v>1.0045397731157324</v>
      </c>
    </row>
    <row r="187" spans="2:35">
      <c r="B187" s="39">
        <f t="shared" si="90"/>
        <v>159</v>
      </c>
      <c r="C187" s="42">
        <f t="shared" si="91"/>
        <v>2.9550359712228782</v>
      </c>
      <c r="D187" s="10">
        <f t="shared" si="92"/>
        <v>12.544964028777221</v>
      </c>
      <c r="E187" s="40">
        <f t="shared" si="93"/>
        <v>20.910071942445558</v>
      </c>
      <c r="F187" s="40">
        <f t="shared" si="94"/>
        <v>46</v>
      </c>
      <c r="G187" s="3">
        <f t="shared" si="95"/>
        <v>395.44964028776792</v>
      </c>
      <c r="H187" s="3">
        <f t="shared" si="96"/>
        <v>148.76302106966494</v>
      </c>
      <c r="I187">
        <f t="shared" si="78"/>
        <v>1.4876302106966495E-4</v>
      </c>
      <c r="J187" s="4">
        <f t="shared" si="97"/>
        <v>491.05536442343123</v>
      </c>
      <c r="K187" s="40">
        <f t="shared" si="98"/>
        <v>3.3009235823025707</v>
      </c>
      <c r="L187" s="40">
        <f t="shared" si="79"/>
        <v>2.6990764176974293</v>
      </c>
      <c r="M187" s="10">
        <f t="shared" si="99"/>
        <v>6.0542480551147069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14.670916814445309</v>
      </c>
      <c r="Q187" s="42">
        <f t="shared" si="101"/>
        <v>0.2109951095304953</v>
      </c>
      <c r="R187" s="4">
        <f t="shared" si="102"/>
        <v>521401.14321801544</v>
      </c>
      <c r="S187">
        <f t="shared" si="82"/>
        <v>5.2140114321801547E-4</v>
      </c>
      <c r="T187" s="41">
        <f t="shared" si="83"/>
        <v>3.034493920506257E-4</v>
      </c>
      <c r="U187" s="42">
        <f t="shared" si="103"/>
        <v>0.9258311539665014</v>
      </c>
      <c r="V187" s="42">
        <f t="shared" si="104"/>
        <v>1.0199206642100993</v>
      </c>
      <c r="W187" s="42">
        <f t="shared" si="105"/>
        <v>1.0053478223704448</v>
      </c>
      <c r="X187" s="42">
        <f t="shared" si="106"/>
        <v>1.457284183965446E-2</v>
      </c>
      <c r="Y187" s="42">
        <f t="shared" si="89"/>
        <v>5.7745480903236002E-3</v>
      </c>
      <c r="Z187" s="10">
        <f t="shared" si="107"/>
        <v>19.029690754365422</v>
      </c>
      <c r="AA187">
        <f t="shared" si="84"/>
        <v>6059020.2796209194</v>
      </c>
      <c r="AB187" s="10">
        <f t="shared" si="85"/>
        <v>6.0590202796209196</v>
      </c>
      <c r="AC187" s="10">
        <f t="shared" si="86"/>
        <v>5.9580202796209196</v>
      </c>
      <c r="AD187" s="3">
        <f t="shared" si="87"/>
        <v>864.10736470209133</v>
      </c>
      <c r="AI187" s="94">
        <f t="shared" si="88"/>
        <v>1.0053478223704448</v>
      </c>
    </row>
    <row r="188" spans="2:35">
      <c r="B188" s="39">
        <f t="shared" si="90"/>
        <v>160</v>
      </c>
      <c r="C188" s="42">
        <f t="shared" si="91"/>
        <v>2.9736211031173618</v>
      </c>
      <c r="D188" s="10">
        <f t="shared" si="92"/>
        <v>12.526378896882738</v>
      </c>
      <c r="E188" s="40">
        <f t="shared" si="93"/>
        <v>20.947242206234524</v>
      </c>
      <c r="F188" s="40">
        <f t="shared" si="94"/>
        <v>46</v>
      </c>
      <c r="G188" s="3">
        <f t="shared" si="95"/>
        <v>395.26378896882306</v>
      </c>
      <c r="H188" s="3">
        <f t="shared" si="96"/>
        <v>148.76302106966494</v>
      </c>
      <c r="I188">
        <f t="shared" si="78"/>
        <v>1.4876302106966495E-4</v>
      </c>
      <c r="J188" s="4">
        <f t="shared" si="97"/>
        <v>492.27732412051841</v>
      </c>
      <c r="K188" s="40">
        <f t="shared" si="98"/>
        <v>3.3091377183714732</v>
      </c>
      <c r="L188" s="40">
        <f t="shared" si="79"/>
        <v>2.6908622816285268</v>
      </c>
      <c r="M188" s="10">
        <f t="shared" si="99"/>
        <v>6.0590202796209196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14.674604824239839</v>
      </c>
      <c r="Q188" s="42">
        <f t="shared" si="101"/>
        <v>0.2122615921456717</v>
      </c>
      <c r="R188" s="4">
        <f t="shared" si="102"/>
        <v>520673.10146169452</v>
      </c>
      <c r="S188">
        <f t="shared" si="82"/>
        <v>5.2067310146169455E-4</v>
      </c>
      <c r="T188" s="41">
        <f t="shared" si="83"/>
        <v>3.0417743380694662E-4</v>
      </c>
      <c r="U188" s="42">
        <f t="shared" si="103"/>
        <v>0.92453839934147253</v>
      </c>
      <c r="V188" s="42">
        <f t="shared" si="104"/>
        <v>1.0207440746028833</v>
      </c>
      <c r="W188" s="42">
        <f t="shared" si="105"/>
        <v>1.0061537262183555</v>
      </c>
      <c r="X188" s="42">
        <f t="shared" si="106"/>
        <v>1.4590348384527774E-2</v>
      </c>
      <c r="Y188" s="42">
        <f t="shared" si="89"/>
        <v>5.7930265129019715E-3</v>
      </c>
      <c r="Z188" s="10">
        <f t="shared" si="107"/>
        <v>19.044892451090412</v>
      </c>
      <c r="AA188">
        <f t="shared" si="84"/>
        <v>6063779.7903529238</v>
      </c>
      <c r="AB188" s="10">
        <f t="shared" si="85"/>
        <v>6.0637797903529238</v>
      </c>
      <c r="AC188" s="10">
        <f t="shared" si="86"/>
        <v>5.9627797903529238</v>
      </c>
      <c r="AD188" s="3">
        <f t="shared" si="87"/>
        <v>864.79764907221522</v>
      </c>
      <c r="AI188" s="94">
        <f t="shared" si="88"/>
        <v>1.0061537262183555</v>
      </c>
    </row>
    <row r="189" spans="2:35">
      <c r="B189" s="39">
        <f t="shared" si="90"/>
        <v>161</v>
      </c>
      <c r="C189" s="42">
        <f t="shared" si="91"/>
        <v>2.9922062350118455</v>
      </c>
      <c r="D189" s="10">
        <f t="shared" si="92"/>
        <v>12.507793764988255</v>
      </c>
      <c r="E189" s="40">
        <f t="shared" si="93"/>
        <v>20.984412470023489</v>
      </c>
      <c r="F189" s="40">
        <f t="shared" si="94"/>
        <v>46</v>
      </c>
      <c r="G189" s="3">
        <f t="shared" si="95"/>
        <v>395.07793764987821</v>
      </c>
      <c r="H189" s="3">
        <f t="shared" si="96"/>
        <v>148.76302106966494</v>
      </c>
      <c r="I189">
        <f t="shared" si="78"/>
        <v>1.4876302106966495E-4</v>
      </c>
      <c r="J189" s="4">
        <f t="shared" si="97"/>
        <v>493.50145407459422</v>
      </c>
      <c r="K189" s="40">
        <f t="shared" si="98"/>
        <v>3.3173664431262799</v>
      </c>
      <c r="L189" s="40">
        <f t="shared" si="79"/>
        <v>2.6826335568737201</v>
      </c>
      <c r="M189" s="10">
        <f t="shared" si="99"/>
        <v>6.0637797903529238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14.67828103901814</v>
      </c>
      <c r="Q189" s="42">
        <f t="shared" si="101"/>
        <v>0.21352775756688688</v>
      </c>
      <c r="R189" s="4">
        <f t="shared" si="102"/>
        <v>519944.65649036114</v>
      </c>
      <c r="S189">
        <f t="shared" si="82"/>
        <v>5.1994465649036114E-4</v>
      </c>
      <c r="T189" s="41">
        <f t="shared" si="83"/>
        <v>3.0490587877828003E-4</v>
      </c>
      <c r="U189" s="42">
        <f t="shared" si="103"/>
        <v>0.9232449287436747</v>
      </c>
      <c r="V189" s="42">
        <f t="shared" si="104"/>
        <v>1.0215652521583134</v>
      </c>
      <c r="W189" s="42">
        <f t="shared" si="105"/>
        <v>1.0069574830424741</v>
      </c>
      <c r="X189" s="42">
        <f t="shared" si="106"/>
        <v>1.4607769115839275E-2</v>
      </c>
      <c r="Y189" s="42">
        <f t="shared" si="89"/>
        <v>5.8115223650375422E-3</v>
      </c>
      <c r="Z189" s="10">
        <f t="shared" si="107"/>
        <v>19.060053510032638</v>
      </c>
      <c r="AA189">
        <f t="shared" si="84"/>
        <v>6068526.5777707696</v>
      </c>
      <c r="AB189" s="10">
        <f t="shared" si="85"/>
        <v>6.0685265777707693</v>
      </c>
      <c r="AC189" s="10">
        <f t="shared" si="86"/>
        <v>5.9675265777707693</v>
      </c>
      <c r="AD189" s="3">
        <f t="shared" si="87"/>
        <v>865.48608814659462</v>
      </c>
      <c r="AI189" s="94">
        <f t="shared" si="88"/>
        <v>1.0069574830424741</v>
      </c>
    </row>
    <row r="190" spans="2:35">
      <c r="B190" s="39">
        <f t="shared" si="90"/>
        <v>162</v>
      </c>
      <c r="C190" s="42">
        <f t="shared" si="91"/>
        <v>3.0107913669063291</v>
      </c>
      <c r="D190" s="10">
        <f t="shared" si="92"/>
        <v>12.489208633093773</v>
      </c>
      <c r="E190" s="40">
        <f t="shared" si="93"/>
        <v>21.021582733812455</v>
      </c>
      <c r="F190" s="40">
        <f t="shared" si="94"/>
        <v>46</v>
      </c>
      <c r="G190" s="3">
        <f t="shared" si="95"/>
        <v>394.89208633093335</v>
      </c>
      <c r="H190" s="3">
        <f t="shared" si="96"/>
        <v>148.76302106966494</v>
      </c>
      <c r="I190">
        <f t="shared" si="78"/>
        <v>1.4876302106966495E-4</v>
      </c>
      <c r="J190" s="4">
        <f t="shared" si="97"/>
        <v>494.7277542856591</v>
      </c>
      <c r="K190" s="40">
        <f t="shared" si="98"/>
        <v>3.3256097565669944</v>
      </c>
      <c r="L190" s="40">
        <f t="shared" si="79"/>
        <v>2.6743902434330056</v>
      </c>
      <c r="M190" s="10">
        <f t="shared" si="99"/>
        <v>6.0685265777707693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14.681945469765564</v>
      </c>
      <c r="Q190" s="42">
        <f t="shared" si="101"/>
        <v>0.21479360696898117</v>
      </c>
      <c r="R190" s="4">
        <f t="shared" si="102"/>
        <v>519215.80951405049</v>
      </c>
      <c r="S190">
        <f t="shared" si="82"/>
        <v>5.1921580951405047E-4</v>
      </c>
      <c r="T190" s="41">
        <f t="shared" si="83"/>
        <v>3.056347257545907E-4</v>
      </c>
      <c r="U190" s="42">
        <f t="shared" si="103"/>
        <v>0.92195074432171897</v>
      </c>
      <c r="V190" s="42">
        <f t="shared" si="104"/>
        <v>1.022384195003416</v>
      </c>
      <c r="W190" s="42">
        <f t="shared" si="105"/>
        <v>1.0077590912317527</v>
      </c>
      <c r="X190" s="42">
        <f t="shared" si="106"/>
        <v>1.4625103771663372E-2</v>
      </c>
      <c r="Y190" s="42">
        <f t="shared" si="89"/>
        <v>5.830035543902469E-3</v>
      </c>
      <c r="Z190" s="10">
        <f t="shared" si="107"/>
        <v>19.075173900833814</v>
      </c>
      <c r="AA190">
        <f t="shared" si="84"/>
        <v>6073260.6323695565</v>
      </c>
      <c r="AB190" s="10">
        <f t="shared" si="85"/>
        <v>6.0732606323695562</v>
      </c>
      <c r="AC190" s="10">
        <f t="shared" si="86"/>
        <v>5.9722606323695562</v>
      </c>
      <c r="AD190" s="3">
        <f t="shared" si="87"/>
        <v>866.17268054670865</v>
      </c>
      <c r="AI190" s="94">
        <f t="shared" si="88"/>
        <v>1.0077590912317527</v>
      </c>
    </row>
    <row r="191" spans="2:35">
      <c r="B191" s="39">
        <f t="shared" si="90"/>
        <v>163</v>
      </c>
      <c r="C191" s="42">
        <f t="shared" si="91"/>
        <v>3.0293764988008127</v>
      </c>
      <c r="D191" s="10">
        <f t="shared" si="92"/>
        <v>12.47062350119929</v>
      </c>
      <c r="E191" s="40">
        <f t="shared" si="93"/>
        <v>21.05875299760142</v>
      </c>
      <c r="F191" s="40">
        <f t="shared" si="94"/>
        <v>46</v>
      </c>
      <c r="G191" s="3">
        <f t="shared" si="95"/>
        <v>394.7062350119885</v>
      </c>
      <c r="H191" s="3">
        <f t="shared" si="96"/>
        <v>148.76302106966494</v>
      </c>
      <c r="I191">
        <f t="shared" si="78"/>
        <v>1.4876302106966495E-4</v>
      </c>
      <c r="J191" s="4">
        <f t="shared" si="97"/>
        <v>495.95622475371238</v>
      </c>
      <c r="K191" s="40">
        <f t="shared" si="98"/>
        <v>3.3338676586936122</v>
      </c>
      <c r="L191" s="40">
        <f t="shared" si="79"/>
        <v>2.6661323413063878</v>
      </c>
      <c r="M191" s="10">
        <f t="shared" si="99"/>
        <v>6.0732606323695562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14.685598127421235</v>
      </c>
      <c r="Q191" s="42">
        <f t="shared" si="101"/>
        <v>0.21605914152421191</v>
      </c>
      <c r="R191" s="4">
        <f t="shared" si="102"/>
        <v>518486.56174279831</v>
      </c>
      <c r="S191">
        <f t="shared" si="82"/>
        <v>5.184865617427983E-4</v>
      </c>
      <c r="T191" s="41">
        <f t="shared" si="83"/>
        <v>3.0636397352584287E-4</v>
      </c>
      <c r="U191" s="42">
        <f t="shared" si="103"/>
        <v>0.92065584822421731</v>
      </c>
      <c r="V191" s="42">
        <f t="shared" si="104"/>
        <v>1.0232009012709848</v>
      </c>
      <c r="W191" s="42">
        <f t="shared" si="105"/>
        <v>1.0085585491810625</v>
      </c>
      <c r="X191" s="42">
        <f t="shared" si="106"/>
        <v>1.4642352089922372E-2</v>
      </c>
      <c r="Y191" s="42">
        <f t="shared" si="89"/>
        <v>5.8485659464421209E-3</v>
      </c>
      <c r="Z191" s="10">
        <f t="shared" si="107"/>
        <v>19.090253593243638</v>
      </c>
      <c r="AA191">
        <f t="shared" si="84"/>
        <v>6077981.9446781948</v>
      </c>
      <c r="AB191" s="10">
        <f t="shared" si="85"/>
        <v>6.0779819446781946</v>
      </c>
      <c r="AC191" s="10">
        <f t="shared" si="86"/>
        <v>5.9769819446781947</v>
      </c>
      <c r="AD191" s="3">
        <f t="shared" si="87"/>
        <v>866.85742489894051</v>
      </c>
      <c r="AI191" s="94">
        <f t="shared" si="88"/>
        <v>1.0085585491810625</v>
      </c>
    </row>
    <row r="192" spans="2:35">
      <c r="B192" s="39">
        <f t="shared" si="90"/>
        <v>164</v>
      </c>
      <c r="C192" s="42">
        <f t="shared" si="91"/>
        <v>3.0479616306952964</v>
      </c>
      <c r="D192" s="10">
        <f t="shared" si="92"/>
        <v>12.452038369304807</v>
      </c>
      <c r="E192" s="40">
        <f t="shared" si="93"/>
        <v>21.095923261390386</v>
      </c>
      <c r="F192" s="40">
        <f t="shared" si="94"/>
        <v>46</v>
      </c>
      <c r="G192" s="3">
        <f t="shared" si="95"/>
        <v>394.52038369304364</v>
      </c>
      <c r="H192" s="3">
        <f t="shared" si="96"/>
        <v>148.76302106966494</v>
      </c>
      <c r="I192">
        <f t="shared" si="78"/>
        <v>1.4876302106966495E-4</v>
      </c>
      <c r="J192" s="4">
        <f t="shared" si="97"/>
        <v>497.1868654787545</v>
      </c>
      <c r="K192" s="40">
        <f t="shared" si="98"/>
        <v>3.3421401495061365</v>
      </c>
      <c r="L192" s="40">
        <f t="shared" si="79"/>
        <v>2.6578598504938635</v>
      </c>
      <c r="M192" s="10">
        <f t="shared" si="99"/>
        <v>6.0779819446781946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14.689239022877294</v>
      </c>
      <c r="Q192" s="42">
        <f t="shared" si="101"/>
        <v>0.21732436240226682</v>
      </c>
      <c r="R192" s="4">
        <f t="shared" si="102"/>
        <v>517756.91438663966</v>
      </c>
      <c r="S192">
        <f t="shared" si="82"/>
        <v>5.1775691438663961E-4</v>
      </c>
      <c r="T192" s="41">
        <f t="shared" si="83"/>
        <v>3.0709362088200156E-4</v>
      </c>
      <c r="U192" s="42">
        <f t="shared" si="103"/>
        <v>0.91936024259978055</v>
      </c>
      <c r="V192" s="42">
        <f t="shared" si="104"/>
        <v>1.0240153691018374</v>
      </c>
      <c r="W192" s="42">
        <f t="shared" si="105"/>
        <v>1.0093558552909836</v>
      </c>
      <c r="X192" s="42">
        <f t="shared" si="106"/>
        <v>1.4659513810853841E-2</v>
      </c>
      <c r="Y192" s="42">
        <f t="shared" si="89"/>
        <v>5.8671134693777478E-3</v>
      </c>
      <c r="Z192" s="10">
        <f t="shared" si="107"/>
        <v>19.105292557125903</v>
      </c>
      <c r="AA192">
        <f t="shared" si="84"/>
        <v>6082690.5052613178</v>
      </c>
      <c r="AB192" s="10">
        <f t="shared" si="85"/>
        <v>6.0826905052613176</v>
      </c>
      <c r="AC192" s="10">
        <f t="shared" si="86"/>
        <v>5.9816905052613176</v>
      </c>
      <c r="AD192" s="3">
        <f t="shared" si="87"/>
        <v>867.5403198348539</v>
      </c>
      <c r="AI192" s="94">
        <f t="shared" si="88"/>
        <v>1.0093558552909836</v>
      </c>
    </row>
    <row r="193" spans="2:35">
      <c r="B193" s="39">
        <f t="shared" si="90"/>
        <v>165</v>
      </c>
      <c r="C193" s="42">
        <f t="shared" si="91"/>
        <v>3.06654676258978</v>
      </c>
      <c r="D193" s="10">
        <f t="shared" si="92"/>
        <v>12.433453237410324</v>
      </c>
      <c r="E193" s="40">
        <f t="shared" si="93"/>
        <v>21.133093525179351</v>
      </c>
      <c r="F193" s="40">
        <f t="shared" si="94"/>
        <v>46</v>
      </c>
      <c r="G193" s="3">
        <f t="shared" si="95"/>
        <v>394.33453237409879</v>
      </c>
      <c r="H193" s="3">
        <f t="shared" si="96"/>
        <v>148.76302106966494</v>
      </c>
      <c r="I193">
        <f t="shared" si="78"/>
        <v>1.4876302106966495E-4</v>
      </c>
      <c r="J193" s="4">
        <f t="shared" si="97"/>
        <v>498.41967646078524</v>
      </c>
      <c r="K193" s="40">
        <f t="shared" si="98"/>
        <v>3.3504272290045649</v>
      </c>
      <c r="L193" s="40">
        <f t="shared" si="79"/>
        <v>2.6495727709954351</v>
      </c>
      <c r="M193" s="10">
        <f t="shared" si="99"/>
        <v>6.0826905052613176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14.692868166980565</v>
      </c>
      <c r="Q193" s="42">
        <f t="shared" si="101"/>
        <v>0.21858927077027696</v>
      </c>
      <c r="R193" s="4">
        <f t="shared" si="102"/>
        <v>517026.86865561013</v>
      </c>
      <c r="S193">
        <f t="shared" si="82"/>
        <v>5.1702686865561008E-4</v>
      </c>
      <c r="T193" s="41">
        <f t="shared" si="83"/>
        <v>3.0782366661303109E-4</v>
      </c>
      <c r="U193" s="42">
        <f t="shared" si="103"/>
        <v>0.91806392959702077</v>
      </c>
      <c r="V193" s="42">
        <f t="shared" si="104"/>
        <v>1.0248275966416904</v>
      </c>
      <c r="W193" s="42">
        <f t="shared" si="105"/>
        <v>1.0101510079681302</v>
      </c>
      <c r="X193" s="42">
        <f t="shared" si="106"/>
        <v>1.4676588673560254E-2</v>
      </c>
      <c r="Y193" s="42">
        <f t="shared" si="89"/>
        <v>5.8856780092047768E-3</v>
      </c>
      <c r="Z193" s="10">
        <f t="shared" si="107"/>
        <v>19.120290762450487</v>
      </c>
      <c r="AA193">
        <f t="shared" si="84"/>
        <v>6087386.3047167715</v>
      </c>
      <c r="AB193" s="10">
        <f t="shared" si="85"/>
        <v>6.0873863047167713</v>
      </c>
      <c r="AC193" s="10">
        <f t="shared" si="86"/>
        <v>5.9863863047167714</v>
      </c>
      <c r="AD193" s="3">
        <f t="shared" si="87"/>
        <v>868.22136399082979</v>
      </c>
      <c r="AI193" s="94">
        <f t="shared" si="88"/>
        <v>1.0101510079681302</v>
      </c>
    </row>
    <row r="194" spans="2:35">
      <c r="B194" s="39">
        <f t="shared" si="90"/>
        <v>166</v>
      </c>
      <c r="C194" s="42">
        <f t="shared" si="91"/>
        <v>3.0851318944842636</v>
      </c>
      <c r="D194" s="10">
        <f t="shared" si="92"/>
        <v>12.414868105515842</v>
      </c>
      <c r="E194" s="40">
        <f t="shared" si="93"/>
        <v>21.170263788968317</v>
      </c>
      <c r="F194" s="40">
        <f t="shared" si="94"/>
        <v>46</v>
      </c>
      <c r="G194" s="3">
        <f t="shared" si="95"/>
        <v>394.14868105515393</v>
      </c>
      <c r="H194" s="3">
        <f t="shared" si="96"/>
        <v>148.76302106966494</v>
      </c>
      <c r="I194">
        <f t="shared" si="78"/>
        <v>1.4876302106966495E-4</v>
      </c>
      <c r="J194" s="4">
        <f t="shared" si="97"/>
        <v>499.65465769980483</v>
      </c>
      <c r="K194" s="40">
        <f t="shared" si="98"/>
        <v>3.3587288971888998</v>
      </c>
      <c r="L194" s="40">
        <f t="shared" si="79"/>
        <v>2.6412711028111002</v>
      </c>
      <c r="M194" s="10">
        <f t="shared" si="99"/>
        <v>6.0873863047167713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14.696485570530854</v>
      </c>
      <c r="Q194" s="42">
        <f t="shared" si="101"/>
        <v>0.21985386779282975</v>
      </c>
      <c r="R194" s="4">
        <f t="shared" si="102"/>
        <v>516296.42575974489</v>
      </c>
      <c r="S194">
        <f t="shared" si="82"/>
        <v>5.1629642575974492E-4</v>
      </c>
      <c r="T194" s="41">
        <f t="shared" si="83"/>
        <v>3.0855410950889626E-4</v>
      </c>
      <c r="U194" s="42">
        <f t="shared" si="103"/>
        <v>0.91676691136454858</v>
      </c>
      <c r="V194" s="42">
        <f t="shared" si="104"/>
        <v>1.0256375820448671</v>
      </c>
      <c r="W194" s="42">
        <f t="shared" si="105"/>
        <v>1.0109440056247241</v>
      </c>
      <c r="X194" s="42">
        <f t="shared" si="106"/>
        <v>1.4693576420143017E-2</v>
      </c>
      <c r="Y194" s="42">
        <f t="shared" si="89"/>
        <v>5.9042594621963413E-3</v>
      </c>
      <c r="Z194" s="10">
        <f t="shared" si="107"/>
        <v>19.135248179302273</v>
      </c>
      <c r="AA194">
        <f t="shared" si="84"/>
        <v>6092069.3336784085</v>
      </c>
      <c r="AB194" s="10">
        <f t="shared" si="85"/>
        <v>6.0920693336784089</v>
      </c>
      <c r="AC194" s="10">
        <f t="shared" si="86"/>
        <v>5.9910693336784089</v>
      </c>
      <c r="AD194" s="3">
        <f t="shared" si="87"/>
        <v>868.9005560084712</v>
      </c>
      <c r="AI194" s="94">
        <f t="shared" si="88"/>
        <v>1.0109440056247241</v>
      </c>
    </row>
    <row r="195" spans="2:35">
      <c r="B195" s="39">
        <f t="shared" si="90"/>
        <v>167</v>
      </c>
      <c r="C195" s="42">
        <f t="shared" si="91"/>
        <v>3.1037170263787472</v>
      </c>
      <c r="D195" s="10">
        <f t="shared" si="92"/>
        <v>12.396282973621359</v>
      </c>
      <c r="E195" s="40">
        <f t="shared" si="93"/>
        <v>21.207434052757282</v>
      </c>
      <c r="F195" s="40">
        <f t="shared" si="94"/>
        <v>46</v>
      </c>
      <c r="G195" s="3">
        <f t="shared" si="95"/>
        <v>393.96282973620907</v>
      </c>
      <c r="H195" s="3">
        <f t="shared" si="96"/>
        <v>148.76302106966494</v>
      </c>
      <c r="I195">
        <f t="shared" si="78"/>
        <v>1.4876302106966495E-4</v>
      </c>
      <c r="J195" s="4">
        <f t="shared" si="97"/>
        <v>500.89180919581327</v>
      </c>
      <c r="K195" s="40">
        <f t="shared" si="98"/>
        <v>3.3670451540591411</v>
      </c>
      <c r="L195" s="40">
        <f t="shared" si="79"/>
        <v>2.6329548459408589</v>
      </c>
      <c r="M195" s="10">
        <f t="shared" si="99"/>
        <v>6.0920693336784089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14.700091244283291</v>
      </c>
      <c r="Q195" s="42">
        <f t="shared" si="101"/>
        <v>0.22111815463198192</v>
      </c>
      <c r="R195" s="4">
        <f t="shared" si="102"/>
        <v>515565.58690907934</v>
      </c>
      <c r="S195">
        <f t="shared" si="82"/>
        <v>5.1556558690907933E-4</v>
      </c>
      <c r="T195" s="41">
        <f t="shared" si="83"/>
        <v>3.0928494835956184E-4</v>
      </c>
      <c r="U195" s="42">
        <f t="shared" si="103"/>
        <v>0.91546919005097593</v>
      </c>
      <c r="V195" s="42">
        <f t="shared" si="104"/>
        <v>1.0264453234701827</v>
      </c>
      <c r="W195" s="42">
        <f t="shared" si="105"/>
        <v>1.0117348466790685</v>
      </c>
      <c r="X195" s="42">
        <f t="shared" si="106"/>
        <v>1.4710476791114147E-2</v>
      </c>
      <c r="Y195" s="42">
        <f t="shared" si="89"/>
        <v>5.9228577244010002E-3</v>
      </c>
      <c r="Z195" s="10">
        <f t="shared" si="107"/>
        <v>19.150164777871218</v>
      </c>
      <c r="AA195">
        <f t="shared" si="84"/>
        <v>6096739.5828129798</v>
      </c>
      <c r="AB195" s="10">
        <f t="shared" si="85"/>
        <v>6.0967395828129796</v>
      </c>
      <c r="AC195" s="10">
        <f t="shared" si="86"/>
        <v>5.9957395828129796</v>
      </c>
      <c r="AD195" s="3">
        <f t="shared" si="87"/>
        <v>869.57789453415228</v>
      </c>
      <c r="AI195" s="94">
        <f t="shared" si="88"/>
        <v>1.0117348466790685</v>
      </c>
    </row>
    <row r="196" spans="2:35">
      <c r="B196" s="39">
        <f t="shared" si="90"/>
        <v>168</v>
      </c>
      <c r="C196" s="42">
        <f t="shared" si="91"/>
        <v>3.1223021582732309</v>
      </c>
      <c r="D196" s="10">
        <f t="shared" si="92"/>
        <v>12.377697841726876</v>
      </c>
      <c r="E196" s="40">
        <f t="shared" si="93"/>
        <v>21.244604316546248</v>
      </c>
      <c r="F196" s="40">
        <f t="shared" si="94"/>
        <v>46</v>
      </c>
      <c r="G196" s="3">
        <f t="shared" si="95"/>
        <v>393.77697841726422</v>
      </c>
      <c r="H196" s="3">
        <f t="shared" si="96"/>
        <v>148.76302106966494</v>
      </c>
      <c r="I196">
        <f t="shared" si="78"/>
        <v>1.4876302106966495E-4</v>
      </c>
      <c r="J196" s="4">
        <f t="shared" si="97"/>
        <v>502.1311309488101</v>
      </c>
      <c r="K196" s="40">
        <f t="shared" si="98"/>
        <v>3.3753759996152857</v>
      </c>
      <c r="L196" s="40">
        <f t="shared" si="79"/>
        <v>2.6246240003847143</v>
      </c>
      <c r="M196" s="10">
        <f t="shared" si="99"/>
        <v>6.0967395828129796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14.703685198946136</v>
      </c>
      <c r="Q196" s="42">
        <f t="shared" si="101"/>
        <v>0.22238213244727245</v>
      </c>
      <c r="R196" s="4">
        <f t="shared" si="102"/>
        <v>514834.35331364907</v>
      </c>
      <c r="S196">
        <f t="shared" si="82"/>
        <v>5.148343533136491E-4</v>
      </c>
      <c r="T196" s="41">
        <f t="shared" si="83"/>
        <v>3.1001618195499207E-4</v>
      </c>
      <c r="U196" s="42">
        <f t="shared" si="103"/>
        <v>0.91417076780491413</v>
      </c>
      <c r="V196" s="42">
        <f t="shared" si="104"/>
        <v>1.0272508190844767</v>
      </c>
      <c r="W196" s="42">
        <f t="shared" si="105"/>
        <v>1.0125235295550212</v>
      </c>
      <c r="X196" s="42">
        <f t="shared" si="106"/>
        <v>1.4727289529455456E-2</v>
      </c>
      <c r="Y196" s="42">
        <f t="shared" si="89"/>
        <v>5.9414726916455921E-3</v>
      </c>
      <c r="Z196" s="10">
        <f t="shared" si="107"/>
        <v>19.165040528459159</v>
      </c>
      <c r="AA196">
        <f t="shared" si="84"/>
        <v>6101397.042822266</v>
      </c>
      <c r="AB196" s="10">
        <f t="shared" si="85"/>
        <v>6.1013970428222661</v>
      </c>
      <c r="AC196" s="10">
        <f t="shared" si="86"/>
        <v>6.0003970428222662</v>
      </c>
      <c r="AD196" s="3">
        <f t="shared" si="87"/>
        <v>870.25337821932794</v>
      </c>
      <c r="AI196" s="94">
        <f t="shared" si="88"/>
        <v>1.0125235295550212</v>
      </c>
    </row>
    <row r="197" spans="2:35">
      <c r="B197" s="39">
        <f t="shared" si="90"/>
        <v>169</v>
      </c>
      <c r="C197" s="42">
        <f t="shared" si="91"/>
        <v>3.1408872901677145</v>
      </c>
      <c r="D197" s="10">
        <f t="shared" si="92"/>
        <v>12.359112709832393</v>
      </c>
      <c r="E197" s="40">
        <f t="shared" si="93"/>
        <v>21.281774580335213</v>
      </c>
      <c r="F197" s="40">
        <f t="shared" si="94"/>
        <v>46</v>
      </c>
      <c r="G197" s="3">
        <f t="shared" si="95"/>
        <v>393.59112709831936</v>
      </c>
      <c r="H197" s="3">
        <f t="shared" si="96"/>
        <v>148.76302106966494</v>
      </c>
      <c r="I197">
        <f t="shared" si="78"/>
        <v>1.4876302106966495E-4</v>
      </c>
      <c r="J197" s="4">
        <f t="shared" si="97"/>
        <v>503.372622958796</v>
      </c>
      <c r="K197" s="40">
        <f t="shared" si="98"/>
        <v>3.3837214338573376</v>
      </c>
      <c r="L197" s="40">
        <f t="shared" si="79"/>
        <v>2.6162785661426624</v>
      </c>
      <c r="M197" s="10">
        <f t="shared" si="99"/>
        <v>6.1013970428222661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14.707267445182644</v>
      </c>
      <c r="Q197" s="42">
        <f t="shared" si="101"/>
        <v>0.22364580239573531</v>
      </c>
      <c r="R197" s="4">
        <f t="shared" si="102"/>
        <v>514102.72618348914</v>
      </c>
      <c r="S197">
        <f t="shared" si="82"/>
        <v>5.1410272618348911E-4</v>
      </c>
      <c r="T197" s="41">
        <f t="shared" si="83"/>
        <v>3.1074780908515206E-4</v>
      </c>
      <c r="U197" s="42">
        <f t="shared" si="103"/>
        <v>0.91287164677497434</v>
      </c>
      <c r="V197" s="42">
        <f t="shared" si="104"/>
        <v>1.0280540670608265</v>
      </c>
      <c r="W197" s="42">
        <f t="shared" si="105"/>
        <v>1.0133100526823569</v>
      </c>
      <c r="X197" s="42">
        <f t="shared" si="106"/>
        <v>1.4744014378469616E-2</v>
      </c>
      <c r="Y197" s="42">
        <f t="shared" si="89"/>
        <v>5.9601042595353688E-3</v>
      </c>
      <c r="Z197" s="10">
        <f t="shared" si="107"/>
        <v>19.179875401477609</v>
      </c>
      <c r="AA197">
        <f t="shared" si="84"/>
        <v>6106041.7044423847</v>
      </c>
      <c r="AB197" s="10">
        <f t="shared" si="85"/>
        <v>6.1060417044423847</v>
      </c>
      <c r="AC197" s="10">
        <f t="shared" si="86"/>
        <v>6.0050417044423847</v>
      </c>
      <c r="AD197" s="3">
        <f t="shared" si="87"/>
        <v>870.92700572043282</v>
      </c>
      <c r="AI197" s="94">
        <f t="shared" si="88"/>
        <v>1.0133100526823569</v>
      </c>
    </row>
    <row r="198" spans="2:35">
      <c r="B198" s="39">
        <f t="shared" si="90"/>
        <v>170</v>
      </c>
      <c r="C198" s="42">
        <f t="shared" si="91"/>
        <v>3.1594724220621981</v>
      </c>
      <c r="D198" s="10">
        <f t="shared" si="92"/>
        <v>12.340527577937911</v>
      </c>
      <c r="E198" s="40">
        <f t="shared" si="93"/>
        <v>21.318944844124179</v>
      </c>
      <c r="F198" s="40">
        <f t="shared" si="94"/>
        <v>46</v>
      </c>
      <c r="G198" s="3">
        <f t="shared" si="95"/>
        <v>393.40527577937451</v>
      </c>
      <c r="H198" s="3">
        <f t="shared" si="96"/>
        <v>148.76302106966494</v>
      </c>
      <c r="I198">
        <f t="shared" si="78"/>
        <v>1.4876302106966495E-4</v>
      </c>
      <c r="J198" s="4">
        <f t="shared" si="97"/>
        <v>504.61628522577053</v>
      </c>
      <c r="K198" s="40">
        <f t="shared" si="98"/>
        <v>3.3920814567852946</v>
      </c>
      <c r="L198" s="40">
        <f t="shared" si="79"/>
        <v>2.6079185432147054</v>
      </c>
      <c r="M198" s="10">
        <f t="shared" si="99"/>
        <v>6.1060417044423847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14.710837993610712</v>
      </c>
      <c r="Q198" s="42">
        <f t="shared" si="101"/>
        <v>0.22490916563191229</v>
      </c>
      <c r="R198" s="4">
        <f t="shared" si="102"/>
        <v>513370.70672863518</v>
      </c>
      <c r="S198">
        <f t="shared" si="82"/>
        <v>5.1337070672863522E-4</v>
      </c>
      <c r="T198" s="41">
        <f t="shared" si="83"/>
        <v>3.1147982854000595E-4</v>
      </c>
      <c r="U198" s="42">
        <f t="shared" si="103"/>
        <v>0.91157182910976842</v>
      </c>
      <c r="V198" s="42">
        <f t="shared" si="104"/>
        <v>1.0288550655781752</v>
      </c>
      <c r="W198" s="42">
        <f t="shared" si="105"/>
        <v>1.0140944144966477</v>
      </c>
      <c r="X198" s="42">
        <f t="shared" si="106"/>
        <v>1.4760651081527465E-2</v>
      </c>
      <c r="Y198" s="42">
        <f t="shared" si="89"/>
        <v>5.9787523234538066E-3</v>
      </c>
      <c r="Z198" s="10">
        <f t="shared" si="107"/>
        <v>19.194669367444789</v>
      </c>
      <c r="AA198">
        <f t="shared" si="84"/>
        <v>6110673.5584428627</v>
      </c>
      <c r="AB198" s="10">
        <f t="shared" si="85"/>
        <v>6.1106735584428629</v>
      </c>
      <c r="AC198" s="10">
        <f t="shared" si="86"/>
        <v>6.0096735584428629</v>
      </c>
      <c r="AD198" s="3">
        <f t="shared" si="87"/>
        <v>871.59877569874732</v>
      </c>
      <c r="AI198" s="94">
        <f t="shared" si="88"/>
        <v>1.0140944144966477</v>
      </c>
    </row>
    <row r="199" spans="2:35">
      <c r="B199" s="39">
        <f t="shared" si="90"/>
        <v>171</v>
      </c>
      <c r="C199" s="42">
        <f t="shared" si="91"/>
        <v>3.1780575539566818</v>
      </c>
      <c r="D199" s="10">
        <f t="shared" si="92"/>
        <v>12.321942446043428</v>
      </c>
      <c r="E199" s="40">
        <f t="shared" si="93"/>
        <v>21.356115107913144</v>
      </c>
      <c r="F199" s="40">
        <f t="shared" si="94"/>
        <v>46</v>
      </c>
      <c r="G199" s="3">
        <f t="shared" si="95"/>
        <v>393.21942446042965</v>
      </c>
      <c r="H199" s="3">
        <f t="shared" si="96"/>
        <v>148.76302106966494</v>
      </c>
      <c r="I199">
        <f t="shared" si="78"/>
        <v>1.4876302106966495E-4</v>
      </c>
      <c r="J199" s="4">
        <f t="shared" si="97"/>
        <v>505.86211774973367</v>
      </c>
      <c r="K199" s="40">
        <f t="shared" si="98"/>
        <v>3.4004560683991563</v>
      </c>
      <c r="L199" s="40">
        <f t="shared" si="79"/>
        <v>2.5995439316008437</v>
      </c>
      <c r="M199" s="10">
        <f t="shared" si="99"/>
        <v>6.1106735584428629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14.714396854802382</v>
      </c>
      <c r="Q199" s="42">
        <f t="shared" si="101"/>
        <v>0.22617222330786574</v>
      </c>
      <c r="R199" s="4">
        <f t="shared" si="102"/>
        <v>512638.29615912243</v>
      </c>
      <c r="S199">
        <f t="shared" si="82"/>
        <v>5.1263829615912245E-4</v>
      </c>
      <c r="T199" s="41">
        <f t="shared" si="83"/>
        <v>3.1221223910951872E-4</v>
      </c>
      <c r="U199" s="42">
        <f t="shared" si="103"/>
        <v>0.91027131695790731</v>
      </c>
      <c r="V199" s="42">
        <f t="shared" si="104"/>
        <v>1.0296538128232295</v>
      </c>
      <c r="W199" s="42">
        <f t="shared" si="105"/>
        <v>1.0148766134391087</v>
      </c>
      <c r="X199" s="42">
        <f t="shared" si="106"/>
        <v>1.4777199384120809E-2</v>
      </c>
      <c r="Y199" s="42">
        <f t="shared" si="89"/>
        <v>5.9974167785650147E-3</v>
      </c>
      <c r="Z199" s="10">
        <f t="shared" si="107"/>
        <v>19.209422396990732</v>
      </c>
      <c r="AA199">
        <f t="shared" si="84"/>
        <v>6115292.5956282364</v>
      </c>
      <c r="AB199" s="10">
        <f t="shared" si="85"/>
        <v>6.1152925956282367</v>
      </c>
      <c r="AC199" s="10">
        <f t="shared" si="86"/>
        <v>6.0142925956282367</v>
      </c>
      <c r="AD199" s="3">
        <f t="shared" si="87"/>
        <v>872.26868682062889</v>
      </c>
      <c r="AI199" s="94">
        <f t="shared" si="88"/>
        <v>1.0148766134391087</v>
      </c>
    </row>
    <row r="200" spans="2:35">
      <c r="B200" s="39">
        <f t="shared" si="90"/>
        <v>172</v>
      </c>
      <c r="C200" s="42">
        <f t="shared" si="91"/>
        <v>3.1966426858511654</v>
      </c>
      <c r="D200" s="10">
        <f t="shared" si="92"/>
        <v>12.303357314148945</v>
      </c>
      <c r="E200" s="40">
        <f t="shared" si="93"/>
        <v>21.39328537170211</v>
      </c>
      <c r="F200" s="40">
        <f t="shared" si="94"/>
        <v>46</v>
      </c>
      <c r="G200" s="3">
        <f t="shared" si="95"/>
        <v>393.03357314148479</v>
      </c>
      <c r="H200" s="3">
        <f t="shared" si="96"/>
        <v>148.76302106966494</v>
      </c>
      <c r="I200">
        <f t="shared" si="78"/>
        <v>1.4876302106966495E-4</v>
      </c>
      <c r="J200" s="4">
        <f t="shared" si="97"/>
        <v>507.11012053068544</v>
      </c>
      <c r="K200" s="40">
        <f t="shared" si="98"/>
        <v>3.4088452686989221</v>
      </c>
      <c r="L200" s="40">
        <f t="shared" si="79"/>
        <v>2.5911547313010779</v>
      </c>
      <c r="M200" s="10">
        <f t="shared" si="99"/>
        <v>6.1152925956282367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14.717944039285264</v>
      </c>
      <c r="Q200" s="42">
        <f t="shared" si="101"/>
        <v>0.22743497657319112</v>
      </c>
      <c r="R200" s="4">
        <f t="shared" si="102"/>
        <v>511905.49568498641</v>
      </c>
      <c r="S200">
        <f t="shared" si="82"/>
        <v>5.1190549568498644E-4</v>
      </c>
      <c r="T200" s="41">
        <f t="shared" si="83"/>
        <v>3.1294503958365473E-4</v>
      </c>
      <c r="U200" s="42">
        <f t="shared" si="103"/>
        <v>0.90897011246800297</v>
      </c>
      <c r="V200" s="42">
        <f t="shared" si="104"/>
        <v>1.0304503069877657</v>
      </c>
      <c r="W200" s="42">
        <f t="shared" si="105"/>
        <v>1.0156566479568665</v>
      </c>
      <c r="X200" s="42">
        <f t="shared" si="106"/>
        <v>1.4793659030899242E-2</v>
      </c>
      <c r="Y200" s="42">
        <f t="shared" si="89"/>
        <v>6.0160975198123934E-3</v>
      </c>
      <c r="Z200" s="10">
        <f t="shared" si="107"/>
        <v>19.224134460850603</v>
      </c>
      <c r="AA200">
        <f t="shared" si="84"/>
        <v>6119898.8068359559</v>
      </c>
      <c r="AB200" s="10">
        <f t="shared" si="85"/>
        <v>6.1198988068359563</v>
      </c>
      <c r="AC200" s="10">
        <f t="shared" si="86"/>
        <v>6.0188988068359563</v>
      </c>
      <c r="AD200" s="3">
        <f t="shared" si="87"/>
        <v>872.93673775720902</v>
      </c>
      <c r="AI200" s="94">
        <f t="shared" si="88"/>
        <v>1.0156566479568665</v>
      </c>
    </row>
    <row r="201" spans="2:35">
      <c r="B201" s="39">
        <f t="shared" si="90"/>
        <v>173</v>
      </c>
      <c r="C201" s="42">
        <f t="shared" si="91"/>
        <v>3.215227817745649</v>
      </c>
      <c r="D201" s="10">
        <f t="shared" si="92"/>
        <v>12.284772182254462</v>
      </c>
      <c r="E201" s="40">
        <f t="shared" si="93"/>
        <v>21.430455635491075</v>
      </c>
      <c r="F201" s="40">
        <f t="shared" si="94"/>
        <v>46</v>
      </c>
      <c r="G201" s="3">
        <f t="shared" si="95"/>
        <v>392.84772182253994</v>
      </c>
      <c r="H201" s="3">
        <f t="shared" si="96"/>
        <v>148.76302106966494</v>
      </c>
      <c r="I201">
        <f t="shared" si="78"/>
        <v>1.4876302106966495E-4</v>
      </c>
      <c r="J201" s="4">
        <f t="shared" si="97"/>
        <v>508.36029356862605</v>
      </c>
      <c r="K201" s="40">
        <f t="shared" si="98"/>
        <v>3.4172490576845949</v>
      </c>
      <c r="L201" s="40">
        <f t="shared" si="79"/>
        <v>2.5827509423154051</v>
      </c>
      <c r="M201" s="10">
        <f t="shared" si="99"/>
        <v>6.1198988068359563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14.721479557541121</v>
      </c>
      <c r="Q201" s="42">
        <f t="shared" si="101"/>
        <v>0.22869742657502964</v>
      </c>
      <c r="R201" s="4">
        <f t="shared" si="102"/>
        <v>511172.30651626224</v>
      </c>
      <c r="S201">
        <f t="shared" si="82"/>
        <v>5.1117230651626219E-4</v>
      </c>
      <c r="T201" s="41">
        <f t="shared" si="83"/>
        <v>3.1367822875237898E-4</v>
      </c>
      <c r="U201" s="42">
        <f t="shared" si="103"/>
        <v>0.90766821778866624</v>
      </c>
      <c r="V201" s="42">
        <f t="shared" si="104"/>
        <v>1.0312445462717352</v>
      </c>
      <c r="W201" s="42">
        <f t="shared" si="105"/>
        <v>1.0164345165026061</v>
      </c>
      <c r="X201" s="42">
        <f t="shared" si="106"/>
        <v>1.4810029769129152E-2</v>
      </c>
      <c r="Y201" s="42">
        <f t="shared" si="89"/>
        <v>6.0347944419216594E-3</v>
      </c>
      <c r="Z201" s="10">
        <f t="shared" si="107"/>
        <v>19.238805529871797</v>
      </c>
      <c r="AA201">
        <f t="shared" si="84"/>
        <v>6124492.1829386093</v>
      </c>
      <c r="AB201" s="10">
        <f t="shared" si="85"/>
        <v>6.1244921829386092</v>
      </c>
      <c r="AC201" s="10">
        <f t="shared" si="86"/>
        <v>6.0234921829386092</v>
      </c>
      <c r="AD201" s="3">
        <f t="shared" si="87"/>
        <v>873.60292718471487</v>
      </c>
      <c r="AI201" s="94">
        <f t="shared" si="88"/>
        <v>1.0164345165026061</v>
      </c>
    </row>
    <row r="202" spans="2:35">
      <c r="B202" s="39">
        <f t="shared" si="90"/>
        <v>174</v>
      </c>
      <c r="C202" s="42">
        <f t="shared" si="91"/>
        <v>3.2338129496401327</v>
      </c>
      <c r="D202" s="10">
        <f t="shared" si="92"/>
        <v>12.26618705035998</v>
      </c>
      <c r="E202" s="40">
        <f t="shared" si="93"/>
        <v>21.467625899280041</v>
      </c>
      <c r="F202" s="40">
        <f t="shared" si="94"/>
        <v>46</v>
      </c>
      <c r="G202" s="3">
        <f t="shared" si="95"/>
        <v>392.66187050359508</v>
      </c>
      <c r="H202" s="3">
        <f t="shared" si="96"/>
        <v>148.76302106966494</v>
      </c>
      <c r="I202">
        <f t="shared" si="78"/>
        <v>1.4876302106966495E-4</v>
      </c>
      <c r="J202" s="4">
        <f t="shared" si="97"/>
        <v>509.61263686355551</v>
      </c>
      <c r="K202" s="40">
        <f t="shared" si="98"/>
        <v>3.4256674353561736</v>
      </c>
      <c r="L202" s="40">
        <f t="shared" si="79"/>
        <v>2.5743325646438264</v>
      </c>
      <c r="M202" s="10">
        <f t="shared" si="99"/>
        <v>6.1244921829386092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14.72500342000779</v>
      </c>
      <c r="Q202" s="42">
        <f t="shared" si="101"/>
        <v>0.22995957445808077</v>
      </c>
      <c r="R202" s="4">
        <f t="shared" si="102"/>
        <v>510438.72986298543</v>
      </c>
      <c r="S202">
        <f t="shared" si="82"/>
        <v>5.1043872986298547E-4</v>
      </c>
      <c r="T202" s="41">
        <f t="shared" si="83"/>
        <v>3.144118054056557E-4</v>
      </c>
      <c r="U202" s="42">
        <f t="shared" si="103"/>
        <v>0.90636563506850865</v>
      </c>
      <c r="V202" s="42">
        <f t="shared" si="104"/>
        <v>1.032036528880218</v>
      </c>
      <c r="W202" s="42">
        <f t="shared" si="105"/>
        <v>1.0172102175349464</v>
      </c>
      <c r="X202" s="42">
        <f t="shared" si="106"/>
        <v>1.482631134527157E-2</v>
      </c>
      <c r="Y202" s="42">
        <f t="shared" si="89"/>
        <v>6.0535074393995511E-3</v>
      </c>
      <c r="Z202" s="10">
        <f t="shared" si="107"/>
        <v>19.253435575007387</v>
      </c>
      <c r="AA202">
        <f t="shared" si="84"/>
        <v>6129072.7148418725</v>
      </c>
      <c r="AB202" s="10">
        <f t="shared" si="85"/>
        <v>6.1290727148418727</v>
      </c>
      <c r="AC202" s="10">
        <f t="shared" si="86"/>
        <v>6.0280727148418727</v>
      </c>
      <c r="AD202" s="3">
        <f t="shared" si="87"/>
        <v>874.26725378417291</v>
      </c>
      <c r="AI202" s="94">
        <f t="shared" si="88"/>
        <v>1.0172102175349464</v>
      </c>
    </row>
    <row r="203" spans="2:35">
      <c r="B203" s="39">
        <f t="shared" si="90"/>
        <v>175</v>
      </c>
      <c r="C203" s="42">
        <f t="shared" si="91"/>
        <v>3.2523980815346163</v>
      </c>
      <c r="D203" s="10">
        <f t="shared" si="92"/>
        <v>12.247601918465497</v>
      </c>
      <c r="E203" s="40">
        <f t="shared" si="93"/>
        <v>21.504796163069006</v>
      </c>
      <c r="F203" s="40">
        <f t="shared" si="94"/>
        <v>46</v>
      </c>
      <c r="G203" s="3">
        <f t="shared" si="95"/>
        <v>392.47601918465023</v>
      </c>
      <c r="H203" s="3">
        <f t="shared" si="96"/>
        <v>148.76302106966494</v>
      </c>
      <c r="I203">
        <f t="shared" si="78"/>
        <v>1.4876302106966495E-4</v>
      </c>
      <c r="J203" s="4">
        <f t="shared" si="97"/>
        <v>510.86715041547336</v>
      </c>
      <c r="K203" s="40">
        <f t="shared" si="98"/>
        <v>3.4341004017136552</v>
      </c>
      <c r="L203" s="40">
        <f t="shared" si="79"/>
        <v>2.5658995982863448</v>
      </c>
      <c r="M203" s="10">
        <f t="shared" si="99"/>
        <v>6.1290727148418727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14.728515637077789</v>
      </c>
      <c r="Q203" s="42">
        <f t="shared" si="101"/>
        <v>0.23122142136461471</v>
      </c>
      <c r="R203" s="4">
        <f t="shared" si="102"/>
        <v>509704.76693519147</v>
      </c>
      <c r="S203">
        <f t="shared" si="82"/>
        <v>5.097047669351915E-4</v>
      </c>
      <c r="T203" s="41">
        <f t="shared" si="83"/>
        <v>3.1514576833344967E-4</v>
      </c>
      <c r="U203" s="42">
        <f t="shared" si="103"/>
        <v>0.90506236645614202</v>
      </c>
      <c r="V203" s="42">
        <f t="shared" si="104"/>
        <v>1.0328262530249896</v>
      </c>
      <c r="W203" s="42">
        <f t="shared" si="105"/>
        <v>1.0179837495180943</v>
      </c>
      <c r="X203" s="42">
        <f t="shared" si="106"/>
        <v>1.484250350689531E-2</v>
      </c>
      <c r="Y203" s="42">
        <f t="shared" si="89"/>
        <v>6.0722364065349463E-3</v>
      </c>
      <c r="Z203" s="10">
        <f t="shared" si="107"/>
        <v>19.268024567317145</v>
      </c>
      <c r="AA203">
        <f t="shared" si="84"/>
        <v>6133640.393484829</v>
      </c>
      <c r="AB203" s="10">
        <f t="shared" si="85"/>
        <v>6.1336403934848294</v>
      </c>
      <c r="AC203" s="10">
        <f t="shared" si="86"/>
        <v>6.0326403934848294</v>
      </c>
      <c r="AD203" s="3">
        <f t="shared" si="87"/>
        <v>874.92971624145457</v>
      </c>
      <c r="AI203" s="94">
        <f t="shared" si="88"/>
        <v>1.0179837495180943</v>
      </c>
    </row>
    <row r="204" spans="2:35">
      <c r="B204" s="39">
        <f t="shared" si="90"/>
        <v>176</v>
      </c>
      <c r="C204" s="42">
        <f t="shared" si="91"/>
        <v>3.2709832134290999</v>
      </c>
      <c r="D204" s="10">
        <f t="shared" si="92"/>
        <v>12.229016786571014</v>
      </c>
      <c r="E204" s="40">
        <f t="shared" si="93"/>
        <v>21.541966426857972</v>
      </c>
      <c r="F204" s="40">
        <f t="shared" si="94"/>
        <v>46</v>
      </c>
      <c r="G204" s="3">
        <f t="shared" si="95"/>
        <v>392.29016786570537</v>
      </c>
      <c r="H204" s="3">
        <f t="shared" si="96"/>
        <v>148.76302106966494</v>
      </c>
      <c r="I204">
        <f t="shared" si="78"/>
        <v>1.4876302106966495E-4</v>
      </c>
      <c r="J204" s="4">
        <f t="shared" si="97"/>
        <v>512.12383422438052</v>
      </c>
      <c r="K204" s="40">
        <f t="shared" si="98"/>
        <v>3.4425479567570467</v>
      </c>
      <c r="L204" s="40">
        <f t="shared" si="79"/>
        <v>2.5574520432429533</v>
      </c>
      <c r="M204" s="10">
        <f t="shared" si="99"/>
        <v>6.1336403934848294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14.73201621909876</v>
      </c>
      <c r="Q204" s="42">
        <f t="shared" si="101"/>
        <v>0.23248296843448485</v>
      </c>
      <c r="R204" s="4">
        <f t="shared" si="102"/>
        <v>508970.41894291539</v>
      </c>
      <c r="S204">
        <f t="shared" si="82"/>
        <v>5.0897041894291538E-4</v>
      </c>
      <c r="T204" s="41">
        <f t="shared" si="83"/>
        <v>3.1588011632572579E-4</v>
      </c>
      <c r="U204" s="42">
        <f t="shared" si="103"/>
        <v>0.9037584141001771</v>
      </c>
      <c r="V204" s="42">
        <f t="shared" si="104"/>
        <v>1.0336137169254789</v>
      </c>
      <c r="W204" s="42">
        <f t="shared" si="105"/>
        <v>1.018755110921898</v>
      </c>
      <c r="X204" s="42">
        <f t="shared" si="106"/>
        <v>1.485860600358091E-2</v>
      </c>
      <c r="Y204" s="42">
        <f t="shared" si="89"/>
        <v>6.0909812374011184E-3</v>
      </c>
      <c r="Z204" s="10">
        <f t="shared" si="107"/>
        <v>19.282572477972266</v>
      </c>
      <c r="AA204">
        <f t="shared" si="84"/>
        <v>6138195.2098414451</v>
      </c>
      <c r="AB204" s="10">
        <f t="shared" si="85"/>
        <v>6.1381952098414452</v>
      </c>
      <c r="AC204" s="10">
        <f t="shared" si="86"/>
        <v>6.0371952098414452</v>
      </c>
      <c r="AD204" s="3">
        <f t="shared" si="87"/>
        <v>875.59031324749026</v>
      </c>
      <c r="AI204" s="94">
        <f t="shared" si="88"/>
        <v>1.018755110921898</v>
      </c>
    </row>
    <row r="205" spans="2:35">
      <c r="B205" s="39">
        <f t="shared" si="90"/>
        <v>177</v>
      </c>
      <c r="C205" s="42">
        <f t="shared" si="91"/>
        <v>3.2895683453235836</v>
      </c>
      <c r="D205" s="10">
        <f t="shared" si="92"/>
        <v>12.210431654676531</v>
      </c>
      <c r="E205" s="40">
        <f t="shared" si="93"/>
        <v>21.579136690646937</v>
      </c>
      <c r="F205" s="40">
        <f t="shared" si="94"/>
        <v>46</v>
      </c>
      <c r="G205" s="3">
        <f t="shared" si="95"/>
        <v>392.10431654676051</v>
      </c>
      <c r="H205" s="3">
        <f t="shared" si="96"/>
        <v>148.76302106966494</v>
      </c>
      <c r="I205">
        <f t="shared" si="78"/>
        <v>1.4876302106966495E-4</v>
      </c>
      <c r="J205" s="4">
        <f t="shared" si="97"/>
        <v>513.38268829027584</v>
      </c>
      <c r="K205" s="40">
        <f t="shared" si="98"/>
        <v>3.4510101004863394</v>
      </c>
      <c r="L205" s="40">
        <f t="shared" si="79"/>
        <v>2.5489898995136606</v>
      </c>
      <c r="M205" s="10">
        <f t="shared" si="99"/>
        <v>6.1381952098414452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14.735505176374813</v>
      </c>
      <c r="Q205" s="42">
        <f t="shared" si="101"/>
        <v>0.23374421680514001</v>
      </c>
      <c r="R205" s="4">
        <f t="shared" si="102"/>
        <v>508235.68709619297</v>
      </c>
      <c r="S205">
        <f t="shared" si="82"/>
        <v>5.0823568709619299E-4</v>
      </c>
      <c r="T205" s="41">
        <f t="shared" si="83"/>
        <v>3.1661484817244818E-4</v>
      </c>
      <c r="U205" s="42">
        <f t="shared" si="103"/>
        <v>0.90245378014922595</v>
      </c>
      <c r="V205" s="42">
        <f t="shared" si="104"/>
        <v>1.034398918805697</v>
      </c>
      <c r="W205" s="42">
        <f t="shared" si="105"/>
        <v>1.0195243002220964</v>
      </c>
      <c r="X205" s="42">
        <f t="shared" si="106"/>
        <v>1.4874618583600618E-2</v>
      </c>
      <c r="Y205" s="42">
        <f t="shared" si="89"/>
        <v>6.1097418258538021E-3</v>
      </c>
      <c r="Z205" s="10">
        <f t="shared" si="107"/>
        <v>19.297079278246787</v>
      </c>
      <c r="AA205">
        <f t="shared" si="84"/>
        <v>6142737.1549178874</v>
      </c>
      <c r="AB205" s="10">
        <f t="shared" si="85"/>
        <v>6.1427371549178877</v>
      </c>
      <c r="AC205" s="10">
        <f t="shared" si="86"/>
        <v>6.0417371549178878</v>
      </c>
      <c r="AD205" s="3">
        <f t="shared" si="87"/>
        <v>876.24904349788073</v>
      </c>
      <c r="AI205" s="94">
        <f t="shared" si="88"/>
        <v>1.0195243002220964</v>
      </c>
    </row>
    <row r="206" spans="2:35">
      <c r="B206" s="39">
        <f t="shared" si="90"/>
        <v>178</v>
      </c>
      <c r="C206" s="42">
        <f t="shared" si="91"/>
        <v>3.3081534772180672</v>
      </c>
      <c r="D206" s="10">
        <f t="shared" si="92"/>
        <v>12.191846522782049</v>
      </c>
      <c r="E206" s="40">
        <f t="shared" si="93"/>
        <v>21.616306954435903</v>
      </c>
      <c r="F206" s="40">
        <f t="shared" si="94"/>
        <v>46</v>
      </c>
      <c r="G206" s="3">
        <f t="shared" si="95"/>
        <v>391.91846522781566</v>
      </c>
      <c r="H206" s="3">
        <f t="shared" si="96"/>
        <v>148.76302106966494</v>
      </c>
      <c r="I206">
        <f t="shared" si="78"/>
        <v>1.4876302106966495E-4</v>
      </c>
      <c r="J206" s="4">
        <f t="shared" si="97"/>
        <v>514.64371261316023</v>
      </c>
      <c r="K206" s="40">
        <f t="shared" si="98"/>
        <v>3.4594868329015398</v>
      </c>
      <c r="L206" s="40">
        <f t="shared" si="79"/>
        <v>2.5405131670984602</v>
      </c>
      <c r="M206" s="10">
        <f t="shared" si="99"/>
        <v>6.1427371549178877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14.738982519164633</v>
      </c>
      <c r="Q206" s="42">
        <f t="shared" si="101"/>
        <v>0.23500516761163687</v>
      </c>
      <c r="R206" s="4">
        <f t="shared" si="102"/>
        <v>507500.57260505925</v>
      </c>
      <c r="S206">
        <f t="shared" si="82"/>
        <v>5.0750057260505921E-4</v>
      </c>
      <c r="T206" s="41">
        <f t="shared" si="83"/>
        <v>3.1734996266358196E-4</v>
      </c>
      <c r="U206" s="42">
        <f t="shared" si="103"/>
        <v>0.90114846675189952</v>
      </c>
      <c r="V206" s="42">
        <f t="shared" si="104"/>
        <v>1.0351818568979858</v>
      </c>
      <c r="W206" s="42">
        <f t="shared" si="105"/>
        <v>1.0202913158998665</v>
      </c>
      <c r="X206" s="42">
        <f t="shared" si="106"/>
        <v>1.4890540998119262E-2</v>
      </c>
      <c r="Y206" s="42">
        <f t="shared" si="89"/>
        <v>6.1285180655345547E-3</v>
      </c>
      <c r="Z206" s="10">
        <f t="shared" si="107"/>
        <v>19.311544939525664</v>
      </c>
      <c r="AA206">
        <f t="shared" si="84"/>
        <v>6147266.2197550498</v>
      </c>
      <c r="AB206" s="10">
        <f t="shared" si="85"/>
        <v>6.1472662197550498</v>
      </c>
      <c r="AC206" s="10">
        <f t="shared" si="86"/>
        <v>6.0462662197550499</v>
      </c>
      <c r="AD206" s="3">
        <f t="shared" si="87"/>
        <v>876.90590569326321</v>
      </c>
      <c r="AI206" s="94">
        <f t="shared" si="88"/>
        <v>1.0202913158998665</v>
      </c>
    </row>
    <row r="207" spans="2:35">
      <c r="B207" s="39">
        <f t="shared" si="90"/>
        <v>179</v>
      </c>
      <c r="C207" s="42">
        <f t="shared" si="91"/>
        <v>3.3267386091125508</v>
      </c>
      <c r="D207" s="10">
        <f t="shared" si="92"/>
        <v>12.173261390887566</v>
      </c>
      <c r="E207" s="40">
        <f t="shared" si="93"/>
        <v>21.653477218224868</v>
      </c>
      <c r="F207" s="40">
        <f t="shared" si="94"/>
        <v>46</v>
      </c>
      <c r="G207" s="3">
        <f t="shared" si="95"/>
        <v>391.7326139088708</v>
      </c>
      <c r="H207" s="3">
        <f t="shared" si="96"/>
        <v>148.76302106966494</v>
      </c>
      <c r="I207">
        <f t="shared" si="78"/>
        <v>1.4876302106966495E-4</v>
      </c>
      <c r="J207" s="4">
        <f t="shared" si="97"/>
        <v>515.90690719303302</v>
      </c>
      <c r="K207" s="40">
        <f t="shared" si="98"/>
        <v>3.4679781540026435</v>
      </c>
      <c r="L207" s="40">
        <f t="shared" si="79"/>
        <v>2.5320218459973565</v>
      </c>
      <c r="M207" s="10">
        <f t="shared" si="99"/>
        <v>6.1472662197550498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14.742448257683634</v>
      </c>
      <c r="Q207" s="42">
        <f t="shared" si="101"/>
        <v>0.23626582198665202</v>
      </c>
      <c r="R207" s="4">
        <f t="shared" si="102"/>
        <v>506765.07667954988</v>
      </c>
      <c r="S207">
        <f t="shared" si="82"/>
        <v>5.0676507667954992E-4</v>
      </c>
      <c r="T207" s="41">
        <f t="shared" si="83"/>
        <v>3.1808545858909125E-4</v>
      </c>
      <c r="U207" s="42">
        <f t="shared" si="103"/>
        <v>0.89984247605680956</v>
      </c>
      <c r="V207" s="42">
        <f t="shared" si="104"/>
        <v>1.0359625294397299</v>
      </c>
      <c r="W207" s="42">
        <f t="shared" si="105"/>
        <v>1.0210561564422496</v>
      </c>
      <c r="X207" s="42">
        <f t="shared" si="106"/>
        <v>1.4906372997480322E-2</v>
      </c>
      <c r="Y207" s="42">
        <f t="shared" si="89"/>
        <v>6.1473098498694362E-3</v>
      </c>
      <c r="Z207" s="10">
        <f t="shared" si="107"/>
        <v>19.325969433298258</v>
      </c>
      <c r="AA207">
        <f t="shared" si="84"/>
        <v>6151782.3954265155</v>
      </c>
      <c r="AB207" s="10">
        <f t="shared" si="85"/>
        <v>6.1517823954265154</v>
      </c>
      <c r="AC207" s="10">
        <f t="shared" si="86"/>
        <v>6.0507823954265154</v>
      </c>
      <c r="AD207" s="3">
        <f t="shared" si="87"/>
        <v>877.56089853901608</v>
      </c>
      <c r="AI207" s="94">
        <f t="shared" si="88"/>
        <v>1.0210561564422496</v>
      </c>
    </row>
    <row r="208" spans="2:35">
      <c r="B208" s="39">
        <f t="shared" si="90"/>
        <v>180</v>
      </c>
      <c r="C208" s="42">
        <f t="shared" si="91"/>
        <v>3.3453237410070344</v>
      </c>
      <c r="D208" s="10">
        <f t="shared" si="92"/>
        <v>12.154676258993083</v>
      </c>
      <c r="E208" s="40">
        <f t="shared" si="93"/>
        <v>21.690647482013834</v>
      </c>
      <c r="F208" s="40">
        <f t="shared" si="94"/>
        <v>46</v>
      </c>
      <c r="G208" s="3">
        <f t="shared" si="95"/>
        <v>391.54676258992595</v>
      </c>
      <c r="H208" s="3">
        <f t="shared" si="96"/>
        <v>148.76302106966494</v>
      </c>
      <c r="I208">
        <f t="shared" si="78"/>
        <v>1.4876302106966495E-4</v>
      </c>
      <c r="J208" s="4">
        <f t="shared" si="97"/>
        <v>517.17227202989488</v>
      </c>
      <c r="K208" s="40">
        <f t="shared" si="98"/>
        <v>3.476484063789655</v>
      </c>
      <c r="L208" s="40">
        <f t="shared" si="79"/>
        <v>2.523515936210345</v>
      </c>
      <c r="M208" s="10">
        <f t="shared" si="99"/>
        <v>6.1517823954265154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14.74590240210258</v>
      </c>
      <c r="Q208" s="42">
        <f t="shared" si="101"/>
        <v>0.23752618106049436</v>
      </c>
      <c r="R208" s="4">
        <f t="shared" si="102"/>
        <v>506029.20052969997</v>
      </c>
      <c r="S208">
        <f t="shared" si="82"/>
        <v>5.0602920052970001E-4</v>
      </c>
      <c r="T208" s="41">
        <f t="shared" si="83"/>
        <v>3.1882133473894116E-4</v>
      </c>
      <c r="U208" s="42">
        <f t="shared" si="103"/>
        <v>0.89853581021256712</v>
      </c>
      <c r="V208" s="42">
        <f t="shared" si="104"/>
        <v>1.0367409346758061</v>
      </c>
      <c r="W208" s="42">
        <f t="shared" si="105"/>
        <v>1.0218188203418077</v>
      </c>
      <c r="X208" s="42">
        <f t="shared" si="106"/>
        <v>1.4922114333998371E-2</v>
      </c>
      <c r="Y208" s="42">
        <f t="shared" si="89"/>
        <v>6.1661170720712036E-3</v>
      </c>
      <c r="Z208" s="10">
        <f t="shared" si="107"/>
        <v>19.340352731162653</v>
      </c>
      <c r="AA208">
        <f t="shared" si="84"/>
        <v>6156285.6730399067</v>
      </c>
      <c r="AB208" s="10">
        <f t="shared" si="85"/>
        <v>6.1562856730399069</v>
      </c>
      <c r="AC208" s="10">
        <f t="shared" si="86"/>
        <v>6.0552856730399069</v>
      </c>
      <c r="AD208" s="3">
        <f t="shared" si="87"/>
        <v>878.21402074545415</v>
      </c>
      <c r="AI208" s="94">
        <f t="shared" si="88"/>
        <v>1.0218188203418077</v>
      </c>
    </row>
    <row r="209" spans="2:35">
      <c r="B209" s="39">
        <f t="shared" si="90"/>
        <v>181</v>
      </c>
      <c r="C209" s="42">
        <f t="shared" si="91"/>
        <v>3.3639088729015181</v>
      </c>
      <c r="D209" s="10">
        <f t="shared" si="92"/>
        <v>12.1360911270986</v>
      </c>
      <c r="E209" s="40">
        <f t="shared" si="93"/>
        <v>21.727817745802799</v>
      </c>
      <c r="F209" s="40">
        <f t="shared" si="94"/>
        <v>46</v>
      </c>
      <c r="G209" s="3">
        <f t="shared" si="95"/>
        <v>391.36091127098109</v>
      </c>
      <c r="H209" s="3">
        <f t="shared" si="96"/>
        <v>148.76302106966494</v>
      </c>
      <c r="I209">
        <f t="shared" si="78"/>
        <v>1.4876302106966495E-4</v>
      </c>
      <c r="J209" s="4">
        <f t="shared" si="97"/>
        <v>518.43980712374514</v>
      </c>
      <c r="K209" s="40">
        <f t="shared" si="98"/>
        <v>3.4850045622625698</v>
      </c>
      <c r="L209" s="40">
        <f t="shared" si="79"/>
        <v>2.5149954377374302</v>
      </c>
      <c r="M209" s="10">
        <f t="shared" si="99"/>
        <v>6.1562856730399069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14.749344962548804</v>
      </c>
      <c r="Q209" s="42">
        <f t="shared" si="101"/>
        <v>0.23878624596111703</v>
      </c>
      <c r="R209" s="4">
        <f t="shared" si="102"/>
        <v>505292.94536554517</v>
      </c>
      <c r="S209">
        <f t="shared" si="82"/>
        <v>5.0529294536554514E-4</v>
      </c>
      <c r="T209" s="41">
        <f t="shared" si="83"/>
        <v>3.1955758990309603E-4</v>
      </c>
      <c r="U209" s="42">
        <f t="shared" si="103"/>
        <v>0.89722847136778394</v>
      </c>
      <c r="V209" s="42">
        <f t="shared" si="104"/>
        <v>1.0375170708565515</v>
      </c>
      <c r="W209" s="42">
        <f t="shared" si="105"/>
        <v>1.0225793060968509</v>
      </c>
      <c r="X209" s="42">
        <f t="shared" si="106"/>
        <v>1.4937764759700656E-2</v>
      </c>
      <c r="Y209" s="42">
        <f t="shared" si="89"/>
        <v>6.1849396251386609E-3</v>
      </c>
      <c r="Z209" s="10">
        <f t="shared" si="107"/>
        <v>19.354694804821278</v>
      </c>
      <c r="AA209">
        <f t="shared" si="84"/>
        <v>6160776.0437355153</v>
      </c>
      <c r="AB209" s="10">
        <f t="shared" si="85"/>
        <v>6.160776043735515</v>
      </c>
      <c r="AC209" s="10">
        <f t="shared" si="86"/>
        <v>6.059776043735515</v>
      </c>
      <c r="AD209" s="3">
        <f t="shared" si="87"/>
        <v>878.86527102763091</v>
      </c>
      <c r="AI209" s="94">
        <f t="shared" si="88"/>
        <v>1.0225793060968509</v>
      </c>
    </row>
    <row r="210" spans="2:35">
      <c r="B210" s="39">
        <f t="shared" si="90"/>
        <v>182</v>
      </c>
      <c r="C210" s="42">
        <f t="shared" si="91"/>
        <v>3.3824940047960017</v>
      </c>
      <c r="D210" s="10">
        <f t="shared" si="92"/>
        <v>12.117505995204118</v>
      </c>
      <c r="E210" s="40">
        <f t="shared" si="93"/>
        <v>21.764988009591764</v>
      </c>
      <c r="F210" s="40">
        <f t="shared" si="94"/>
        <v>46</v>
      </c>
      <c r="G210" s="3">
        <f t="shared" si="95"/>
        <v>391.17505995203624</v>
      </c>
      <c r="H210" s="3">
        <f t="shared" si="96"/>
        <v>148.76302106966494</v>
      </c>
      <c r="I210">
        <f t="shared" si="78"/>
        <v>1.4876302106966495E-4</v>
      </c>
      <c r="J210" s="4">
        <f t="shared" si="97"/>
        <v>519.70951247458447</v>
      </c>
      <c r="K210" s="40">
        <f t="shared" si="98"/>
        <v>3.4935396494213924</v>
      </c>
      <c r="L210" s="40">
        <f t="shared" si="79"/>
        <v>2.5064603505786076</v>
      </c>
      <c r="M210" s="10">
        <f t="shared" si="99"/>
        <v>6.160776043735515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14.752775949105356</v>
      </c>
      <c r="Q210" s="42">
        <f t="shared" si="101"/>
        <v>0.24004601781412957</v>
      </c>
      <c r="R210" s="4">
        <f t="shared" si="102"/>
        <v>504556.31239712052</v>
      </c>
      <c r="S210">
        <f t="shared" si="82"/>
        <v>5.0455631239712051E-4</v>
      </c>
      <c r="T210" s="41">
        <f t="shared" si="83"/>
        <v>3.2029422287152066E-4</v>
      </c>
      <c r="U210" s="42">
        <f t="shared" si="103"/>
        <v>0.89592046167107098</v>
      </c>
      <c r="V210" s="42">
        <f t="shared" si="104"/>
        <v>1.0382909362398187</v>
      </c>
      <c r="W210" s="42">
        <f t="shared" si="105"/>
        <v>1.0233376122112059</v>
      </c>
      <c r="X210" s="42">
        <f t="shared" si="106"/>
        <v>1.4953324028612824E-2</v>
      </c>
      <c r="Y210" s="42">
        <f t="shared" si="89"/>
        <v>6.2037774018588836E-3</v>
      </c>
      <c r="Z210" s="10">
        <f t="shared" si="107"/>
        <v>19.368995626085329</v>
      </c>
      <c r="AA210">
        <f t="shared" si="84"/>
        <v>6165253.4986876892</v>
      </c>
      <c r="AB210" s="10">
        <f t="shared" si="85"/>
        <v>6.1652534986876892</v>
      </c>
      <c r="AC210" s="10">
        <f t="shared" si="86"/>
        <v>6.0642534986876893</v>
      </c>
      <c r="AD210" s="3">
        <f t="shared" si="87"/>
        <v>879.51464810553864</v>
      </c>
      <c r="AI210" s="94">
        <f t="shared" si="88"/>
        <v>1.0233376122112059</v>
      </c>
    </row>
    <row r="211" spans="2:35">
      <c r="B211" s="39">
        <f t="shared" si="90"/>
        <v>183</v>
      </c>
      <c r="C211" s="42">
        <f t="shared" si="91"/>
        <v>3.4010791366904853</v>
      </c>
      <c r="D211" s="10">
        <f t="shared" si="92"/>
        <v>12.098920863309635</v>
      </c>
      <c r="E211" s="40">
        <f t="shared" si="93"/>
        <v>21.80215827338073</v>
      </c>
      <c r="F211" s="40">
        <f t="shared" si="94"/>
        <v>46</v>
      </c>
      <c r="G211" s="3">
        <f t="shared" si="95"/>
        <v>390.98920863309138</v>
      </c>
      <c r="H211" s="3">
        <f t="shared" si="96"/>
        <v>148.76302106966494</v>
      </c>
      <c r="I211">
        <f t="shared" si="78"/>
        <v>1.4876302106966495E-4</v>
      </c>
      <c r="J211" s="4">
        <f t="shared" si="97"/>
        <v>520.98138808241242</v>
      </c>
      <c r="K211" s="40">
        <f t="shared" si="98"/>
        <v>3.5020893252661196</v>
      </c>
      <c r="L211" s="40">
        <f t="shared" si="79"/>
        <v>2.4979106747338804</v>
      </c>
      <c r="M211" s="10">
        <f t="shared" si="99"/>
        <v>6.1652534986876892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14.75619537181225</v>
      </c>
      <c r="Q211" s="42">
        <f t="shared" si="101"/>
        <v>0.24130549774280993</v>
      </c>
      <c r="R211" s="4">
        <f t="shared" si="102"/>
        <v>503819.30283446162</v>
      </c>
      <c r="S211">
        <f t="shared" si="82"/>
        <v>5.0381930283446158E-4</v>
      </c>
      <c r="T211" s="41">
        <f t="shared" si="83"/>
        <v>3.2103123243417959E-4</v>
      </c>
      <c r="U211" s="42">
        <f t="shared" si="103"/>
        <v>0.89461178327104007</v>
      </c>
      <c r="V211" s="42">
        <f t="shared" si="104"/>
        <v>1.0390625290885664</v>
      </c>
      <c r="W211" s="42">
        <f t="shared" si="105"/>
        <v>1.0240937371944514</v>
      </c>
      <c r="X211" s="42">
        <f t="shared" si="106"/>
        <v>1.4968791894115041E-2</v>
      </c>
      <c r="Y211" s="42">
        <f t="shared" si="89"/>
        <v>6.2226302948061151E-3</v>
      </c>
      <c r="Z211" s="10">
        <f t="shared" si="107"/>
        <v>19.383255166868938</v>
      </c>
      <c r="AA211">
        <f t="shared" si="84"/>
        <v>6169718.0291029997</v>
      </c>
      <c r="AB211" s="10">
        <f t="shared" si="85"/>
        <v>6.1697180291029996</v>
      </c>
      <c r="AC211" s="10">
        <f t="shared" si="86"/>
        <v>6.0687180291029996</v>
      </c>
      <c r="AD211" s="3">
        <f t="shared" si="87"/>
        <v>880.16215070384328</v>
      </c>
      <c r="AI211" s="94">
        <f t="shared" si="88"/>
        <v>1.0240937371944514</v>
      </c>
    </row>
    <row r="212" spans="2:35">
      <c r="B212" s="39">
        <f t="shared" si="90"/>
        <v>184</v>
      </c>
      <c r="C212" s="42">
        <f t="shared" si="91"/>
        <v>3.419664268584969</v>
      </c>
      <c r="D212" s="10">
        <f t="shared" si="92"/>
        <v>12.080335731415152</v>
      </c>
      <c r="E212" s="40">
        <f t="shared" si="93"/>
        <v>21.839328537169695</v>
      </c>
      <c r="F212" s="40">
        <f t="shared" si="94"/>
        <v>46</v>
      </c>
      <c r="G212" s="3">
        <f t="shared" si="95"/>
        <v>390.80335731414652</v>
      </c>
      <c r="H212" s="3">
        <f t="shared" si="96"/>
        <v>148.76302106966494</v>
      </c>
      <c r="I212">
        <f t="shared" si="78"/>
        <v>1.4876302106966495E-4</v>
      </c>
      <c r="J212" s="4">
        <f t="shared" si="97"/>
        <v>522.25543394722899</v>
      </c>
      <c r="K212" s="40">
        <f t="shared" si="98"/>
        <v>3.5106535897967515</v>
      </c>
      <c r="L212" s="40">
        <f t="shared" si="79"/>
        <v>2.4893464102032485</v>
      </c>
      <c r="M212" s="10">
        <f t="shared" si="99"/>
        <v>6.1697180291029996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14.759603240665252</v>
      </c>
      <c r="Q212" s="42">
        <f t="shared" si="101"/>
        <v>0.24256468686811639</v>
      </c>
      <c r="R212" s="4">
        <f t="shared" si="102"/>
        <v>503081.91788760381</v>
      </c>
      <c r="S212">
        <f t="shared" si="82"/>
        <v>5.0308191788760376E-4</v>
      </c>
      <c r="T212" s="41">
        <f t="shared" si="83"/>
        <v>3.2176861738103741E-4</v>
      </c>
      <c r="U212" s="42">
        <f t="shared" si="103"/>
        <v>0.89330243831630263</v>
      </c>
      <c r="V212" s="42">
        <f t="shared" si="104"/>
        <v>1.0398318476732282</v>
      </c>
      <c r="W212" s="42">
        <f t="shared" si="105"/>
        <v>1.0248476795616073</v>
      </c>
      <c r="X212" s="42">
        <f t="shared" si="106"/>
        <v>1.4984168111620955E-2</v>
      </c>
      <c r="Y212" s="42">
        <f t="shared" si="89"/>
        <v>6.241498196344032E-3</v>
      </c>
      <c r="Z212" s="10">
        <f t="shared" si="107"/>
        <v>19.397473399193771</v>
      </c>
      <c r="AA212">
        <f t="shared" si="84"/>
        <v>6174169.6262216913</v>
      </c>
      <c r="AB212" s="10">
        <f t="shared" si="85"/>
        <v>6.1741696262216914</v>
      </c>
      <c r="AC212" s="10">
        <f t="shared" si="86"/>
        <v>6.0731696262216914</v>
      </c>
      <c r="AD212" s="3">
        <f t="shared" si="87"/>
        <v>880.80777755209442</v>
      </c>
      <c r="AI212" s="94">
        <f t="shared" si="88"/>
        <v>1.0248476795616073</v>
      </c>
    </row>
    <row r="213" spans="2:35">
      <c r="B213" s="39">
        <f t="shared" si="90"/>
        <v>185</v>
      </c>
      <c r="C213" s="42">
        <f t="shared" si="91"/>
        <v>3.4382494004794526</v>
      </c>
      <c r="D213" s="10">
        <f t="shared" si="92"/>
        <v>12.06175059952067</v>
      </c>
      <c r="E213" s="40">
        <f t="shared" si="93"/>
        <v>21.876498800958661</v>
      </c>
      <c r="F213" s="40">
        <f t="shared" si="94"/>
        <v>46</v>
      </c>
      <c r="G213" s="3">
        <f t="shared" si="95"/>
        <v>390.61750599520167</v>
      </c>
      <c r="H213" s="3">
        <f t="shared" si="96"/>
        <v>148.76302106966494</v>
      </c>
      <c r="I213">
        <f t="shared" si="78"/>
        <v>1.4876302106966495E-4</v>
      </c>
      <c r="J213" s="4">
        <f t="shared" si="97"/>
        <v>523.53165006903419</v>
      </c>
      <c r="K213" s="40">
        <f t="shared" si="98"/>
        <v>3.519232443013288</v>
      </c>
      <c r="L213" s="40">
        <f t="shared" si="79"/>
        <v>2.480767556986712</v>
      </c>
      <c r="M213" s="10">
        <f t="shared" si="99"/>
        <v>6.1741696262216914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14.762999565617157</v>
      </c>
      <c r="Q213" s="42">
        <f t="shared" si="101"/>
        <v>0.24382358630869946</v>
      </c>
      <c r="R213" s="4">
        <f t="shared" si="102"/>
        <v>502344.15876658249</v>
      </c>
      <c r="S213">
        <f t="shared" si="82"/>
        <v>5.0234415876658251E-4</v>
      </c>
      <c r="T213" s="41">
        <f t="shared" si="83"/>
        <v>3.2250637650205866E-4</v>
      </c>
      <c r="U213" s="42">
        <f t="shared" si="103"/>
        <v>0.89199242895546982</v>
      </c>
      <c r="V213" s="42">
        <f t="shared" si="104"/>
        <v>1.0405988902704244</v>
      </c>
      <c r="W213" s="42">
        <f t="shared" si="105"/>
        <v>1.0255994378333799</v>
      </c>
      <c r="X213" s="42">
        <f t="shared" si="106"/>
        <v>1.499945243704448E-2</v>
      </c>
      <c r="Y213" s="42">
        <f t="shared" si="89"/>
        <v>6.2603809986260797E-3</v>
      </c>
      <c r="Z213" s="10">
        <f t="shared" si="107"/>
        <v>19.411650295187631</v>
      </c>
      <c r="AA213">
        <f t="shared" si="84"/>
        <v>6178608.281317235</v>
      </c>
      <c r="AB213" s="10">
        <f t="shared" si="85"/>
        <v>6.1786082813172349</v>
      </c>
      <c r="AC213" s="10">
        <f t="shared" si="86"/>
        <v>6.077608281317235</v>
      </c>
      <c r="AD213" s="3">
        <f t="shared" si="87"/>
        <v>881.45152738466061</v>
      </c>
      <c r="AI213" s="94">
        <f t="shared" si="88"/>
        <v>1.0255994378333799</v>
      </c>
    </row>
    <row r="214" spans="2:35">
      <c r="B214" s="39">
        <f t="shared" si="90"/>
        <v>186</v>
      </c>
      <c r="C214" s="42">
        <f t="shared" si="91"/>
        <v>3.4568345323739362</v>
      </c>
      <c r="D214" s="10">
        <f t="shared" si="92"/>
        <v>12.043165467626187</v>
      </c>
      <c r="E214" s="40">
        <f t="shared" si="93"/>
        <v>21.913669064747626</v>
      </c>
      <c r="F214" s="40">
        <f t="shared" si="94"/>
        <v>46</v>
      </c>
      <c r="G214" s="3">
        <f t="shared" si="95"/>
        <v>390.43165467625681</v>
      </c>
      <c r="H214" s="3">
        <f t="shared" si="96"/>
        <v>148.76302106966494</v>
      </c>
      <c r="I214">
        <f t="shared" si="78"/>
        <v>1.4876302106966495E-4</v>
      </c>
      <c r="J214" s="4">
        <f t="shared" si="97"/>
        <v>524.81003644782845</v>
      </c>
      <c r="K214" s="40">
        <f t="shared" si="98"/>
        <v>3.5278258849157322</v>
      </c>
      <c r="L214" s="40">
        <f t="shared" si="79"/>
        <v>2.4721741150842678</v>
      </c>
      <c r="M214" s="10">
        <f t="shared" si="99"/>
        <v>6.1786082813172349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14.766384356577667</v>
      </c>
      <c r="Q214" s="42">
        <f t="shared" si="101"/>
        <v>0.24508219718091373</v>
      </c>
      <c r="R214" s="4">
        <f t="shared" si="102"/>
        <v>501606.02668143291</v>
      </c>
      <c r="S214">
        <f t="shared" si="82"/>
        <v>5.0160602668143292E-4</v>
      </c>
      <c r="T214" s="41">
        <f t="shared" si="83"/>
        <v>3.2324450858720825E-4</v>
      </c>
      <c r="U214" s="42">
        <f t="shared" si="103"/>
        <v>0.89068175733715316</v>
      </c>
      <c r="V214" s="42">
        <f t="shared" si="104"/>
        <v>1.0413636551627785</v>
      </c>
      <c r="W214" s="42">
        <f t="shared" si="105"/>
        <v>1.0263490105360868</v>
      </c>
      <c r="X214" s="42">
        <f t="shared" si="106"/>
        <v>1.5014644626691664E-2</v>
      </c>
      <c r="Y214" s="42">
        <f t="shared" si="89"/>
        <v>6.2792785935956675E-3</v>
      </c>
      <c r="Z214" s="10">
        <f t="shared" si="107"/>
        <v>19.425785827082592</v>
      </c>
      <c r="AA214">
        <f t="shared" si="84"/>
        <v>6183033.9856957514</v>
      </c>
      <c r="AB214" s="10">
        <f t="shared" si="85"/>
        <v>6.1830339856957517</v>
      </c>
      <c r="AC214" s="10">
        <f t="shared" si="86"/>
        <v>6.0820339856957517</v>
      </c>
      <c r="AD214" s="3">
        <f t="shared" si="87"/>
        <v>882.09339894064556</v>
      </c>
      <c r="AI214" s="94">
        <f t="shared" si="88"/>
        <v>1.0263490105360868</v>
      </c>
    </row>
    <row r="215" spans="2:35">
      <c r="B215" s="39">
        <f t="shared" si="90"/>
        <v>187</v>
      </c>
      <c r="C215" s="42">
        <f t="shared" si="91"/>
        <v>3.4754196642684199</v>
      </c>
      <c r="D215" s="10">
        <f t="shared" si="92"/>
        <v>12.024580335731704</v>
      </c>
      <c r="E215" s="40">
        <f t="shared" si="93"/>
        <v>21.950839328536592</v>
      </c>
      <c r="F215" s="40">
        <f t="shared" si="94"/>
        <v>46</v>
      </c>
      <c r="G215" s="3">
        <f t="shared" si="95"/>
        <v>390.24580335731196</v>
      </c>
      <c r="H215" s="3">
        <f t="shared" si="96"/>
        <v>148.76302106966494</v>
      </c>
      <c r="I215">
        <f t="shared" si="78"/>
        <v>1.4876302106966495E-4</v>
      </c>
      <c r="J215" s="4">
        <f t="shared" si="97"/>
        <v>526.09059308361111</v>
      </c>
      <c r="K215" s="40">
        <f t="shared" si="98"/>
        <v>3.5364339155040798</v>
      </c>
      <c r="L215" s="40">
        <f t="shared" si="79"/>
        <v>2.4635660844959202</v>
      </c>
      <c r="M215" s="10">
        <f t="shared" si="99"/>
        <v>6.1830339856957517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14.769757623413096</v>
      </c>
      <c r="Q215" s="42">
        <f t="shared" si="101"/>
        <v>0.24634052059882969</v>
      </c>
      <c r="R215" s="4">
        <f t="shared" si="102"/>
        <v>500867.52284219058</v>
      </c>
      <c r="S215">
        <f t="shared" si="82"/>
        <v>5.0086752284219055E-4</v>
      </c>
      <c r="T215" s="41">
        <f t="shared" si="83"/>
        <v>3.2398301242645062E-4</v>
      </c>
      <c r="U215" s="42">
        <f t="shared" si="103"/>
        <v>0.88937042560996415</v>
      </c>
      <c r="V215" s="42">
        <f t="shared" si="104"/>
        <v>1.0421261406394531</v>
      </c>
      <c r="W215" s="42">
        <f t="shared" si="105"/>
        <v>1.0270963962015598</v>
      </c>
      <c r="X215" s="42">
        <f t="shared" si="106"/>
        <v>1.5029744437893289E-2</v>
      </c>
      <c r="Y215" s="42">
        <f t="shared" si="89"/>
        <v>6.2981908729871604E-3</v>
      </c>
      <c r="Z215" s="10">
        <f t="shared" si="107"/>
        <v>19.439879967215724</v>
      </c>
      <c r="AA215">
        <f t="shared" si="84"/>
        <v>6187446.7306962321</v>
      </c>
      <c r="AB215" s="10">
        <f t="shared" si="85"/>
        <v>6.187446730696232</v>
      </c>
      <c r="AC215" s="10">
        <f t="shared" si="86"/>
        <v>6.086446730696232</v>
      </c>
      <c r="AD215" s="3">
        <f t="shared" si="87"/>
        <v>882.73339096392056</v>
      </c>
      <c r="AI215" s="94">
        <f t="shared" si="88"/>
        <v>1.0270963962015598</v>
      </c>
    </row>
    <row r="216" spans="2:35">
      <c r="B216" s="39">
        <f t="shared" si="90"/>
        <v>188</v>
      </c>
      <c r="C216" s="42">
        <f t="shared" si="91"/>
        <v>3.4940047961629035</v>
      </c>
      <c r="D216" s="10">
        <f t="shared" si="92"/>
        <v>12.005995203837221</v>
      </c>
      <c r="E216" s="40">
        <f t="shared" si="93"/>
        <v>21.988009592325557</v>
      </c>
      <c r="F216" s="40">
        <f t="shared" si="94"/>
        <v>46</v>
      </c>
      <c r="G216" s="3">
        <f t="shared" si="95"/>
        <v>390.0599520383671</v>
      </c>
      <c r="H216" s="3">
        <f t="shared" si="96"/>
        <v>148.76302106966494</v>
      </c>
      <c r="I216">
        <f t="shared" si="78"/>
        <v>1.4876302106966495E-4</v>
      </c>
      <c r="J216" s="4">
        <f t="shared" si="97"/>
        <v>527.37331997638262</v>
      </c>
      <c r="K216" s="40">
        <f t="shared" si="98"/>
        <v>3.5450565347783334</v>
      </c>
      <c r="L216" s="40">
        <f t="shared" si="79"/>
        <v>2.4549434652216666</v>
      </c>
      <c r="M216" s="10">
        <f t="shared" si="99"/>
        <v>6.187446730696232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14.773119375946747</v>
      </c>
      <c r="Q216" s="42">
        <f t="shared" si="101"/>
        <v>0.24759855767424541</v>
      </c>
      <c r="R216" s="4">
        <f t="shared" si="102"/>
        <v>500128.64845889073</v>
      </c>
      <c r="S216">
        <f t="shared" si="82"/>
        <v>5.0012864845889072E-4</v>
      </c>
      <c r="T216" s="41">
        <f t="shared" si="83"/>
        <v>3.2472188680975045E-4</v>
      </c>
      <c r="U216" s="42">
        <f t="shared" si="103"/>
        <v>0.88805843592251399</v>
      </c>
      <c r="V216" s="42">
        <f t="shared" si="104"/>
        <v>1.0428863449963255</v>
      </c>
      <c r="W216" s="42">
        <f t="shared" si="105"/>
        <v>1.027841593367181</v>
      </c>
      <c r="X216" s="42">
        <f t="shared" si="106"/>
        <v>1.5044751629144537E-2</v>
      </c>
      <c r="Y216" s="42">
        <f t="shared" si="89"/>
        <v>6.3171177283270451E-3</v>
      </c>
      <c r="Z216" s="10">
        <f t="shared" si="107"/>
        <v>19.453932688030193</v>
      </c>
      <c r="AA216">
        <f t="shared" si="84"/>
        <v>6191846.507690887</v>
      </c>
      <c r="AB216" s="10">
        <f t="shared" si="85"/>
        <v>6.1918465076908866</v>
      </c>
      <c r="AC216" s="10">
        <f t="shared" si="86"/>
        <v>6.0908465076908866</v>
      </c>
      <c r="AD216" s="3">
        <f t="shared" si="87"/>
        <v>883.37150220317437</v>
      </c>
      <c r="AI216" s="94">
        <f t="shared" si="88"/>
        <v>1.027841593367181</v>
      </c>
    </row>
    <row r="217" spans="2:35">
      <c r="B217" s="39">
        <f t="shared" si="90"/>
        <v>189</v>
      </c>
      <c r="C217" s="42">
        <f t="shared" si="91"/>
        <v>3.5125899280573871</v>
      </c>
      <c r="D217" s="10">
        <f t="shared" si="92"/>
        <v>11.987410071942739</v>
      </c>
      <c r="E217" s="40">
        <f t="shared" si="93"/>
        <v>22.025179856114523</v>
      </c>
      <c r="F217" s="40">
        <f t="shared" si="94"/>
        <v>46</v>
      </c>
      <c r="G217" s="3">
        <f t="shared" si="95"/>
        <v>389.87410071942224</v>
      </c>
      <c r="H217" s="3">
        <f t="shared" si="96"/>
        <v>148.76302106966494</v>
      </c>
      <c r="I217">
        <f t="shared" si="78"/>
        <v>1.4876302106966495E-4</v>
      </c>
      <c r="J217" s="4">
        <f t="shared" si="97"/>
        <v>528.65821712614297</v>
      </c>
      <c r="K217" s="40">
        <f t="shared" si="98"/>
        <v>3.5536937427384934</v>
      </c>
      <c r="L217" s="40">
        <f t="shared" si="79"/>
        <v>2.4463062572615066</v>
      </c>
      <c r="M217" s="10">
        <f t="shared" si="99"/>
        <v>6.1918465076908866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14.776469623959352</v>
      </c>
      <c r="Q217" s="42">
        <f t="shared" si="101"/>
        <v>0.24885630951669827</v>
      </c>
      <c r="R217" s="4">
        <f t="shared" si="102"/>
        <v>499389.40474156878</v>
      </c>
      <c r="S217">
        <f t="shared" si="82"/>
        <v>4.9938940474156875E-4</v>
      </c>
      <c r="T217" s="41">
        <f t="shared" si="83"/>
        <v>3.2546113052707242E-4</v>
      </c>
      <c r="U217" s="42">
        <f t="shared" si="103"/>
        <v>0.88674579042341406</v>
      </c>
      <c r="V217" s="42">
        <f t="shared" si="104"/>
        <v>1.0436442665351355</v>
      </c>
      <c r="W217" s="42">
        <f t="shared" si="105"/>
        <v>1.0285846005759416</v>
      </c>
      <c r="X217" s="42">
        <f t="shared" si="106"/>
        <v>1.5059665959193946E-2</v>
      </c>
      <c r="Y217" s="42">
        <f t="shared" si="89"/>
        <v>6.3360590509339461E-3</v>
      </c>
      <c r="Z217" s="10">
        <f t="shared" si="107"/>
        <v>19.467943962072919</v>
      </c>
      <c r="AA217">
        <f t="shared" si="84"/>
        <v>6196233.3080844106</v>
      </c>
      <c r="AB217" s="10">
        <f t="shared" si="85"/>
        <v>6.1962333080844108</v>
      </c>
      <c r="AC217" s="10">
        <f t="shared" si="86"/>
        <v>6.0952333080844108</v>
      </c>
      <c r="AD217" s="3">
        <f t="shared" si="87"/>
        <v>884.00773141180719</v>
      </c>
      <c r="AI217" s="94">
        <f t="shared" si="88"/>
        <v>1.0285846005759416</v>
      </c>
    </row>
    <row r="218" spans="2:35">
      <c r="B218" s="39">
        <f t="shared" si="90"/>
        <v>190</v>
      </c>
      <c r="C218" s="42">
        <f t="shared" si="91"/>
        <v>3.5311750599518708</v>
      </c>
      <c r="D218" s="10">
        <f t="shared" si="92"/>
        <v>11.968824940048256</v>
      </c>
      <c r="E218" s="40">
        <f t="shared" si="93"/>
        <v>22.062350119903488</v>
      </c>
      <c r="F218" s="40">
        <f t="shared" si="94"/>
        <v>46</v>
      </c>
      <c r="G218" s="3">
        <f t="shared" si="95"/>
        <v>389.68824940047739</v>
      </c>
      <c r="H218" s="3">
        <f t="shared" si="96"/>
        <v>148.76302106966494</v>
      </c>
      <c r="I218">
        <f t="shared" si="78"/>
        <v>1.4876302106966495E-4</v>
      </c>
      <c r="J218" s="4">
        <f t="shared" si="97"/>
        <v>529.94528453289195</v>
      </c>
      <c r="K218" s="40">
        <f t="shared" si="98"/>
        <v>3.562345539384558</v>
      </c>
      <c r="L218" s="40">
        <f t="shared" si="79"/>
        <v>2.437654460615442</v>
      </c>
      <c r="M218" s="10">
        <f t="shared" si="99"/>
        <v>6.1962333080844108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14.779808377188694</v>
      </c>
      <c r="Q218" s="42">
        <f t="shared" si="101"/>
        <v>0.2501137772334765</v>
      </c>
      <c r="R218" s="4">
        <f t="shared" si="102"/>
        <v>498649.79290026019</v>
      </c>
      <c r="S218">
        <f t="shared" si="82"/>
        <v>4.986497929002602E-4</v>
      </c>
      <c r="T218" s="41">
        <f t="shared" si="83"/>
        <v>3.2620074236838098E-4</v>
      </c>
      <c r="U218" s="42">
        <f t="shared" si="103"/>
        <v>0.8854324912612761</v>
      </c>
      <c r="V218" s="42">
        <f t="shared" si="104"/>
        <v>1.0443999035639449</v>
      </c>
      <c r="W218" s="42">
        <f t="shared" si="105"/>
        <v>1.0293254163763204</v>
      </c>
      <c r="X218" s="42">
        <f t="shared" si="106"/>
        <v>1.5074487187624497E-2</v>
      </c>
      <c r="Y218" s="42">
        <f t="shared" si="89"/>
        <v>6.3550147319193706E-3</v>
      </c>
      <c r="Z218" s="10">
        <f t="shared" si="107"/>
        <v>19.481913761994459</v>
      </c>
      <c r="AA218">
        <f t="shared" si="84"/>
        <v>6200607.1233139457</v>
      </c>
      <c r="AB218" s="10">
        <f t="shared" si="85"/>
        <v>6.2006071233139455</v>
      </c>
      <c r="AC218" s="10">
        <f t="shared" si="86"/>
        <v>6.0996071233139455</v>
      </c>
      <c r="AD218" s="3">
        <f t="shared" si="87"/>
        <v>884.64207734792546</v>
      </c>
      <c r="AI218" s="94">
        <f t="shared" si="88"/>
        <v>1.0293254163763204</v>
      </c>
    </row>
    <row r="219" spans="2:35">
      <c r="B219" s="39">
        <f t="shared" si="90"/>
        <v>191</v>
      </c>
      <c r="C219" s="42">
        <f t="shared" si="91"/>
        <v>3.5497601918463544</v>
      </c>
      <c r="D219" s="10">
        <f t="shared" si="92"/>
        <v>11.950239808153773</v>
      </c>
      <c r="E219" s="40">
        <f t="shared" si="93"/>
        <v>22.099520383692454</v>
      </c>
      <c r="F219" s="40">
        <f t="shared" si="94"/>
        <v>46</v>
      </c>
      <c r="G219" s="3">
        <f t="shared" si="95"/>
        <v>389.50239808153253</v>
      </c>
      <c r="H219" s="3">
        <f t="shared" si="96"/>
        <v>148.76302106966494</v>
      </c>
      <c r="I219">
        <f t="shared" si="78"/>
        <v>1.4876302106966495E-4</v>
      </c>
      <c r="J219" s="4">
        <f t="shared" si="97"/>
        <v>531.23452219662954</v>
      </c>
      <c r="K219" s="40">
        <f t="shared" si="98"/>
        <v>3.5710119247165273</v>
      </c>
      <c r="L219" s="40">
        <f t="shared" si="79"/>
        <v>2.4289880752834727</v>
      </c>
      <c r="M219" s="10">
        <f t="shared" si="99"/>
        <v>6.2006071233139455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14.783135645329747</v>
      </c>
      <c r="Q219" s="42">
        <f t="shared" si="101"/>
        <v>0.25137096192963093</v>
      </c>
      <c r="R219" s="4">
        <f t="shared" si="102"/>
        <v>497909.8141450003</v>
      </c>
      <c r="S219">
        <f t="shared" si="82"/>
        <v>4.9790981414500027E-4</v>
      </c>
      <c r="T219" s="41">
        <f t="shared" si="83"/>
        <v>3.269407211236409E-4</v>
      </c>
      <c r="U219" s="42">
        <f t="shared" si="103"/>
        <v>0.88411854058471129</v>
      </c>
      <c r="V219" s="42">
        <f t="shared" si="104"/>
        <v>1.0451532543977173</v>
      </c>
      <c r="W219" s="42">
        <f t="shared" si="105"/>
        <v>1.0300640393222744</v>
      </c>
      <c r="X219" s="42">
        <f t="shared" si="106"/>
        <v>1.5089215075442919E-2</v>
      </c>
      <c r="Y219" s="42">
        <f t="shared" si="89"/>
        <v>6.3739846621892002E-3</v>
      </c>
      <c r="Z219" s="10">
        <f t="shared" si="107"/>
        <v>19.495842060551144</v>
      </c>
      <c r="AA219">
        <f t="shared" si="84"/>
        <v>6204967.944849751</v>
      </c>
      <c r="AB219" s="10">
        <f t="shared" si="85"/>
        <v>6.2049679448497512</v>
      </c>
      <c r="AC219" s="10">
        <f t="shared" si="86"/>
        <v>6.1039679448497512</v>
      </c>
      <c r="AD219" s="3">
        <f t="shared" si="87"/>
        <v>885.27453877443816</v>
      </c>
      <c r="AI219" s="94">
        <f t="shared" si="88"/>
        <v>1.0300640393222744</v>
      </c>
    </row>
    <row r="220" spans="2:35">
      <c r="B220" s="39">
        <f t="shared" si="90"/>
        <v>192</v>
      </c>
      <c r="C220" s="42">
        <f t="shared" si="91"/>
        <v>3.568345323740838</v>
      </c>
      <c r="D220" s="10">
        <f t="shared" si="92"/>
        <v>11.93165467625929</v>
      </c>
      <c r="E220" s="40">
        <f t="shared" si="93"/>
        <v>22.136690647481419</v>
      </c>
      <c r="F220" s="40">
        <f t="shared" si="94"/>
        <v>46</v>
      </c>
      <c r="G220" s="3">
        <f t="shared" si="95"/>
        <v>389.31654676258768</v>
      </c>
      <c r="H220" s="3">
        <f t="shared" si="96"/>
        <v>148.76302106966494</v>
      </c>
      <c r="I220">
        <f t="shared" ref="I220:I230" si="108">H220/1000^2</f>
        <v>1.4876302106966495E-4</v>
      </c>
      <c r="J220" s="4">
        <f t="shared" si="97"/>
        <v>532.52593011735598</v>
      </c>
      <c r="K220" s="40">
        <f t="shared" si="98"/>
        <v>3.579692898734403</v>
      </c>
      <c r="L220" s="40">
        <f t="shared" ref="L220:L230" si="109">IF((gstar-K220)&lt;0,0,gstar-K220)</f>
        <v>2.420307101265597</v>
      </c>
      <c r="M220" s="10">
        <f t="shared" si="99"/>
        <v>6.2049679448497512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14.786451438035387</v>
      </c>
      <c r="Q220" s="42">
        <f t="shared" si="101"/>
        <v>0.25262786470798632</v>
      </c>
      <c r="R220" s="4">
        <f t="shared" si="102"/>
        <v>497169.46968582441</v>
      </c>
      <c r="S220">
        <f t="shared" ref="S220:S230" si="112">R220/1000^3</f>
        <v>4.9716946968582441E-4</v>
      </c>
      <c r="T220" s="41">
        <f t="shared" ref="T220:T230" si="113">(vc/1000^3-S220)</f>
        <v>3.2768106558281676E-4</v>
      </c>
      <c r="U220" s="42">
        <f t="shared" si="103"/>
        <v>0.88280394054233091</v>
      </c>
      <c r="V220" s="42">
        <f t="shared" si="104"/>
        <v>1.0459043173573748</v>
      </c>
      <c r="W220" s="42">
        <f t="shared" si="105"/>
        <v>1.0308004679733536</v>
      </c>
      <c r="X220" s="42">
        <f t="shared" si="106"/>
        <v>1.5103849384021206E-2</v>
      </c>
      <c r="Y220" s="42">
        <f t="shared" si="89"/>
        <v>6.392968732443838E-3</v>
      </c>
      <c r="Z220" s="10">
        <f t="shared" si="107"/>
        <v>19.509728830603137</v>
      </c>
      <c r="AA220">
        <f t="shared" ref="AA220:AA230" si="114">Z220*rat*to+patm*1000000</f>
        <v>6209315.7641945938</v>
      </c>
      <c r="AB220" s="10">
        <f t="shared" ref="AB220:AB230" si="115">AA220/1000000</f>
        <v>6.209315764194594</v>
      </c>
      <c r="AC220" s="10">
        <f t="shared" ref="AC220:AC230" si="116">AB220-patm</f>
        <v>6.108315764194594</v>
      </c>
      <c r="AD220" s="3">
        <f t="shared" ref="AD220:AD230" si="117">AC220*1000000/6895</f>
        <v>885.90511445896936</v>
      </c>
      <c r="AI220" s="94">
        <f t="shared" si="88"/>
        <v>1.0308004679733536</v>
      </c>
    </row>
    <row r="221" spans="2:35">
      <c r="B221" s="39">
        <f t="shared" si="90"/>
        <v>193</v>
      </c>
      <c r="C221" s="42">
        <f t="shared" si="91"/>
        <v>3.5869304556353216</v>
      </c>
      <c r="D221" s="10">
        <f t="shared" si="92"/>
        <v>11.913069544364808</v>
      </c>
      <c r="E221" s="40">
        <f t="shared" si="93"/>
        <v>22.173860911270385</v>
      </c>
      <c r="F221" s="40">
        <f t="shared" si="94"/>
        <v>46</v>
      </c>
      <c r="G221" s="3">
        <f t="shared" si="95"/>
        <v>389.13069544364282</v>
      </c>
      <c r="H221" s="3">
        <f t="shared" si="96"/>
        <v>148.76302106966494</v>
      </c>
      <c r="I221">
        <f t="shared" si="108"/>
        <v>1.4876302106966495E-4</v>
      </c>
      <c r="J221" s="4">
        <f t="shared" si="97"/>
        <v>533.81950829507105</v>
      </c>
      <c r="K221" s="40">
        <f t="shared" si="98"/>
        <v>3.5883884614381834</v>
      </c>
      <c r="L221" s="40">
        <f t="shared" si="109"/>
        <v>2.4116115385618166</v>
      </c>
      <c r="M221" s="10">
        <f t="shared" si="99"/>
        <v>6.209315764194594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14.789755764916086</v>
      </c>
      <c r="Q221" s="42">
        <f t="shared" si="101"/>
        <v>0.25388448666915286</v>
      </c>
      <c r="R221" s="4">
        <f t="shared" si="102"/>
        <v>496428.76073276799</v>
      </c>
      <c r="S221">
        <f t="shared" si="112"/>
        <v>4.9642876073276794E-4</v>
      </c>
      <c r="T221" s="41">
        <f t="shared" si="113"/>
        <v>3.2842177453587323E-4</v>
      </c>
      <c r="U221" s="42">
        <f t="shared" si="103"/>
        <v>0.88148869328274682</v>
      </c>
      <c r="V221" s="42">
        <f t="shared" si="104"/>
        <v>1.0466530907697364</v>
      </c>
      <c r="W221" s="42">
        <f t="shared" si="105"/>
        <v>1.0315347008945976</v>
      </c>
      <c r="X221" s="42">
        <f t="shared" si="106"/>
        <v>1.5118389875138805E-2</v>
      </c>
      <c r="Y221" s="42">
        <f t="shared" si="89"/>
        <v>6.411966833178415E-3</v>
      </c>
      <c r="Z221" s="10">
        <f t="shared" si="107"/>
        <v>19.523574045112657</v>
      </c>
      <c r="AA221">
        <f t="shared" si="114"/>
        <v>6213650.5728831943</v>
      </c>
      <c r="AB221" s="10">
        <f t="shared" si="115"/>
        <v>6.2136505728831946</v>
      </c>
      <c r="AC221" s="10">
        <f t="shared" si="116"/>
        <v>6.1126505728831946</v>
      </c>
      <c r="AD221" s="3">
        <f t="shared" si="117"/>
        <v>886.5338031737773</v>
      </c>
      <c r="AI221" s="94">
        <f t="shared" ref="AI221:AI230" si="118">($M221-patm)*1000000*$I221/SQRT(rat*to)*SQRT(k)*(2/(k+1))^((k+1)/2/(k-1))</f>
        <v>1.0315347008945976</v>
      </c>
    </row>
    <row r="222" spans="2:35">
      <c r="B222" s="39">
        <f t="shared" si="90"/>
        <v>194</v>
      </c>
      <c r="C222" s="42">
        <f t="shared" si="91"/>
        <v>3.6055155875298053</v>
      </c>
      <c r="D222" s="10">
        <f t="shared" si="92"/>
        <v>11.894484412470325</v>
      </c>
      <c r="E222" s="40">
        <f t="shared" si="93"/>
        <v>22.21103117505935</v>
      </c>
      <c r="F222" s="40">
        <f t="shared" si="94"/>
        <v>46</v>
      </c>
      <c r="G222" s="3">
        <f t="shared" si="95"/>
        <v>388.94484412469797</v>
      </c>
      <c r="H222" s="3">
        <f t="shared" si="96"/>
        <v>148.76302106966494</v>
      </c>
      <c r="I222">
        <f t="shared" si="108"/>
        <v>1.4876302106966495E-4</v>
      </c>
      <c r="J222" s="4">
        <f t="shared" si="97"/>
        <v>535.11525672977496</v>
      </c>
      <c r="K222" s="40">
        <f t="shared" si="98"/>
        <v>3.5970986128278701</v>
      </c>
      <c r="L222" s="40">
        <f t="shared" si="109"/>
        <v>2.4029013871721299</v>
      </c>
      <c r="M222" s="10">
        <f t="shared" si="99"/>
        <v>6.2136505728831946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14.793048635539671</v>
      </c>
      <c r="Q222" s="42">
        <f t="shared" si="101"/>
        <v>0.25514082891153783</v>
      </c>
      <c r="R222" s="4">
        <f t="shared" si="102"/>
        <v>495687.68849586626</v>
      </c>
      <c r="S222">
        <f t="shared" si="112"/>
        <v>4.956876884958663E-4</v>
      </c>
      <c r="T222" s="41">
        <f t="shared" si="113"/>
        <v>3.2916284677277487E-4</v>
      </c>
      <c r="U222" s="42">
        <f t="shared" si="103"/>
        <v>0.88017280095456985</v>
      </c>
      <c r="V222" s="42">
        <f t="shared" si="104"/>
        <v>1.0473995729690324</v>
      </c>
      <c r="W222" s="42">
        <f t="shared" si="105"/>
        <v>1.0322667366564424</v>
      </c>
      <c r="X222" s="42">
        <f t="shared" si="106"/>
        <v>1.5132836312589992E-2</v>
      </c>
      <c r="Y222" s="42">
        <f t="shared" ref="Y222:Y285" si="119">IF((X222*(Q222-Q221)+Y221)&lt;0,0,X222*(Q222-Q221)+Y221)</f>
        <v>6.4309788546850193E-3</v>
      </c>
      <c r="Z222" s="10">
        <f t="shared" si="107"/>
        <v>19.537377677148363</v>
      </c>
      <c r="AA222">
        <f t="shared" si="114"/>
        <v>6217972.3624836011</v>
      </c>
      <c r="AB222" s="10">
        <f t="shared" si="115"/>
        <v>6.217972362483601</v>
      </c>
      <c r="AC222" s="10">
        <f t="shared" si="116"/>
        <v>6.116972362483601</v>
      </c>
      <c r="AD222" s="3">
        <f t="shared" si="117"/>
        <v>887.1606036959538</v>
      </c>
      <c r="AI222" s="94">
        <f t="shared" si="118"/>
        <v>1.0322667366564424</v>
      </c>
    </row>
    <row r="223" spans="2:35">
      <c r="B223" s="39">
        <f t="shared" si="90"/>
        <v>195</v>
      </c>
      <c r="C223" s="42">
        <f t="shared" si="91"/>
        <v>3.6241007194242889</v>
      </c>
      <c r="D223" s="10">
        <f t="shared" si="92"/>
        <v>11.875899280575842</v>
      </c>
      <c r="E223" s="40">
        <f t="shared" si="93"/>
        <v>22.248201438848316</v>
      </c>
      <c r="F223" s="40">
        <f t="shared" si="94"/>
        <v>46</v>
      </c>
      <c r="G223" s="3">
        <f t="shared" si="95"/>
        <v>388.75899280575311</v>
      </c>
      <c r="H223" s="3">
        <f t="shared" si="96"/>
        <v>148.76302106966494</v>
      </c>
      <c r="I223">
        <f t="shared" si="108"/>
        <v>1.4876302106966495E-4</v>
      </c>
      <c r="J223" s="4">
        <f t="shared" si="97"/>
        <v>536.41317542146749</v>
      </c>
      <c r="K223" s="40">
        <f t="shared" si="98"/>
        <v>3.6058233529034611</v>
      </c>
      <c r="L223" s="40">
        <f t="shared" si="109"/>
        <v>2.3941766470965389</v>
      </c>
      <c r="M223" s="10">
        <f t="shared" si="99"/>
        <v>6.217972362483601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14.796330059432561</v>
      </c>
      <c r="Q223" s="42">
        <f t="shared" si="101"/>
        <v>0.25639689253135656</v>
      </c>
      <c r="R223" s="4">
        <f t="shared" si="102"/>
        <v>494946.25418515474</v>
      </c>
      <c r="S223">
        <f t="shared" si="112"/>
        <v>4.9494625418515471E-4</v>
      </c>
      <c r="T223" s="41">
        <f t="shared" si="113"/>
        <v>3.2990428108348646E-4</v>
      </c>
      <c r="U223" s="42">
        <f t="shared" si="103"/>
        <v>0.87885626570641195</v>
      </c>
      <c r="V223" s="42">
        <f t="shared" si="104"/>
        <v>1.048143762294375</v>
      </c>
      <c r="W223" s="42">
        <f t="shared" si="105"/>
        <v>1.032996573834952</v>
      </c>
      <c r="X223" s="42">
        <f t="shared" si="106"/>
        <v>1.5147188459422978E-2</v>
      </c>
      <c r="Y223" s="42">
        <f t="shared" si="119"/>
        <v>6.4500046870514388E-3</v>
      </c>
      <c r="Z223" s="10">
        <f t="shared" si="107"/>
        <v>19.55113969987914</v>
      </c>
      <c r="AA223">
        <f t="shared" si="114"/>
        <v>6222281.1245952379</v>
      </c>
      <c r="AB223" s="10">
        <f t="shared" si="115"/>
        <v>6.2222811245952379</v>
      </c>
      <c r="AC223" s="10">
        <f t="shared" si="116"/>
        <v>6.1212811245952379</v>
      </c>
      <c r="AD223" s="3">
        <f t="shared" si="117"/>
        <v>887.78551480714111</v>
      </c>
      <c r="AI223" s="94">
        <f t="shared" si="118"/>
        <v>1.032996573834952</v>
      </c>
    </row>
    <row r="224" spans="2:35">
      <c r="B224" s="39">
        <f t="shared" si="90"/>
        <v>196</v>
      </c>
      <c r="C224" s="42">
        <f t="shared" si="91"/>
        <v>3.6426858513187725</v>
      </c>
      <c r="D224" s="10">
        <f t="shared" si="92"/>
        <v>11.857314148681359</v>
      </c>
      <c r="E224" s="40">
        <f t="shared" si="93"/>
        <v>22.285371702637281</v>
      </c>
      <c r="F224" s="40">
        <f t="shared" si="94"/>
        <v>46</v>
      </c>
      <c r="G224" s="3">
        <f t="shared" si="95"/>
        <v>388.57314148680825</v>
      </c>
      <c r="H224" s="3">
        <f t="shared" si="96"/>
        <v>148.76302106966494</v>
      </c>
      <c r="I224">
        <f t="shared" si="108"/>
        <v>1.4876302106966495E-4</v>
      </c>
      <c r="J224" s="4">
        <f t="shared" si="97"/>
        <v>537.71326437014886</v>
      </c>
      <c r="K224" s="40">
        <f t="shared" si="98"/>
        <v>3.6145626816649585</v>
      </c>
      <c r="L224" s="40">
        <f t="shared" si="109"/>
        <v>2.3854373183350415</v>
      </c>
      <c r="M224" s="10">
        <f t="shared" si="99"/>
        <v>6.2222811245952379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14.79960004607843</v>
      </c>
      <c r="Q224" s="42">
        <f t="shared" si="101"/>
        <v>0.25765267862264407</v>
      </c>
      <c r="R224" s="4">
        <f t="shared" si="102"/>
        <v>494204.45901066874</v>
      </c>
      <c r="S224">
        <f t="shared" si="112"/>
        <v>4.9420445901066871E-4</v>
      </c>
      <c r="T224" s="41">
        <f t="shared" si="113"/>
        <v>3.3064607625797246E-4</v>
      </c>
      <c r="U224" s="42">
        <f t="shared" si="103"/>
        <v>0.8775390896868841</v>
      </c>
      <c r="V224" s="42">
        <f t="shared" si="104"/>
        <v>1.0488856570926022</v>
      </c>
      <c r="W224" s="42">
        <f t="shared" si="105"/>
        <v>1.0337242110114886</v>
      </c>
      <c r="X224" s="42">
        <f t="shared" si="106"/>
        <v>1.5161446081113583E-2</v>
      </c>
      <c r="Y224" s="42">
        <f t="shared" si="119"/>
        <v>6.4690442201639073E-3</v>
      </c>
      <c r="Z224" s="10">
        <f t="shared" si="107"/>
        <v>19.564860086580044</v>
      </c>
      <c r="AA224">
        <f t="shared" si="114"/>
        <v>6226576.8508507721</v>
      </c>
      <c r="AB224" s="10">
        <f t="shared" si="115"/>
        <v>6.2265768508507717</v>
      </c>
      <c r="AC224" s="10">
        <f t="shared" si="116"/>
        <v>6.1255768508507717</v>
      </c>
      <c r="AD224" s="3">
        <f t="shared" si="117"/>
        <v>888.40853529380308</v>
      </c>
      <c r="AI224" s="94">
        <f t="shared" si="118"/>
        <v>1.0337242110114886</v>
      </c>
    </row>
    <row r="225" spans="2:35">
      <c r="B225" s="39">
        <f t="shared" si="90"/>
        <v>197</v>
      </c>
      <c r="C225" s="42">
        <f t="shared" si="91"/>
        <v>3.6612709832132562</v>
      </c>
      <c r="D225" s="10">
        <f t="shared" si="92"/>
        <v>11.838729016786877</v>
      </c>
      <c r="E225" s="40">
        <f t="shared" si="93"/>
        <v>22.322541966426247</v>
      </c>
      <c r="F225" s="40">
        <f t="shared" si="94"/>
        <v>46</v>
      </c>
      <c r="G225" s="3">
        <f t="shared" si="95"/>
        <v>388.3872901678634</v>
      </c>
      <c r="H225" s="3">
        <f t="shared" si="96"/>
        <v>148.76302106966494</v>
      </c>
      <c r="I225">
        <f t="shared" si="108"/>
        <v>1.4876302106966495E-4</v>
      </c>
      <c r="J225" s="4">
        <f t="shared" si="97"/>
        <v>539.01552357581886</v>
      </c>
      <c r="K225" s="40">
        <f t="shared" si="98"/>
        <v>3.6233165991123606</v>
      </c>
      <c r="L225" s="40">
        <f t="shared" si="109"/>
        <v>2.3766834008876394</v>
      </c>
      <c r="M225" s="10">
        <f t="shared" si="99"/>
        <v>6.2265768508507717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14.80285860491982</v>
      </c>
      <c r="Q225" s="42">
        <f t="shared" si="101"/>
        <v>0.25890818827726625</v>
      </c>
      <c r="R225" s="4">
        <f t="shared" si="102"/>
        <v>493462.30418244359</v>
      </c>
      <c r="S225">
        <f t="shared" si="112"/>
        <v>4.9346230418244362E-4</v>
      </c>
      <c r="T225" s="41">
        <f t="shared" si="113"/>
        <v>3.3138823108619755E-4</v>
      </c>
      <c r="U225" s="42">
        <f t="shared" si="103"/>
        <v>0.87622127504459779</v>
      </c>
      <c r="V225" s="42">
        <f t="shared" si="104"/>
        <v>1.0496252557156796</v>
      </c>
      <c r="W225" s="42">
        <f t="shared" si="105"/>
        <v>1.0344496467730291</v>
      </c>
      <c r="X225" s="42">
        <f t="shared" si="106"/>
        <v>1.5175608942650465E-2</v>
      </c>
      <c r="Y225" s="42">
        <f t="shared" si="119"/>
        <v>6.4880973437061755E-3</v>
      </c>
      <c r="Z225" s="10">
        <f t="shared" si="107"/>
        <v>19.578538810627084</v>
      </c>
      <c r="AA225">
        <f t="shared" si="114"/>
        <v>6230859.5329144783</v>
      </c>
      <c r="AB225" s="10">
        <f t="shared" si="115"/>
        <v>6.2308595329144785</v>
      </c>
      <c r="AC225" s="10">
        <f t="shared" si="116"/>
        <v>6.1298595329144785</v>
      </c>
      <c r="AD225" s="3">
        <f t="shared" si="117"/>
        <v>889.0296639469874</v>
      </c>
      <c r="AI225" s="94">
        <f t="shared" si="118"/>
        <v>1.0344496467730291</v>
      </c>
    </row>
    <row r="226" spans="2:35">
      <c r="B226" s="39">
        <f t="shared" si="90"/>
        <v>198</v>
      </c>
      <c r="C226" s="42">
        <f t="shared" si="91"/>
        <v>3.6798561151077398</v>
      </c>
      <c r="D226" s="10">
        <f t="shared" si="92"/>
        <v>11.820143884892394</v>
      </c>
      <c r="E226" s="40">
        <f t="shared" si="93"/>
        <v>22.359712230215212</v>
      </c>
      <c r="F226" s="40">
        <f t="shared" si="94"/>
        <v>46</v>
      </c>
      <c r="G226" s="3">
        <f t="shared" si="95"/>
        <v>388.20143884891854</v>
      </c>
      <c r="H226" s="3">
        <f t="shared" si="96"/>
        <v>148.76302106966494</v>
      </c>
      <c r="I226">
        <f t="shared" si="108"/>
        <v>1.4876302106966495E-4</v>
      </c>
      <c r="J226" s="4">
        <f t="shared" si="97"/>
        <v>540.31995303847771</v>
      </c>
      <c r="K226" s="40">
        <f t="shared" si="98"/>
        <v>3.6320851052456691</v>
      </c>
      <c r="L226" s="40">
        <f t="shared" si="109"/>
        <v>2.3679148947543309</v>
      </c>
      <c r="M226" s="10">
        <f t="shared" si="99"/>
        <v>6.2308595329144785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14.806105745357073</v>
      </c>
      <c r="Q226" s="42">
        <f t="shared" si="101"/>
        <v>0.26016342258493091</v>
      </c>
      <c r="R226" s="4">
        <f t="shared" si="102"/>
        <v>492719.79091051477</v>
      </c>
      <c r="S226">
        <f t="shared" si="112"/>
        <v>4.9271979091051478E-4</v>
      </c>
      <c r="T226" s="41">
        <f t="shared" si="113"/>
        <v>3.3213074435812639E-4</v>
      </c>
      <c r="U226" s="42">
        <f t="shared" si="103"/>
        <v>0.87490282392816465</v>
      </c>
      <c r="V226" s="42">
        <f t="shared" si="104"/>
        <v>1.0503625565222856</v>
      </c>
      <c r="W226" s="42">
        <f t="shared" si="105"/>
        <v>1.0351728797118873</v>
      </c>
      <c r="X226" s="42">
        <f t="shared" si="106"/>
        <v>1.5189676810398289E-2</v>
      </c>
      <c r="Y226" s="42">
        <f t="shared" si="119"/>
        <v>6.5071639471609259E-3</v>
      </c>
      <c r="Z226" s="10">
        <f t="shared" si="107"/>
        <v>19.592175845499117</v>
      </c>
      <c r="AA226">
        <f t="shared" si="114"/>
        <v>6235129.1624828326</v>
      </c>
      <c r="AB226" s="10">
        <f t="shared" si="115"/>
        <v>6.2351291624828322</v>
      </c>
      <c r="AC226" s="10">
        <f t="shared" si="116"/>
        <v>6.1341291624828322</v>
      </c>
      <c r="AD226" s="3">
        <f t="shared" si="117"/>
        <v>889.64889956241223</v>
      </c>
      <c r="AI226" s="94">
        <f t="shared" si="118"/>
        <v>1.0351728797118873</v>
      </c>
    </row>
    <row r="227" spans="2:35">
      <c r="B227" s="39">
        <f t="shared" si="90"/>
        <v>199</v>
      </c>
      <c r="C227" s="42">
        <f t="shared" si="91"/>
        <v>3.6984412470022234</v>
      </c>
      <c r="D227" s="10">
        <f t="shared" si="92"/>
        <v>11.801558752997911</v>
      </c>
      <c r="E227" s="40">
        <f t="shared" si="93"/>
        <v>22.396882494004178</v>
      </c>
      <c r="F227" s="40">
        <f t="shared" si="94"/>
        <v>46</v>
      </c>
      <c r="G227" s="3">
        <f t="shared" si="95"/>
        <v>388.01558752997369</v>
      </c>
      <c r="H227" s="3">
        <f t="shared" si="96"/>
        <v>148.76302106966494</v>
      </c>
      <c r="I227">
        <f t="shared" si="108"/>
        <v>1.4876302106966495E-4</v>
      </c>
      <c r="J227" s="4">
        <f t="shared" si="97"/>
        <v>541.62655275812517</v>
      </c>
      <c r="K227" s="40">
        <f t="shared" si="98"/>
        <v>3.6408682000648822</v>
      </c>
      <c r="L227" s="40">
        <f t="shared" si="109"/>
        <v>2.3591317999351178</v>
      </c>
      <c r="M227" s="10">
        <f t="shared" si="99"/>
        <v>6.2351291624828322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14.809341476748934</v>
      </c>
      <c r="Q227" s="42">
        <f t="shared" si="101"/>
        <v>0.26141838263319928</v>
      </c>
      <c r="R227" s="4">
        <f t="shared" si="102"/>
        <v>491976.92040491756</v>
      </c>
      <c r="S227">
        <f t="shared" si="112"/>
        <v>4.9197692040491752E-4</v>
      </c>
      <c r="T227" s="41">
        <f t="shared" si="113"/>
        <v>3.3287361486372365E-4</v>
      </c>
      <c r="U227" s="42">
        <f t="shared" si="103"/>
        <v>0.87358373848619586</v>
      </c>
      <c r="V227" s="42">
        <f t="shared" si="104"/>
        <v>1.0510975578775708</v>
      </c>
      <c r="W227" s="42">
        <f t="shared" si="105"/>
        <v>1.035893908425815</v>
      </c>
      <c r="X227" s="42">
        <f t="shared" si="106"/>
        <v>1.5203649451755785E-2</v>
      </c>
      <c r="Y227" s="42">
        <f t="shared" si="119"/>
        <v>6.5262439198107564E-3</v>
      </c>
      <c r="Z227" s="10">
        <f t="shared" si="107"/>
        <v>19.605771164778439</v>
      </c>
      <c r="AA227">
        <f t="shared" si="114"/>
        <v>6239385.7312846947</v>
      </c>
      <c r="AB227" s="10">
        <f t="shared" si="115"/>
        <v>6.2393857312846945</v>
      </c>
      <c r="AC227" s="10">
        <f t="shared" si="116"/>
        <v>6.1383857312846946</v>
      </c>
      <c r="AD227" s="3">
        <f t="shared" si="117"/>
        <v>890.26624094049237</v>
      </c>
      <c r="AI227" s="94">
        <f t="shared" si="118"/>
        <v>1.035893908425815</v>
      </c>
    </row>
    <row r="228" spans="2:35">
      <c r="B228" s="39">
        <f t="shared" si="90"/>
        <v>200</v>
      </c>
      <c r="C228" s="42">
        <f t="shared" si="91"/>
        <v>3.7170263788967071</v>
      </c>
      <c r="D228" s="10">
        <f t="shared" si="92"/>
        <v>11.782973621103428</v>
      </c>
      <c r="E228" s="40">
        <f t="shared" si="93"/>
        <v>22.434052757793143</v>
      </c>
      <c r="F228" s="40">
        <f t="shared" si="94"/>
        <v>46</v>
      </c>
      <c r="G228" s="3">
        <f t="shared" si="95"/>
        <v>387.82973621102883</v>
      </c>
      <c r="H228" s="3">
        <f t="shared" si="96"/>
        <v>148.76302106966494</v>
      </c>
      <c r="I228">
        <f t="shared" si="108"/>
        <v>1.4876302106966495E-4</v>
      </c>
      <c r="J228" s="4">
        <f t="shared" si="97"/>
        <v>542.93532273476126</v>
      </c>
      <c r="K228" s="40">
        <f t="shared" si="98"/>
        <v>3.64966588357</v>
      </c>
      <c r="L228" s="40">
        <f t="shared" si="109"/>
        <v>2.35033411643</v>
      </c>
      <c r="M228" s="10">
        <f t="shared" si="99"/>
        <v>6.2393857312846945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14.812565808412876</v>
      </c>
      <c r="Q228" s="42">
        <f t="shared" si="101"/>
        <v>0.26267306950749675</v>
      </c>
      <c r="R228" s="4">
        <f t="shared" si="102"/>
        <v>491233.69387568743</v>
      </c>
      <c r="S228">
        <f t="shared" si="112"/>
        <v>4.9123369387568748E-4</v>
      </c>
      <c r="T228" s="41">
        <f t="shared" si="113"/>
        <v>3.3361684139295369E-4</v>
      </c>
      <c r="U228" s="42">
        <f t="shared" si="103"/>
        <v>0.87226402086730315</v>
      </c>
      <c r="V228" s="42">
        <f t="shared" si="104"/>
        <v>1.0518302581523795</v>
      </c>
      <c r="W228" s="42">
        <f t="shared" si="105"/>
        <v>1.0366127315180338</v>
      </c>
      <c r="X228" s="42">
        <f t="shared" si="106"/>
        <v>1.5217526634345724E-2</v>
      </c>
      <c r="Y228" s="42">
        <f t="shared" si="119"/>
        <v>6.5453371507381425E-3</v>
      </c>
      <c r="Z228" s="10">
        <f t="shared" si="107"/>
        <v>19.619324742148304</v>
      </c>
      <c r="AA228">
        <f t="shared" si="114"/>
        <v>6243629.2310805358</v>
      </c>
      <c r="AB228" s="10">
        <f t="shared" si="115"/>
        <v>6.2436292310805355</v>
      </c>
      <c r="AC228" s="10">
        <f t="shared" si="116"/>
        <v>6.1426292310805355</v>
      </c>
      <c r="AD228" s="3">
        <f t="shared" si="117"/>
        <v>890.88168688622704</v>
      </c>
      <c r="AI228" s="94">
        <f t="shared" si="118"/>
        <v>1.0366127315180338</v>
      </c>
    </row>
    <row r="229" spans="2:35">
      <c r="B229" s="39">
        <f t="shared" si="90"/>
        <v>201</v>
      </c>
      <c r="C229" s="42">
        <f t="shared" si="91"/>
        <v>3.7356115107911907</v>
      </c>
      <c r="D229" s="10">
        <f t="shared" si="92"/>
        <v>11.764388489208946</v>
      </c>
      <c r="E229" s="40">
        <f t="shared" si="93"/>
        <v>22.471223021582109</v>
      </c>
      <c r="F229" s="40">
        <f t="shared" si="94"/>
        <v>46</v>
      </c>
      <c r="G229" s="3">
        <f t="shared" si="95"/>
        <v>387.64388489208397</v>
      </c>
      <c r="H229" s="3">
        <f t="shared" si="96"/>
        <v>148.76302106966494</v>
      </c>
      <c r="I229">
        <f t="shared" si="108"/>
        <v>1.4876302106966495E-4</v>
      </c>
      <c r="J229" s="4">
        <f t="shared" si="97"/>
        <v>544.24626296838619</v>
      </c>
      <c r="K229" s="40">
        <f t="shared" si="98"/>
        <v>3.6584781557610242</v>
      </c>
      <c r="L229" s="40">
        <f t="shared" si="109"/>
        <v>2.3415218442389758</v>
      </c>
      <c r="M229" s="10">
        <f t="shared" si="99"/>
        <v>6.2436292310805355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14.815778749624688</v>
      </c>
      <c r="Q229" s="42">
        <f t="shared" si="101"/>
        <v>0.26392748429112428</v>
      </c>
      <c r="R229" s="4">
        <f t="shared" si="102"/>
        <v>490490.11253285961</v>
      </c>
      <c r="S229">
        <f t="shared" si="112"/>
        <v>4.9049011253285966E-4</v>
      </c>
      <c r="T229" s="41">
        <f t="shared" si="113"/>
        <v>3.3436042273578151E-4</v>
      </c>
      <c r="U229" s="42">
        <f t="shared" si="103"/>
        <v>0.87094367322009758</v>
      </c>
      <c r="V229" s="42">
        <f t="shared" si="104"/>
        <v>1.0525606557245504</v>
      </c>
      <c r="W229" s="42">
        <f t="shared" si="105"/>
        <v>1.0373293475971024</v>
      </c>
      <c r="X229" s="42">
        <f t="shared" si="106"/>
        <v>1.5231308127447996E-2</v>
      </c>
      <c r="Y229" s="42">
        <f t="shared" si="119"/>
        <v>6.5644435288271996E-3</v>
      </c>
      <c r="Z229" s="10">
        <f t="shared" si="107"/>
        <v>19.632836551395791</v>
      </c>
      <c r="AA229">
        <f t="shared" si="114"/>
        <v>6247859.6536633316</v>
      </c>
      <c r="AB229" s="10">
        <f t="shared" si="115"/>
        <v>6.2478596536633315</v>
      </c>
      <c r="AC229" s="10">
        <f t="shared" si="116"/>
        <v>6.1468596536633315</v>
      </c>
      <c r="AD229" s="3">
        <f t="shared" si="117"/>
        <v>891.49523620933019</v>
      </c>
      <c r="AI229" s="94">
        <f t="shared" si="118"/>
        <v>1.0373293475971024</v>
      </c>
    </row>
    <row r="230" spans="2:35">
      <c r="B230" s="39">
        <f t="shared" si="90"/>
        <v>202</v>
      </c>
      <c r="C230" s="42">
        <f t="shared" si="91"/>
        <v>3.7541966426856743</v>
      </c>
      <c r="D230" s="10">
        <f t="shared" si="92"/>
        <v>11.745803357314463</v>
      </c>
      <c r="E230" s="40">
        <f t="shared" si="93"/>
        <v>22.508393285371074</v>
      </c>
      <c r="F230" s="40">
        <f t="shared" si="94"/>
        <v>46</v>
      </c>
      <c r="G230" s="3">
        <f t="shared" si="95"/>
        <v>387.45803357313912</v>
      </c>
      <c r="H230" s="3">
        <f t="shared" si="96"/>
        <v>148.76302106966494</v>
      </c>
      <c r="I230">
        <f t="shared" si="108"/>
        <v>1.4876302106966495E-4</v>
      </c>
      <c r="J230" s="4">
        <f t="shared" si="97"/>
        <v>545.55937345899997</v>
      </c>
      <c r="K230" s="40">
        <f t="shared" si="98"/>
        <v>3.6673050166379544</v>
      </c>
      <c r="L230" s="40">
        <f t="shared" si="109"/>
        <v>2.3326949833620456</v>
      </c>
      <c r="M230" s="10">
        <f t="shared" si="99"/>
        <v>6.2478596536633315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14.818980309619304</v>
      </c>
      <c r="Q230" s="42">
        <f t="shared" si="101"/>
        <v>0.26518162806526907</v>
      </c>
      <c r="R230" s="4">
        <f t="shared" si="102"/>
        <v>489746.17758646951</v>
      </c>
      <c r="S230">
        <f t="shared" si="112"/>
        <v>4.8974617758646951E-4</v>
      </c>
      <c r="T230" s="41">
        <f t="shared" si="113"/>
        <v>3.3510435768217166E-4</v>
      </c>
      <c r="U230" s="42">
        <f t="shared" si="103"/>
        <v>0.86962269769319045</v>
      </c>
      <c r="V230" s="42">
        <f t="shared" si="104"/>
        <v>1.0532887489776959</v>
      </c>
      <c r="W230" s="42">
        <f t="shared" si="105"/>
        <v>1.0380437552770689</v>
      </c>
      <c r="X230" s="42">
        <f t="shared" si="106"/>
        <v>1.524499370062693E-2</v>
      </c>
      <c r="Y230" s="42">
        <f t="shared" si="119"/>
        <v>6.5835629427637172E-3</v>
      </c>
      <c r="Z230" s="10">
        <f t="shared" si="107"/>
        <v>19.646306566409589</v>
      </c>
      <c r="AA230">
        <f t="shared" si="114"/>
        <v>6252076.990857874</v>
      </c>
      <c r="AB230" s="10">
        <f t="shared" si="115"/>
        <v>6.2520769908578737</v>
      </c>
      <c r="AC230" s="10">
        <f t="shared" si="116"/>
        <v>6.1510769908578737</v>
      </c>
      <c r="AD230" s="3">
        <f t="shared" si="117"/>
        <v>892.10688772412971</v>
      </c>
      <c r="AI230" s="94">
        <f t="shared" si="118"/>
        <v>1.0380437552770689</v>
      </c>
    </row>
    <row r="231" spans="2:35">
      <c r="B231" s="39">
        <f t="shared" si="90"/>
        <v>203</v>
      </c>
      <c r="C231" s="42">
        <f t="shared" si="91"/>
        <v>3.772781774580158</v>
      </c>
      <c r="D231" s="10">
        <f t="shared" si="92"/>
        <v>11.72721822541998</v>
      </c>
      <c r="E231" s="40">
        <f t="shared" si="93"/>
        <v>22.54556354916004</v>
      </c>
      <c r="F231" s="40">
        <f t="shared" si="94"/>
        <v>46</v>
      </c>
      <c r="G231" s="3">
        <f t="shared" si="95"/>
        <v>387.27218225419426</v>
      </c>
      <c r="H231" s="3">
        <f t="shared" si="96"/>
        <v>148.76302106966494</v>
      </c>
      <c r="I231">
        <f t="shared" ref="I231:I294" si="120">H231/1000^2</f>
        <v>1.4876302106966495E-4</v>
      </c>
      <c r="J231" s="4">
        <f t="shared" si="97"/>
        <v>546.87465420660237</v>
      </c>
      <c r="K231" s="40">
        <f t="shared" si="98"/>
        <v>3.6761464662007897</v>
      </c>
      <c r="L231" s="40">
        <f t="shared" ref="L231:L294" si="121">IF((gstar-K231)&lt;0,0,gstar-K231)</f>
        <v>2.3238535337992103</v>
      </c>
      <c r="M231" s="10">
        <f t="shared" si="99"/>
        <v>6.2520769908578737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14.822170497590461</v>
      </c>
      <c r="Q231" s="42">
        <f t="shared" si="101"/>
        <v>0.26643550190901583</v>
      </c>
      <c r="R231" s="4">
        <f t="shared" si="102"/>
        <v>489001.89024655259</v>
      </c>
      <c r="S231">
        <f t="shared" ref="S231:S294" si="122">R231/1000^3</f>
        <v>4.8900189024655256E-4</v>
      </c>
      <c r="T231" s="41">
        <f t="shared" ref="T231:T294" si="123">(vc/1000^3-S231)</f>
        <v>3.3584864502208861E-4</v>
      </c>
      <c r="U231" s="42">
        <f t="shared" si="103"/>
        <v>0.8683010964351936</v>
      </c>
      <c r="V231" s="42">
        <f t="shared" si="104"/>
        <v>1.0540145363011297</v>
      </c>
      <c r="W231" s="42">
        <f t="shared" si="105"/>
        <v>1.0387559531773551</v>
      </c>
      <c r="X231" s="42">
        <f t="shared" si="106"/>
        <v>1.5258583123774594E-2</v>
      </c>
      <c r="Y231" s="42">
        <f t="shared" si="119"/>
        <v>6.6026952810352537E-3</v>
      </c>
      <c r="Z231" s="10">
        <f t="shared" si="107"/>
        <v>19.659734761177905</v>
      </c>
      <c r="AA231">
        <f t="shared" ref="AA231:AA294" si="124">Z231*rat*to+patm*1000000</f>
        <v>6256281.2345201084</v>
      </c>
      <c r="AB231" s="10">
        <f t="shared" ref="AB231:AB294" si="125">AA231/1000000</f>
        <v>6.2562812345201086</v>
      </c>
      <c r="AC231" s="10">
        <f t="shared" ref="AC231:AC294" si="126">AB231-patm</f>
        <v>6.1552812345201087</v>
      </c>
      <c r="AD231" s="3">
        <f t="shared" ref="AD231:AD294" si="127">AC231*1000000/6895</f>
        <v>892.71664024947188</v>
      </c>
      <c r="AI231" s="94">
        <f t="shared" ref="AI231:AI294" si="128">($M231-patm)*1000000*$I231/SQRT(rat*to)*SQRT(k)*(2/(k+1))^((k+1)/2/(k-1))</f>
        <v>1.0387559531773551</v>
      </c>
    </row>
    <row r="232" spans="2:35">
      <c r="B232" s="39">
        <f t="shared" ref="B232:B295" si="129">1+B231</f>
        <v>204</v>
      </c>
      <c r="C232" s="42">
        <f t="shared" ref="C232:C295" si="130">xincp+C231</f>
        <v>3.7913669064746416</v>
      </c>
      <c r="D232" s="10">
        <f t="shared" ref="D232:D295" si="131">(F232-E232)/2</f>
        <v>11.708633093525497</v>
      </c>
      <c r="E232" s="40">
        <f t="shared" ref="E232:E295" si="132">E231+ci*2*xincp</f>
        <v>22.582733812949005</v>
      </c>
      <c r="F232" s="40">
        <f t="shared" ref="F232:F295" si="133">F231-osi*2*xincp</f>
        <v>46</v>
      </c>
      <c r="G232" s="3">
        <f t="shared" ref="G232:G295" si="134">G231-ei*n*2*xincp</f>
        <v>387.08633093524941</v>
      </c>
      <c r="H232" s="3">
        <f t="shared" ref="H232:H295" si="135">PI()/4*(dto+erate*(two-D232)/two)^2</f>
        <v>148.76302106966494</v>
      </c>
      <c r="I232">
        <f t="shared" si="120"/>
        <v>1.4876302106966495E-4</v>
      </c>
      <c r="J232" s="4">
        <f t="shared" ref="J232:J295" si="136">PI()/4*dc^2-PI()/4*(F232^2-E232^2)</f>
        <v>548.19210521119339</v>
      </c>
      <c r="K232" s="40">
        <f t="shared" ref="K232:K295" si="137">J232/H232</f>
        <v>3.6850025044495291</v>
      </c>
      <c r="L232" s="40">
        <f t="shared" si="121"/>
        <v>2.3149974955504709</v>
      </c>
      <c r="M232" s="10">
        <f t="shared" ref="M232:M295" si="138">AB231</f>
        <v>6.2562812345201086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14.825349322690364</v>
      </c>
      <c r="Q232" s="42">
        <f t="shared" ref="Q232:Q295" si="140">xincp/P232+Q231</f>
        <v>0.26768910689935754</v>
      </c>
      <c r="R232" s="4">
        <f t="shared" ref="R232:R295" si="141">PI()/4*(F232^2-E232^2)*G232</f>
        <v>488257.25172314415</v>
      </c>
      <c r="S232">
        <f t="shared" si="122"/>
        <v>4.8825725172314414E-4</v>
      </c>
      <c r="T232" s="41">
        <f t="shared" si="123"/>
        <v>3.3659328354549703E-4</v>
      </c>
      <c r="U232" s="42">
        <f t="shared" ref="U232:U295" si="142">rhopgrain*R232/1000^2</f>
        <v>0.8669788715947182</v>
      </c>
      <c r="V232" s="42">
        <f t="shared" ref="V232:V295" si="143">(U231-U232)/(Q232-Q231)</f>
        <v>1.0547380160914746</v>
      </c>
      <c r="W232" s="42">
        <f t="shared" ref="W232:W295" si="144">IF(V232&lt;AI232,IF(AB231&gt;pbd,AI232,0),AI232)</f>
        <v>1.0394659399226429</v>
      </c>
      <c r="X232" s="42">
        <f t="shared" ref="X232:X295" si="145">V232-W232</f>
        <v>1.5272076168831639E-2</v>
      </c>
      <c r="Y232" s="42">
        <f t="shared" si="119"/>
        <v>6.6218404319333801E-3</v>
      </c>
      <c r="Z232" s="10">
        <f t="shared" ref="Z232:Z295" si="146">Y232/T232</f>
        <v>19.673121109792767</v>
      </c>
      <c r="AA232">
        <f t="shared" si="124"/>
        <v>6260472.376538489</v>
      </c>
      <c r="AB232" s="10">
        <f t="shared" si="125"/>
        <v>6.2604723765384893</v>
      </c>
      <c r="AC232" s="10">
        <f t="shared" si="126"/>
        <v>6.1594723765384893</v>
      </c>
      <c r="AD232" s="3">
        <f t="shared" si="127"/>
        <v>893.32449260891792</v>
      </c>
      <c r="AI232" s="94">
        <f t="shared" si="128"/>
        <v>1.0394659399226429</v>
      </c>
    </row>
    <row r="233" spans="2:35">
      <c r="B233" s="39">
        <f t="shared" si="129"/>
        <v>205</v>
      </c>
      <c r="C233" s="42">
        <f t="shared" si="130"/>
        <v>3.8099520383691252</v>
      </c>
      <c r="D233" s="10">
        <f t="shared" si="131"/>
        <v>11.690047961631015</v>
      </c>
      <c r="E233" s="40">
        <f t="shared" si="132"/>
        <v>22.619904076737971</v>
      </c>
      <c r="F233" s="40">
        <f t="shared" si="133"/>
        <v>46</v>
      </c>
      <c r="G233" s="3">
        <f t="shared" si="134"/>
        <v>386.90047961630455</v>
      </c>
      <c r="H233" s="3">
        <f t="shared" si="135"/>
        <v>148.76302106966494</v>
      </c>
      <c r="I233">
        <f t="shared" si="120"/>
        <v>1.4876302106966495E-4</v>
      </c>
      <c r="J233" s="4">
        <f t="shared" si="136"/>
        <v>549.51172647277326</v>
      </c>
      <c r="K233" s="40">
        <f t="shared" si="137"/>
        <v>3.6938731313841751</v>
      </c>
      <c r="L233" s="40">
        <f t="shared" si="121"/>
        <v>2.3061268686158249</v>
      </c>
      <c r="M233" s="10">
        <f t="shared" si="138"/>
        <v>6.2604723765384893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14.828516794030868</v>
      </c>
      <c r="Q233" s="42">
        <f t="shared" si="140"/>
        <v>0.26894244411120632</v>
      </c>
      <c r="R233" s="4">
        <f t="shared" si="141"/>
        <v>487512.26322627958</v>
      </c>
      <c r="S233">
        <f t="shared" si="122"/>
        <v>4.8751226322627959E-4</v>
      </c>
      <c r="T233" s="41">
        <f t="shared" si="123"/>
        <v>3.3733827204236158E-4</v>
      </c>
      <c r="U233" s="42">
        <f t="shared" si="142"/>
        <v>0.86565602532037556</v>
      </c>
      <c r="V233" s="42">
        <f t="shared" si="143"/>
        <v>1.0554591867509739</v>
      </c>
      <c r="W233" s="42">
        <f t="shared" si="144"/>
        <v>1.0401737141431047</v>
      </c>
      <c r="X233" s="42">
        <f t="shared" si="145"/>
        <v>1.5285472607869277E-2</v>
      </c>
      <c r="Y233" s="42">
        <f t="shared" si="119"/>
        <v>6.6409982835535179E-3</v>
      </c>
      <c r="Z233" s="10">
        <f t="shared" si="146"/>
        <v>19.686465586447209</v>
      </c>
      <c r="AA233">
        <f t="shared" si="124"/>
        <v>6264650.4088330949</v>
      </c>
      <c r="AB233" s="10">
        <f t="shared" si="125"/>
        <v>6.264650408833095</v>
      </c>
      <c r="AC233" s="10">
        <f t="shared" si="126"/>
        <v>6.163650408833095</v>
      </c>
      <c r="AD233" s="3">
        <f t="shared" si="127"/>
        <v>893.93044363061563</v>
      </c>
      <c r="AI233" s="94">
        <f t="shared" si="128"/>
        <v>1.0401737141431047</v>
      </c>
    </row>
    <row r="234" spans="2:35">
      <c r="B234" s="39">
        <f t="shared" si="129"/>
        <v>206</v>
      </c>
      <c r="C234" s="42">
        <f t="shared" si="130"/>
        <v>3.8285371702636088</v>
      </c>
      <c r="D234" s="10">
        <f t="shared" si="131"/>
        <v>11.671462829736532</v>
      </c>
      <c r="E234" s="40">
        <f t="shared" si="132"/>
        <v>22.657074340526936</v>
      </c>
      <c r="F234" s="40">
        <f t="shared" si="133"/>
        <v>46</v>
      </c>
      <c r="G234" s="3">
        <f t="shared" si="134"/>
        <v>386.7146282973597</v>
      </c>
      <c r="H234" s="3">
        <f t="shared" si="135"/>
        <v>148.76302106966494</v>
      </c>
      <c r="I234">
        <f t="shared" si="120"/>
        <v>1.4876302106966495E-4</v>
      </c>
      <c r="J234" s="4">
        <f t="shared" si="136"/>
        <v>550.83351799134175</v>
      </c>
      <c r="K234" s="40">
        <f t="shared" si="137"/>
        <v>3.7027583470047256</v>
      </c>
      <c r="L234" s="40">
        <f t="shared" si="121"/>
        <v>2.2972416529952744</v>
      </c>
      <c r="M234" s="10">
        <f t="shared" si="138"/>
        <v>6.264650408833095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14.83167292068299</v>
      </c>
      <c r="Q234" s="42">
        <f t="shared" si="140"/>
        <v>0.27019551461740432</v>
      </c>
      <c r="R234" s="4">
        <f t="shared" si="141"/>
        <v>486766.92596599431</v>
      </c>
      <c r="S234">
        <f t="shared" si="122"/>
        <v>4.8676692596599433E-4</v>
      </c>
      <c r="T234" s="41">
        <f t="shared" si="123"/>
        <v>3.3808360930264684E-4</v>
      </c>
      <c r="U234" s="42">
        <f t="shared" si="142"/>
        <v>0.8643325597607775</v>
      </c>
      <c r="V234" s="42">
        <f t="shared" si="143"/>
        <v>1.0561780466876141</v>
      </c>
      <c r="W234" s="42">
        <f t="shared" si="144"/>
        <v>1.040879274474253</v>
      </c>
      <c r="X234" s="42">
        <f t="shared" si="145"/>
        <v>1.5298772213361067E-2</v>
      </c>
      <c r="Y234" s="42">
        <f t="shared" si="119"/>
        <v>6.6601687237951221E-3</v>
      </c>
      <c r="Z234" s="10">
        <f t="shared" si="146"/>
        <v>19.699768165433451</v>
      </c>
      <c r="AA234">
        <f t="shared" si="124"/>
        <v>6268815.3233550563</v>
      </c>
      <c r="AB234" s="10">
        <f t="shared" si="125"/>
        <v>6.2688153233550565</v>
      </c>
      <c r="AC234" s="10">
        <f t="shared" si="126"/>
        <v>6.1678153233550566</v>
      </c>
      <c r="AD234" s="3">
        <f t="shared" si="127"/>
        <v>894.53449214721627</v>
      </c>
      <c r="AI234" s="94">
        <f t="shared" si="128"/>
        <v>1.040879274474253</v>
      </c>
    </row>
    <row r="235" spans="2:35">
      <c r="B235" s="39">
        <f t="shared" si="129"/>
        <v>207</v>
      </c>
      <c r="C235" s="42">
        <f t="shared" si="130"/>
        <v>3.8471223021580925</v>
      </c>
      <c r="D235" s="10">
        <f t="shared" si="131"/>
        <v>11.652877697842049</v>
      </c>
      <c r="E235" s="40">
        <f t="shared" si="132"/>
        <v>22.694244604315902</v>
      </c>
      <c r="F235" s="40">
        <f t="shared" si="133"/>
        <v>46</v>
      </c>
      <c r="G235" s="3">
        <f t="shared" si="134"/>
        <v>386.52877697841484</v>
      </c>
      <c r="H235" s="3">
        <f t="shared" si="135"/>
        <v>148.76302106966494</v>
      </c>
      <c r="I235">
        <f t="shared" si="120"/>
        <v>1.4876302106966495E-4</v>
      </c>
      <c r="J235" s="4">
        <f t="shared" si="136"/>
        <v>552.15747976689909</v>
      </c>
      <c r="K235" s="40">
        <f t="shared" si="137"/>
        <v>3.7116581513111826</v>
      </c>
      <c r="L235" s="40">
        <f t="shared" si="121"/>
        <v>2.2883418486888174</v>
      </c>
      <c r="M235" s="10">
        <f t="shared" si="138"/>
        <v>6.2688153233550565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14.834817711676626</v>
      </c>
      <c r="Q235" s="42">
        <f t="shared" si="140"/>
        <v>0.27144831948873449</v>
      </c>
      <c r="R235" s="4">
        <f t="shared" si="141"/>
        <v>486021.24115232355</v>
      </c>
      <c r="S235">
        <f t="shared" si="122"/>
        <v>4.8602124115232353E-4</v>
      </c>
      <c r="T235" s="41">
        <f t="shared" si="123"/>
        <v>3.3882929411631764E-4</v>
      </c>
      <c r="U235" s="42">
        <f t="shared" si="142"/>
        <v>0.86300847706453476</v>
      </c>
      <c r="V235" s="42">
        <f t="shared" si="143"/>
        <v>1.0568945943168977</v>
      </c>
      <c r="W235" s="42">
        <f t="shared" si="144"/>
        <v>1.0415826195568447</v>
      </c>
      <c r="X235" s="42">
        <f t="shared" si="145"/>
        <v>1.5311974760052971E-2</v>
      </c>
      <c r="Y235" s="42">
        <f t="shared" si="119"/>
        <v>6.6793516403642009E-3</v>
      </c>
      <c r="Z235" s="10">
        <f t="shared" si="146"/>
        <v>19.713028821147997</v>
      </c>
      <c r="AA235">
        <f t="shared" si="124"/>
        <v>6272967.112088155</v>
      </c>
      <c r="AB235" s="10">
        <f t="shared" si="125"/>
        <v>6.2729671120881552</v>
      </c>
      <c r="AC235" s="10">
        <f t="shared" si="126"/>
        <v>6.1719671120881552</v>
      </c>
      <c r="AD235" s="3">
        <f t="shared" si="127"/>
        <v>895.13663699610663</v>
      </c>
      <c r="AI235" s="94">
        <f t="shared" si="128"/>
        <v>1.0415826195568447</v>
      </c>
    </row>
    <row r="236" spans="2:35">
      <c r="B236" s="39">
        <f t="shared" si="129"/>
        <v>208</v>
      </c>
      <c r="C236" s="42">
        <f t="shared" si="130"/>
        <v>3.8657074340525761</v>
      </c>
      <c r="D236" s="10">
        <f t="shared" si="131"/>
        <v>11.634292565947566</v>
      </c>
      <c r="E236" s="40">
        <f t="shared" si="132"/>
        <v>22.731414868104867</v>
      </c>
      <c r="F236" s="40">
        <f t="shared" si="133"/>
        <v>46</v>
      </c>
      <c r="G236" s="3">
        <f t="shared" si="134"/>
        <v>386.34292565946998</v>
      </c>
      <c r="H236" s="3">
        <f t="shared" si="135"/>
        <v>148.76302106966494</v>
      </c>
      <c r="I236">
        <f t="shared" si="120"/>
        <v>1.4876302106966495E-4</v>
      </c>
      <c r="J236" s="4">
        <f t="shared" si="136"/>
        <v>553.48361179944504</v>
      </c>
      <c r="K236" s="40">
        <f t="shared" si="137"/>
        <v>3.7205725443035442</v>
      </c>
      <c r="L236" s="40">
        <f t="shared" si="121"/>
        <v>2.2794274556964558</v>
      </c>
      <c r="M236" s="10">
        <f t="shared" si="138"/>
        <v>6.2729671120881552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14.83795117600193</v>
      </c>
      <c r="Q236" s="42">
        <f t="shared" si="140"/>
        <v>0.27270085979393122</v>
      </c>
      <c r="R236" s="4">
        <f t="shared" si="141"/>
        <v>485275.20999530284</v>
      </c>
      <c r="S236">
        <f t="shared" si="122"/>
        <v>4.8527520999530285E-4</v>
      </c>
      <c r="T236" s="41">
        <f t="shared" si="123"/>
        <v>3.3957532527333832E-4</v>
      </c>
      <c r="U236" s="42">
        <f t="shared" si="142"/>
        <v>0.86168377938025942</v>
      </c>
      <c r="V236" s="42">
        <f t="shared" si="143"/>
        <v>1.0576088280586595</v>
      </c>
      <c r="W236" s="42">
        <f t="shared" si="144"/>
        <v>1.0422837480371498</v>
      </c>
      <c r="X236" s="42">
        <f t="shared" si="145"/>
        <v>1.5325080021509674E-2</v>
      </c>
      <c r="Y236" s="42">
        <f t="shared" si="119"/>
        <v>6.6985469207715073E-3</v>
      </c>
      <c r="Z236" s="10">
        <f t="shared" si="146"/>
        <v>19.726247528083992</v>
      </c>
      <c r="AA236">
        <f t="shared" si="124"/>
        <v>6277105.767046432</v>
      </c>
      <c r="AB236" s="10">
        <f t="shared" si="125"/>
        <v>6.2771057670464323</v>
      </c>
      <c r="AC236" s="10">
        <f t="shared" si="126"/>
        <v>6.1761057670464323</v>
      </c>
      <c r="AD236" s="3">
        <f t="shared" si="127"/>
        <v>895.73687701906192</v>
      </c>
      <c r="AI236" s="94">
        <f t="shared" si="128"/>
        <v>1.0422837480371498</v>
      </c>
    </row>
    <row r="237" spans="2:35">
      <c r="B237" s="39">
        <f t="shared" si="129"/>
        <v>209</v>
      </c>
      <c r="C237" s="42">
        <f t="shared" si="130"/>
        <v>3.8842925659470597</v>
      </c>
      <c r="D237" s="10">
        <f t="shared" si="131"/>
        <v>11.615707434053084</v>
      </c>
      <c r="E237" s="40">
        <f t="shared" si="132"/>
        <v>22.768585131893833</v>
      </c>
      <c r="F237" s="40">
        <f t="shared" si="133"/>
        <v>46</v>
      </c>
      <c r="G237" s="3">
        <f t="shared" si="134"/>
        <v>386.15707434052513</v>
      </c>
      <c r="H237" s="3">
        <f t="shared" si="135"/>
        <v>148.76302106966494</v>
      </c>
      <c r="I237">
        <f t="shared" si="120"/>
        <v>1.4876302106966495E-4</v>
      </c>
      <c r="J237" s="4">
        <f t="shared" si="136"/>
        <v>554.81191408897985</v>
      </c>
      <c r="K237" s="40">
        <f t="shared" si="137"/>
        <v>3.7295015259818118</v>
      </c>
      <c r="L237" s="40">
        <f t="shared" si="121"/>
        <v>2.2704984740181882</v>
      </c>
      <c r="M237" s="10">
        <f t="shared" si="138"/>
        <v>6.2771057670464323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14.841073322607665</v>
      </c>
      <c r="Q237" s="42">
        <f t="shared" si="140"/>
        <v>0.27395313659969112</v>
      </c>
      <c r="R237" s="4">
        <f t="shared" si="141"/>
        <v>484528.83370496746</v>
      </c>
      <c r="S237">
        <f t="shared" si="122"/>
        <v>4.8452883370496744E-4</v>
      </c>
      <c r="T237" s="41">
        <f t="shared" si="123"/>
        <v>3.4032170156367373E-4</v>
      </c>
      <c r="U237" s="42">
        <f t="shared" si="142"/>
        <v>0.86035846885656253</v>
      </c>
      <c r="V237" s="42">
        <f t="shared" si="143"/>
        <v>1.0583207463406381</v>
      </c>
      <c r="W237" s="42">
        <f t="shared" si="144"/>
        <v>1.0429826585665491</v>
      </c>
      <c r="X237" s="42">
        <f t="shared" si="145"/>
        <v>1.533808777408896E-2</v>
      </c>
      <c r="Y237" s="42">
        <f t="shared" si="119"/>
        <v>6.7177544523357082E-3</v>
      </c>
      <c r="Z237" s="10">
        <f t="shared" si="146"/>
        <v>19.73942426083817</v>
      </c>
      <c r="AA237">
        <f t="shared" si="124"/>
        <v>6281231.2802763581</v>
      </c>
      <c r="AB237" s="10">
        <f t="shared" si="125"/>
        <v>6.2812312802763577</v>
      </c>
      <c r="AC237" s="10">
        <f t="shared" si="126"/>
        <v>6.1802312802763577</v>
      </c>
      <c r="AD237" s="3">
        <f t="shared" si="127"/>
        <v>896.33521106256103</v>
      </c>
      <c r="AI237" s="94">
        <f t="shared" si="128"/>
        <v>1.0429826585665491</v>
      </c>
    </row>
    <row r="238" spans="2:35">
      <c r="B238" s="39">
        <f t="shared" si="129"/>
        <v>210</v>
      </c>
      <c r="C238" s="42">
        <f t="shared" si="130"/>
        <v>3.9028776978415434</v>
      </c>
      <c r="D238" s="10">
        <f t="shared" si="131"/>
        <v>11.597122302158601</v>
      </c>
      <c r="E238" s="40">
        <f t="shared" si="132"/>
        <v>22.805755395682798</v>
      </c>
      <c r="F238" s="40">
        <f t="shared" si="133"/>
        <v>46</v>
      </c>
      <c r="G238" s="3">
        <f t="shared" si="134"/>
        <v>385.97122302158027</v>
      </c>
      <c r="H238" s="3">
        <f t="shared" si="135"/>
        <v>148.76302106966494</v>
      </c>
      <c r="I238">
        <f t="shared" si="120"/>
        <v>1.4876302106966495E-4</v>
      </c>
      <c r="J238" s="4">
        <f t="shared" si="136"/>
        <v>556.14238663550327</v>
      </c>
      <c r="K238" s="40">
        <f t="shared" si="137"/>
        <v>3.7384450963459845</v>
      </c>
      <c r="L238" s="40">
        <f t="shared" si="121"/>
        <v>2.2615549036540155</v>
      </c>
      <c r="M238" s="10">
        <f t="shared" si="138"/>
        <v>6.2812312802763577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14.844184160403005</v>
      </c>
      <c r="Q238" s="42">
        <f t="shared" si="140"/>
        <v>0.2752051509706836</v>
      </c>
      <c r="R238" s="4">
        <f t="shared" si="141"/>
        <v>483782.11349135282</v>
      </c>
      <c r="S238">
        <f t="shared" si="122"/>
        <v>4.837821134913528E-4</v>
      </c>
      <c r="T238" s="41">
        <f t="shared" si="123"/>
        <v>3.4106842177728837E-4</v>
      </c>
      <c r="U238" s="42">
        <f t="shared" si="142"/>
        <v>0.8590325476420555</v>
      </c>
      <c r="V238" s="42">
        <f t="shared" si="143"/>
        <v>1.0590303475957403</v>
      </c>
      <c r="W238" s="42">
        <f t="shared" si="144"/>
        <v>1.0436793498018999</v>
      </c>
      <c r="X238" s="42">
        <f t="shared" si="145"/>
        <v>1.5350997793840415E-2</v>
      </c>
      <c r="Y238" s="42">
        <f t="shared" si="119"/>
        <v>6.73697412218267E-3</v>
      </c>
      <c r="Z238" s="10">
        <f t="shared" si="146"/>
        <v>19.752558994106451</v>
      </c>
      <c r="AA238">
        <f t="shared" si="124"/>
        <v>6285343.6438554609</v>
      </c>
      <c r="AB238" s="10">
        <f t="shared" si="125"/>
        <v>6.2853436438554606</v>
      </c>
      <c r="AC238" s="10">
        <f t="shared" si="126"/>
        <v>6.1843436438554606</v>
      </c>
      <c r="AD238" s="3">
        <f t="shared" si="127"/>
        <v>896.93163797758677</v>
      </c>
      <c r="AI238" s="94">
        <f t="shared" si="128"/>
        <v>1.0436793498018999</v>
      </c>
    </row>
    <row r="239" spans="2:35">
      <c r="B239" s="39">
        <f t="shared" si="129"/>
        <v>211</v>
      </c>
      <c r="C239" s="42">
        <f t="shared" si="130"/>
        <v>3.921462829736027</v>
      </c>
      <c r="D239" s="10">
        <f t="shared" si="131"/>
        <v>11.578537170264118</v>
      </c>
      <c r="E239" s="40">
        <f t="shared" si="132"/>
        <v>22.842925659471764</v>
      </c>
      <c r="F239" s="40">
        <f t="shared" si="133"/>
        <v>46</v>
      </c>
      <c r="G239" s="3">
        <f t="shared" si="134"/>
        <v>385.78537170263542</v>
      </c>
      <c r="H239" s="3">
        <f t="shared" si="135"/>
        <v>148.76302106966494</v>
      </c>
      <c r="I239">
        <f t="shared" si="120"/>
        <v>1.4876302106966495E-4</v>
      </c>
      <c r="J239" s="4">
        <f t="shared" si="136"/>
        <v>557.47502943901554</v>
      </c>
      <c r="K239" s="40">
        <f t="shared" si="137"/>
        <v>3.7474032553960632</v>
      </c>
      <c r="L239" s="40">
        <f t="shared" si="121"/>
        <v>2.2525967446039368</v>
      </c>
      <c r="M239" s="10">
        <f t="shared" si="138"/>
        <v>6.2853436438554606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14.847283698256659</v>
      </c>
      <c r="Q239" s="42">
        <f t="shared" si="140"/>
        <v>0.27645690396956146</v>
      </c>
      <c r="R239" s="4">
        <f t="shared" si="141"/>
        <v>483035.05056449422</v>
      </c>
      <c r="S239">
        <f t="shared" si="122"/>
        <v>4.830350505644942E-4</v>
      </c>
      <c r="T239" s="41">
        <f t="shared" si="123"/>
        <v>3.4181548470414697E-4</v>
      </c>
      <c r="U239" s="42">
        <f t="shared" si="142"/>
        <v>0.85770601788534984</v>
      </c>
      <c r="V239" s="42">
        <f t="shared" si="143"/>
        <v>1.0597376302631851</v>
      </c>
      <c r="W239" s="42">
        <f t="shared" si="144"/>
        <v>1.0443738204053035</v>
      </c>
      <c r="X239" s="42">
        <f t="shared" si="145"/>
        <v>1.5363809857881661E-2</v>
      </c>
      <c r="Y239" s="42">
        <f t="shared" si="119"/>
        <v>6.7562058172464627E-3</v>
      </c>
      <c r="Z239" s="10">
        <f t="shared" si="146"/>
        <v>19.765651702684536</v>
      </c>
      <c r="AA239">
        <f t="shared" si="124"/>
        <v>6289442.8498925054</v>
      </c>
      <c r="AB239" s="10">
        <f t="shared" si="125"/>
        <v>6.289442849892505</v>
      </c>
      <c r="AC239" s="10">
        <f t="shared" si="126"/>
        <v>6.188442849892505</v>
      </c>
      <c r="AD239" s="3">
        <f t="shared" si="127"/>
        <v>897.52615661965274</v>
      </c>
      <c r="AI239" s="94">
        <f t="shared" si="128"/>
        <v>1.0443738204053035</v>
      </c>
    </row>
    <row r="240" spans="2:35">
      <c r="B240" s="39">
        <f t="shared" si="129"/>
        <v>212</v>
      </c>
      <c r="C240" s="42">
        <f t="shared" si="130"/>
        <v>3.9400479616305106</v>
      </c>
      <c r="D240" s="10">
        <f t="shared" si="131"/>
        <v>11.559952038369635</v>
      </c>
      <c r="E240" s="40">
        <f t="shared" si="132"/>
        <v>22.880095923260729</v>
      </c>
      <c r="F240" s="40">
        <f t="shared" si="133"/>
        <v>46</v>
      </c>
      <c r="G240" s="3">
        <f t="shared" si="134"/>
        <v>385.59952038369056</v>
      </c>
      <c r="H240" s="3">
        <f t="shared" si="135"/>
        <v>148.76302106966494</v>
      </c>
      <c r="I240">
        <f t="shared" si="120"/>
        <v>1.4876302106966495E-4</v>
      </c>
      <c r="J240" s="4">
        <f t="shared" si="136"/>
        <v>558.80984249951644</v>
      </c>
      <c r="K240" s="40">
        <f t="shared" si="137"/>
        <v>3.7563760031320466</v>
      </c>
      <c r="L240" s="40">
        <f t="shared" si="121"/>
        <v>2.2436239968679534</v>
      </c>
      <c r="M240" s="10">
        <f t="shared" si="138"/>
        <v>6.289442849892505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14.850371944997171</v>
      </c>
      <c r="Q240" s="42">
        <f t="shared" si="140"/>
        <v>0.2777083966569715</v>
      </c>
      <c r="R240" s="4">
        <f t="shared" si="141"/>
        <v>482287.64613442717</v>
      </c>
      <c r="S240">
        <f t="shared" si="122"/>
        <v>4.8228764613442718E-4</v>
      </c>
      <c r="T240" s="41">
        <f t="shared" si="123"/>
        <v>3.4256288913421399E-4</v>
      </c>
      <c r="U240" s="42">
        <f t="shared" si="142"/>
        <v>0.85637888173505694</v>
      </c>
      <c r="V240" s="42">
        <f t="shared" si="143"/>
        <v>1.0604425927884575</v>
      </c>
      <c r="W240" s="42">
        <f t="shared" si="144"/>
        <v>1.0450660690441369</v>
      </c>
      <c r="X240" s="42">
        <f t="shared" si="145"/>
        <v>1.5376523744320636E-2</v>
      </c>
      <c r="Y240" s="42">
        <f t="shared" si="119"/>
        <v>6.7754494242702667E-3</v>
      </c>
      <c r="Z240" s="10">
        <f t="shared" si="146"/>
        <v>19.778702361468255</v>
      </c>
      <c r="AA240">
        <f t="shared" si="124"/>
        <v>6293528.8905276107</v>
      </c>
      <c r="AB240" s="10">
        <f t="shared" si="125"/>
        <v>6.293528890527611</v>
      </c>
      <c r="AC240" s="10">
        <f t="shared" si="126"/>
        <v>6.192528890527611</v>
      </c>
      <c r="AD240" s="3">
        <f t="shared" si="127"/>
        <v>898.11876584881952</v>
      </c>
      <c r="AI240" s="94">
        <f t="shared" si="128"/>
        <v>1.0450660690441369</v>
      </c>
    </row>
    <row r="241" spans="2:35">
      <c r="B241" s="39">
        <f t="shared" si="129"/>
        <v>213</v>
      </c>
      <c r="C241" s="42">
        <f t="shared" si="130"/>
        <v>3.9586330935249943</v>
      </c>
      <c r="D241" s="10">
        <f t="shared" si="131"/>
        <v>11.541366906475153</v>
      </c>
      <c r="E241" s="40">
        <f t="shared" si="132"/>
        <v>22.917266187049695</v>
      </c>
      <c r="F241" s="40">
        <f t="shared" si="133"/>
        <v>46</v>
      </c>
      <c r="G241" s="3">
        <f t="shared" si="134"/>
        <v>385.4136690647457</v>
      </c>
      <c r="H241" s="3">
        <f t="shared" si="135"/>
        <v>148.76302106966494</v>
      </c>
      <c r="I241">
        <f t="shared" si="120"/>
        <v>1.4876302106966495E-4</v>
      </c>
      <c r="J241" s="4">
        <f t="shared" si="136"/>
        <v>560.14682581700617</v>
      </c>
      <c r="K241" s="40">
        <f t="shared" si="137"/>
        <v>3.7653633395539363</v>
      </c>
      <c r="L241" s="40">
        <f t="shared" si="121"/>
        <v>2.2346366604460637</v>
      </c>
      <c r="M241" s="10">
        <f t="shared" si="138"/>
        <v>6.293528890527611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14.853448909413162</v>
      </c>
      <c r="Q241" s="42">
        <f t="shared" si="140"/>
        <v>0.27895963009156494</v>
      </c>
      <c r="R241" s="4">
        <f t="shared" si="141"/>
        <v>481539.9014111869</v>
      </c>
      <c r="S241">
        <f t="shared" si="122"/>
        <v>4.8153990141118692E-4</v>
      </c>
      <c r="T241" s="41">
        <f t="shared" si="123"/>
        <v>3.4331063385745425E-4</v>
      </c>
      <c r="U241" s="42">
        <f t="shared" si="142"/>
        <v>0.8550511413397881</v>
      </c>
      <c r="V241" s="42">
        <f t="shared" si="143"/>
        <v>1.0611452336232239</v>
      </c>
      <c r="W241" s="42">
        <f t="shared" si="144"/>
        <v>1.0457560943910718</v>
      </c>
      <c r="X241" s="42">
        <f t="shared" si="145"/>
        <v>1.5389139232152127E-2</v>
      </c>
      <c r="Y241" s="42">
        <f t="shared" si="119"/>
        <v>6.7947048298071487E-3</v>
      </c>
      <c r="Z241" s="10">
        <f t="shared" si="146"/>
        <v>19.791710945453477</v>
      </c>
      <c r="AA241">
        <f t="shared" si="124"/>
        <v>6297601.7579322122</v>
      </c>
      <c r="AB241" s="10">
        <f t="shared" si="125"/>
        <v>6.2976017579322123</v>
      </c>
      <c r="AC241" s="10">
        <f t="shared" si="126"/>
        <v>6.1966017579322124</v>
      </c>
      <c r="AD241" s="3">
        <f t="shared" si="127"/>
        <v>898.70946452968997</v>
      </c>
      <c r="AI241" s="94">
        <f t="shared" si="128"/>
        <v>1.0457560943910718</v>
      </c>
    </row>
    <row r="242" spans="2:35">
      <c r="B242" s="39">
        <f t="shared" si="129"/>
        <v>214</v>
      </c>
      <c r="C242" s="42">
        <f t="shared" si="130"/>
        <v>3.9772182254194779</v>
      </c>
      <c r="D242" s="10">
        <f t="shared" si="131"/>
        <v>11.52278177458067</v>
      </c>
      <c r="E242" s="40">
        <f t="shared" si="132"/>
        <v>22.95443645083866</v>
      </c>
      <c r="F242" s="40">
        <f t="shared" si="133"/>
        <v>46</v>
      </c>
      <c r="G242" s="3">
        <f t="shared" si="134"/>
        <v>385.22781774580085</v>
      </c>
      <c r="H242" s="3">
        <f t="shared" si="135"/>
        <v>148.76302106966494</v>
      </c>
      <c r="I242">
        <f t="shared" si="120"/>
        <v>1.4876302106966495E-4</v>
      </c>
      <c r="J242" s="4">
        <f t="shared" si="136"/>
        <v>561.48597939148431</v>
      </c>
      <c r="K242" s="40">
        <f t="shared" si="137"/>
        <v>3.7743652646617289</v>
      </c>
      <c r="L242" s="40">
        <f t="shared" si="121"/>
        <v>2.2256347353382711</v>
      </c>
      <c r="M242" s="10">
        <f t="shared" si="138"/>
        <v>6.2976017579322123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14.856514600253448</v>
      </c>
      <c r="Q242" s="42">
        <f t="shared" si="140"/>
        <v>0.28021060533000791</v>
      </c>
      <c r="R242" s="4">
        <f t="shared" si="141"/>
        <v>480791.81760480895</v>
      </c>
      <c r="S242">
        <f t="shared" si="122"/>
        <v>4.8079181760480894E-4</v>
      </c>
      <c r="T242" s="41">
        <f t="shared" si="123"/>
        <v>3.4405871766383223E-4</v>
      </c>
      <c r="U242" s="42">
        <f t="shared" si="142"/>
        <v>0.85372279884815505</v>
      </c>
      <c r="V242" s="42">
        <f t="shared" si="143"/>
        <v>1.0618455512247948</v>
      </c>
      <c r="W242" s="42">
        <f t="shared" si="144"/>
        <v>1.0464438951240687</v>
      </c>
      <c r="X242" s="42">
        <f t="shared" si="145"/>
        <v>1.5401656100726191E-2</v>
      </c>
      <c r="Y242" s="42">
        <f t="shared" si="119"/>
        <v>6.8139719202201712E-3</v>
      </c>
      <c r="Z242" s="10">
        <f t="shared" si="146"/>
        <v>19.804677429734145</v>
      </c>
      <c r="AA242">
        <f t="shared" si="124"/>
        <v>6301661.4443084542</v>
      </c>
      <c r="AB242" s="10">
        <f t="shared" si="125"/>
        <v>6.3016614443084542</v>
      </c>
      <c r="AC242" s="10">
        <f t="shared" si="126"/>
        <v>6.2006614443084542</v>
      </c>
      <c r="AD242" s="3">
        <f t="shared" si="127"/>
        <v>899.29825153132037</v>
      </c>
      <c r="AI242" s="94">
        <f t="shared" si="128"/>
        <v>1.0464438951240687</v>
      </c>
    </row>
    <row r="243" spans="2:35">
      <c r="B243" s="39">
        <f t="shared" si="129"/>
        <v>215</v>
      </c>
      <c r="C243" s="42">
        <f t="shared" si="130"/>
        <v>3.9958033573139615</v>
      </c>
      <c r="D243" s="10">
        <f t="shared" si="131"/>
        <v>11.504196642686187</v>
      </c>
      <c r="E243" s="40">
        <f t="shared" si="132"/>
        <v>22.991606714627626</v>
      </c>
      <c r="F243" s="40">
        <f t="shared" si="133"/>
        <v>46</v>
      </c>
      <c r="G243" s="3">
        <f t="shared" si="134"/>
        <v>385.04196642685599</v>
      </c>
      <c r="H243" s="3">
        <f t="shared" si="135"/>
        <v>148.76302106966494</v>
      </c>
      <c r="I243">
        <f t="shared" si="120"/>
        <v>1.4876302106966495E-4</v>
      </c>
      <c r="J243" s="4">
        <f t="shared" si="136"/>
        <v>562.82730322295151</v>
      </c>
      <c r="K243" s="40">
        <f t="shared" si="137"/>
        <v>3.7833817784554298</v>
      </c>
      <c r="L243" s="40">
        <f t="shared" si="121"/>
        <v>2.2166182215445702</v>
      </c>
      <c r="M243" s="10">
        <f t="shared" si="138"/>
        <v>6.3016614443084542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14.859569026226769</v>
      </c>
      <c r="Q243" s="42">
        <f t="shared" si="140"/>
        <v>0.28146132342699182</v>
      </c>
      <c r="R243" s="4">
        <f t="shared" si="141"/>
        <v>480043.39592532843</v>
      </c>
      <c r="S243">
        <f t="shared" si="122"/>
        <v>4.8004339592532842E-4</v>
      </c>
      <c r="T243" s="41">
        <f t="shared" si="123"/>
        <v>3.4480713934331275E-4</v>
      </c>
      <c r="U243" s="42">
        <f t="shared" si="142"/>
        <v>0.85239385640876864</v>
      </c>
      <c r="V243" s="42">
        <f t="shared" si="143"/>
        <v>1.0625435440577282</v>
      </c>
      <c r="W243" s="42">
        <f t="shared" si="144"/>
        <v>1.0471294699262734</v>
      </c>
      <c r="X243" s="42">
        <f t="shared" si="145"/>
        <v>1.5414074131454791E-2</v>
      </c>
      <c r="Y243" s="42">
        <f t="shared" si="119"/>
        <v>6.8332505816846335E-3</v>
      </c>
      <c r="Z243" s="10">
        <f t="shared" si="146"/>
        <v>19.817601789506448</v>
      </c>
      <c r="AA243">
        <f t="shared" si="124"/>
        <v>6305707.941890493</v>
      </c>
      <c r="AB243" s="10">
        <f t="shared" si="125"/>
        <v>6.3057079418904927</v>
      </c>
      <c r="AC243" s="10">
        <f t="shared" si="126"/>
        <v>6.2047079418904927</v>
      </c>
      <c r="AD243" s="3">
        <f t="shared" si="127"/>
        <v>899.88512572741013</v>
      </c>
      <c r="AI243" s="94">
        <f t="shared" si="128"/>
        <v>1.0471294699262734</v>
      </c>
    </row>
    <row r="244" spans="2:35">
      <c r="B244" s="39">
        <f t="shared" si="129"/>
        <v>216</v>
      </c>
      <c r="C244" s="42">
        <f t="shared" si="130"/>
        <v>4.0143884892084447</v>
      </c>
      <c r="D244" s="10">
        <f t="shared" si="131"/>
        <v>11.485611510791705</v>
      </c>
      <c r="E244" s="40">
        <f t="shared" si="132"/>
        <v>23.028776978416591</v>
      </c>
      <c r="F244" s="40">
        <f t="shared" si="133"/>
        <v>46</v>
      </c>
      <c r="G244" s="3">
        <f t="shared" si="134"/>
        <v>384.85611510791114</v>
      </c>
      <c r="H244" s="3">
        <f t="shared" si="135"/>
        <v>148.76302106966494</v>
      </c>
      <c r="I244">
        <f t="shared" si="120"/>
        <v>1.4876302106966495E-4</v>
      </c>
      <c r="J244" s="4">
        <f t="shared" si="136"/>
        <v>564.17079731140734</v>
      </c>
      <c r="K244" s="40">
        <f t="shared" si="137"/>
        <v>3.7924128809350348</v>
      </c>
      <c r="L244" s="40">
        <f t="shared" si="121"/>
        <v>2.2075871190649652</v>
      </c>
      <c r="M244" s="10">
        <f t="shared" si="138"/>
        <v>6.3057079418904927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14.862612196002896</v>
      </c>
      <c r="Q244" s="42">
        <f t="shared" si="140"/>
        <v>0.28271178543524378</v>
      </c>
      <c r="R244" s="4">
        <f t="shared" si="141"/>
        <v>479294.63758278097</v>
      </c>
      <c r="S244">
        <f t="shared" si="122"/>
        <v>4.7929463758278096E-4</v>
      </c>
      <c r="T244" s="41">
        <f t="shared" si="123"/>
        <v>3.4555589768586021E-4</v>
      </c>
      <c r="U244" s="42">
        <f t="shared" si="142"/>
        <v>0.85106431617024092</v>
      </c>
      <c r="V244" s="42">
        <f t="shared" si="143"/>
        <v>1.0632392105908901</v>
      </c>
      <c r="W244" s="42">
        <f t="shared" si="144"/>
        <v>1.0478128174862387</v>
      </c>
      <c r="X244" s="42">
        <f t="shared" si="145"/>
        <v>1.5426393104651437E-2</v>
      </c>
      <c r="Y244" s="42">
        <f t="shared" si="119"/>
        <v>6.8525407001863601E-3</v>
      </c>
      <c r="Z244" s="10">
        <f t="shared" si="146"/>
        <v>19.83048400006156</v>
      </c>
      <c r="AA244">
        <f t="shared" si="124"/>
        <v>6309741.2429422243</v>
      </c>
      <c r="AB244" s="10">
        <f t="shared" si="125"/>
        <v>6.3097412429422244</v>
      </c>
      <c r="AC244" s="10">
        <f t="shared" si="126"/>
        <v>6.2087412429422244</v>
      </c>
      <c r="AD244" s="3">
        <f t="shared" si="127"/>
        <v>900.47008599597166</v>
      </c>
      <c r="AI244" s="94">
        <f t="shared" si="128"/>
        <v>1.0478128174862387</v>
      </c>
    </row>
    <row r="245" spans="2:35">
      <c r="B245" s="39">
        <f t="shared" si="129"/>
        <v>217</v>
      </c>
      <c r="C245" s="42">
        <f t="shared" si="130"/>
        <v>4.0329736211029283</v>
      </c>
      <c r="D245" s="10">
        <f t="shared" si="131"/>
        <v>11.467026378897222</v>
      </c>
      <c r="E245" s="40">
        <f t="shared" si="132"/>
        <v>23.065947242205556</v>
      </c>
      <c r="F245" s="40">
        <f t="shared" si="133"/>
        <v>46</v>
      </c>
      <c r="G245" s="3">
        <f t="shared" si="134"/>
        <v>384.67026378896628</v>
      </c>
      <c r="H245" s="3">
        <f t="shared" si="135"/>
        <v>148.76302106966494</v>
      </c>
      <c r="I245">
        <f t="shared" si="120"/>
        <v>1.4876302106966495E-4</v>
      </c>
      <c r="J245" s="4">
        <f t="shared" si="136"/>
        <v>565.51646165685179</v>
      </c>
      <c r="K245" s="40">
        <f t="shared" si="137"/>
        <v>3.8014585721005449</v>
      </c>
      <c r="L245" s="40">
        <f t="shared" si="121"/>
        <v>2.1985414278994551</v>
      </c>
      <c r="M245" s="10">
        <f t="shared" si="138"/>
        <v>6.3097412429422244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14.865644118211083</v>
      </c>
      <c r="Q245" s="42">
        <f t="shared" si="140"/>
        <v>0.28396199240553682</v>
      </c>
      <c r="R245" s="4">
        <f t="shared" si="141"/>
        <v>478545.54378720181</v>
      </c>
      <c r="S245">
        <f t="shared" si="122"/>
        <v>4.7854554378720182E-4</v>
      </c>
      <c r="T245" s="41">
        <f t="shared" si="123"/>
        <v>3.4630499148143935E-4</v>
      </c>
      <c r="U245" s="42">
        <f t="shared" si="142"/>
        <v>0.84973418028118275</v>
      </c>
      <c r="V245" s="42">
        <f t="shared" si="143"/>
        <v>1.0639325493013301</v>
      </c>
      <c r="W245" s="42">
        <f t="shared" si="144"/>
        <v>1.0484939364975385</v>
      </c>
      <c r="X245" s="42">
        <f t="shared" si="145"/>
        <v>1.5438612803791552E-2</v>
      </c>
      <c r="Y245" s="42">
        <f t="shared" si="119"/>
        <v>6.8718421615253161E-3</v>
      </c>
      <c r="Z245" s="10">
        <f t="shared" si="146"/>
        <v>19.843324036793796</v>
      </c>
      <c r="AA245">
        <f t="shared" si="124"/>
        <v>6313761.339759836</v>
      </c>
      <c r="AB245" s="10">
        <f t="shared" si="125"/>
        <v>6.3137613397598358</v>
      </c>
      <c r="AC245" s="10">
        <f t="shared" si="126"/>
        <v>6.2127613397598358</v>
      </c>
      <c r="AD245" s="3">
        <f t="shared" si="127"/>
        <v>901.05313121970062</v>
      </c>
      <c r="AI245" s="94">
        <f t="shared" si="128"/>
        <v>1.0484939364975385</v>
      </c>
    </row>
    <row r="246" spans="2:35">
      <c r="B246" s="39">
        <f t="shared" si="129"/>
        <v>218</v>
      </c>
      <c r="C246" s="42">
        <f t="shared" si="130"/>
        <v>4.051558752997412</v>
      </c>
      <c r="D246" s="10">
        <f t="shared" si="131"/>
        <v>11.448441247002739</v>
      </c>
      <c r="E246" s="40">
        <f t="shared" si="132"/>
        <v>23.103117505994522</v>
      </c>
      <c r="F246" s="40">
        <f t="shared" si="133"/>
        <v>46</v>
      </c>
      <c r="G246" s="3">
        <f t="shared" si="134"/>
        <v>384.48441247002143</v>
      </c>
      <c r="H246" s="3">
        <f t="shared" si="135"/>
        <v>148.76302106966494</v>
      </c>
      <c r="I246">
        <f t="shared" si="120"/>
        <v>1.4876302106966495E-4</v>
      </c>
      <c r="J246" s="4">
        <f t="shared" si="136"/>
        <v>566.86429625928508</v>
      </c>
      <c r="K246" s="40">
        <f t="shared" si="137"/>
        <v>3.8105188519519611</v>
      </c>
      <c r="L246" s="40">
        <f t="shared" si="121"/>
        <v>2.1894811480480389</v>
      </c>
      <c r="M246" s="10">
        <f t="shared" si="138"/>
        <v>6.3137613397598358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14.868664801442158</v>
      </c>
      <c r="Q246" s="42">
        <f t="shared" si="140"/>
        <v>0.28521194538670031</v>
      </c>
      <c r="R246" s="4">
        <f t="shared" si="141"/>
        <v>477796.11574862635</v>
      </c>
      <c r="S246">
        <f t="shared" si="122"/>
        <v>4.7779611574862635E-4</v>
      </c>
      <c r="T246" s="41">
        <f t="shared" si="123"/>
        <v>3.4705441952001482E-4</v>
      </c>
      <c r="U246" s="42">
        <f t="shared" si="142"/>
        <v>0.84840345089020597</v>
      </c>
      <c r="V246" s="42">
        <f t="shared" si="143"/>
        <v>1.0646235586702715</v>
      </c>
      <c r="W246" s="42">
        <f t="shared" si="144"/>
        <v>1.0491728256592008</v>
      </c>
      <c r="X246" s="42">
        <f t="shared" si="145"/>
        <v>1.5450733011070694E-2</v>
      </c>
      <c r="Y246" s="42">
        <f t="shared" si="119"/>
        <v>6.8911548513136646E-3</v>
      </c>
      <c r="Z246" s="10">
        <f t="shared" si="146"/>
        <v>19.856121875192681</v>
      </c>
      <c r="AA246">
        <f t="shared" si="124"/>
        <v>6317768.2246693224</v>
      </c>
      <c r="AB246" s="10">
        <f t="shared" si="125"/>
        <v>6.3177682246693223</v>
      </c>
      <c r="AC246" s="10">
        <f t="shared" si="126"/>
        <v>6.2167682246693223</v>
      </c>
      <c r="AD246" s="3">
        <f t="shared" si="127"/>
        <v>901.63426028561605</v>
      </c>
      <c r="AI246" s="94">
        <f t="shared" si="128"/>
        <v>1.0491728256592008</v>
      </c>
    </row>
    <row r="247" spans="2:35">
      <c r="B247" s="39">
        <f t="shared" si="129"/>
        <v>219</v>
      </c>
      <c r="C247" s="42">
        <f t="shared" si="130"/>
        <v>4.0701438848918956</v>
      </c>
      <c r="D247" s="10">
        <f t="shared" si="131"/>
        <v>11.429856115108256</v>
      </c>
      <c r="E247" s="40">
        <f t="shared" si="132"/>
        <v>23.140287769783487</v>
      </c>
      <c r="F247" s="40">
        <f t="shared" si="133"/>
        <v>46</v>
      </c>
      <c r="G247" s="3">
        <f t="shared" si="134"/>
        <v>384.29856115107657</v>
      </c>
      <c r="H247" s="3">
        <f t="shared" si="135"/>
        <v>148.76302106966494</v>
      </c>
      <c r="I247">
        <f t="shared" si="120"/>
        <v>1.4876302106966495E-4</v>
      </c>
      <c r="J247" s="4">
        <f t="shared" si="136"/>
        <v>568.214301118707</v>
      </c>
      <c r="K247" s="40">
        <f t="shared" si="137"/>
        <v>3.8195937204892823</v>
      </c>
      <c r="L247" s="40">
        <f t="shared" si="121"/>
        <v>2.1804062795107177</v>
      </c>
      <c r="M247" s="10">
        <f t="shared" si="138"/>
        <v>6.3177682246693223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14.871674254246788</v>
      </c>
      <c r="Q247" s="42">
        <f t="shared" si="140"/>
        <v>0.28646164542563013</v>
      </c>
      <c r="R247" s="4">
        <f t="shared" si="141"/>
        <v>477046.35467708996</v>
      </c>
      <c r="S247">
        <f t="shared" si="122"/>
        <v>4.7704635467708996E-4</v>
      </c>
      <c r="T247" s="41">
        <f t="shared" si="123"/>
        <v>3.4780418059155121E-4</v>
      </c>
      <c r="U247" s="42">
        <f t="shared" si="142"/>
        <v>0.84707213014592164</v>
      </c>
      <c r="V247" s="42">
        <f t="shared" si="143"/>
        <v>1.0653122371864507</v>
      </c>
      <c r="W247" s="42">
        <f t="shared" si="144"/>
        <v>1.0498494836752865</v>
      </c>
      <c r="X247" s="42">
        <f t="shared" si="145"/>
        <v>1.5462753511164218E-2</v>
      </c>
      <c r="Y247" s="42">
        <f t="shared" si="119"/>
        <v>6.9104786549785292E-3</v>
      </c>
      <c r="Z247" s="10">
        <f t="shared" si="146"/>
        <v>19.868877490848647</v>
      </c>
      <c r="AA247">
        <f t="shared" si="124"/>
        <v>6321761.8900282746</v>
      </c>
      <c r="AB247" s="10">
        <f t="shared" si="125"/>
        <v>6.3217618900282746</v>
      </c>
      <c r="AC247" s="10">
        <f t="shared" si="126"/>
        <v>6.2207618900282746</v>
      </c>
      <c r="AD247" s="3">
        <f t="shared" si="127"/>
        <v>902.21347208531904</v>
      </c>
      <c r="AI247" s="94">
        <f t="shared" si="128"/>
        <v>1.0498494836752865</v>
      </c>
    </row>
    <row r="248" spans="2:35">
      <c r="B248" s="39">
        <f t="shared" si="129"/>
        <v>220</v>
      </c>
      <c r="C248" s="42">
        <f t="shared" si="130"/>
        <v>4.0887290167863792</v>
      </c>
      <c r="D248" s="10">
        <f t="shared" si="131"/>
        <v>11.411270983213774</v>
      </c>
      <c r="E248" s="40">
        <f t="shared" si="132"/>
        <v>23.177458033572453</v>
      </c>
      <c r="F248" s="40">
        <f t="shared" si="133"/>
        <v>46</v>
      </c>
      <c r="G248" s="3">
        <f t="shared" si="134"/>
        <v>384.11270983213171</v>
      </c>
      <c r="H248" s="3">
        <f t="shared" si="135"/>
        <v>148.76302106966494</v>
      </c>
      <c r="I248">
        <f t="shared" si="120"/>
        <v>1.4876302106966495E-4</v>
      </c>
      <c r="J248" s="4">
        <f t="shared" si="136"/>
        <v>569.56647623511776</v>
      </c>
      <c r="K248" s="40">
        <f t="shared" si="137"/>
        <v>3.8286831777125094</v>
      </c>
      <c r="L248" s="40">
        <f t="shared" si="121"/>
        <v>2.1713168222874906</v>
      </c>
      <c r="M248" s="10">
        <f t="shared" si="138"/>
        <v>6.3217618900282746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14.874672485136976</v>
      </c>
      <c r="Q248" s="42">
        <f t="shared" si="140"/>
        <v>0.28771109356729874</v>
      </c>
      <c r="R248" s="4">
        <f t="shared" si="141"/>
        <v>476296.26178262796</v>
      </c>
      <c r="S248">
        <f t="shared" si="122"/>
        <v>4.7629626178262799E-4</v>
      </c>
      <c r="T248" s="41">
        <f t="shared" si="123"/>
        <v>3.4855427348601318E-4</v>
      </c>
      <c r="U248" s="42">
        <f t="shared" si="142"/>
        <v>0.84574022019694117</v>
      </c>
      <c r="V248" s="42">
        <f t="shared" si="143"/>
        <v>1.0659985833439525</v>
      </c>
      <c r="W248" s="42">
        <f t="shared" si="144"/>
        <v>1.0505239092551932</v>
      </c>
      <c r="X248" s="42">
        <f t="shared" si="145"/>
        <v>1.5474674088759244E-2</v>
      </c>
      <c r="Y248" s="42">
        <f t="shared" si="119"/>
        <v>6.9298134577616567E-3</v>
      </c>
      <c r="Z248" s="10">
        <f t="shared" si="146"/>
        <v>19.881590859449716</v>
      </c>
      <c r="AA248">
        <f t="shared" si="124"/>
        <v>6325742.3282248387</v>
      </c>
      <c r="AB248" s="10">
        <f t="shared" si="125"/>
        <v>6.3257423282248384</v>
      </c>
      <c r="AC248" s="10">
        <f t="shared" si="126"/>
        <v>6.2247423282248384</v>
      </c>
      <c r="AD248" s="3">
        <f t="shared" si="127"/>
        <v>902.79076551484241</v>
      </c>
      <c r="AI248" s="94">
        <f t="shared" si="128"/>
        <v>1.0505239092551932</v>
      </c>
    </row>
    <row r="249" spans="2:35">
      <c r="B249" s="39">
        <f t="shared" si="129"/>
        <v>221</v>
      </c>
      <c r="C249" s="42">
        <f t="shared" si="130"/>
        <v>4.1073141486808629</v>
      </c>
      <c r="D249" s="10">
        <f t="shared" si="131"/>
        <v>11.392685851319291</v>
      </c>
      <c r="E249" s="40">
        <f t="shared" si="132"/>
        <v>23.214628297361418</v>
      </c>
      <c r="F249" s="40">
        <f t="shared" si="133"/>
        <v>46</v>
      </c>
      <c r="G249" s="3">
        <f t="shared" si="134"/>
        <v>383.92685851318686</v>
      </c>
      <c r="H249" s="3">
        <f t="shared" si="135"/>
        <v>148.76302106966494</v>
      </c>
      <c r="I249">
        <f t="shared" si="120"/>
        <v>1.4876302106966495E-4</v>
      </c>
      <c r="J249" s="4">
        <f t="shared" si="136"/>
        <v>570.92082160851714</v>
      </c>
      <c r="K249" s="40">
        <f t="shared" si="137"/>
        <v>3.8377872236216413</v>
      </c>
      <c r="L249" s="40">
        <f t="shared" si="121"/>
        <v>2.1622127763783587</v>
      </c>
      <c r="M249" s="10">
        <f t="shared" si="138"/>
        <v>6.3257423282248384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14.877659502585447</v>
      </c>
      <c r="Q249" s="42">
        <f t="shared" si="140"/>
        <v>0.28896029085476549</v>
      </c>
      <c r="R249" s="4">
        <f t="shared" si="141"/>
        <v>475545.83827527583</v>
      </c>
      <c r="S249">
        <f t="shared" si="122"/>
        <v>4.7554583827527581E-4</v>
      </c>
      <c r="T249" s="41">
        <f t="shared" si="123"/>
        <v>3.4930469699336536E-4</v>
      </c>
      <c r="U249" s="42">
        <f t="shared" si="142"/>
        <v>0.84440772319187629</v>
      </c>
      <c r="V249" s="42">
        <f t="shared" si="143"/>
        <v>1.0666825956427204</v>
      </c>
      <c r="W249" s="42">
        <f t="shared" si="144"/>
        <v>1.0511961011134781</v>
      </c>
      <c r="X249" s="42">
        <f t="shared" si="145"/>
        <v>1.5486494529242334E-2</v>
      </c>
      <c r="Y249" s="42">
        <f t="shared" si="119"/>
        <v>6.9491591447199547E-3</v>
      </c>
      <c r="Z249" s="10">
        <f t="shared" si="146"/>
        <v>19.894261956780806</v>
      </c>
      <c r="AA249">
        <f t="shared" si="124"/>
        <v>6329709.5316774938</v>
      </c>
      <c r="AB249" s="10">
        <f t="shared" si="125"/>
        <v>6.3297095316774934</v>
      </c>
      <c r="AC249" s="10">
        <f t="shared" si="126"/>
        <v>6.2287095316774934</v>
      </c>
      <c r="AD249" s="3">
        <f t="shared" si="127"/>
        <v>903.36613947461842</v>
      </c>
      <c r="AI249" s="94">
        <f t="shared" si="128"/>
        <v>1.0511961011134781</v>
      </c>
    </row>
    <row r="250" spans="2:35">
      <c r="B250" s="39">
        <f t="shared" si="129"/>
        <v>222</v>
      </c>
      <c r="C250" s="42">
        <f t="shared" si="130"/>
        <v>4.1258992805753465</v>
      </c>
      <c r="D250" s="10">
        <f t="shared" si="131"/>
        <v>11.374100719424808</v>
      </c>
      <c r="E250" s="40">
        <f t="shared" si="132"/>
        <v>23.251798561150384</v>
      </c>
      <c r="F250" s="40">
        <f t="shared" si="133"/>
        <v>46</v>
      </c>
      <c r="G250" s="3">
        <f t="shared" si="134"/>
        <v>383.741007194242</v>
      </c>
      <c r="H250" s="3">
        <f t="shared" si="135"/>
        <v>148.76302106966494</v>
      </c>
      <c r="I250">
        <f t="shared" si="120"/>
        <v>1.4876302106966495E-4</v>
      </c>
      <c r="J250" s="4">
        <f t="shared" si="136"/>
        <v>572.27733723890537</v>
      </c>
      <c r="K250" s="40">
        <f t="shared" si="137"/>
        <v>3.8469058582166795</v>
      </c>
      <c r="L250" s="40">
        <f t="shared" si="121"/>
        <v>2.1530941417833205</v>
      </c>
      <c r="M250" s="10">
        <f t="shared" si="138"/>
        <v>6.3297095316774934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14.880635315025621</v>
      </c>
      <c r="Q250" s="42">
        <f t="shared" si="140"/>
        <v>0.29020923832918666</v>
      </c>
      <c r="R250" s="4">
        <f t="shared" si="141"/>
        <v>474795.08536506887</v>
      </c>
      <c r="S250">
        <f t="shared" si="122"/>
        <v>4.7479508536506888E-4</v>
      </c>
      <c r="T250" s="41">
        <f t="shared" si="123"/>
        <v>3.5005544990357229E-4</v>
      </c>
      <c r="U250" s="42">
        <f t="shared" si="142"/>
        <v>0.84307464127933818</v>
      </c>
      <c r="V250" s="42">
        <f t="shared" si="143"/>
        <v>1.067364272589556</v>
      </c>
      <c r="W250" s="42">
        <f t="shared" si="144"/>
        <v>1.0518660579698196</v>
      </c>
      <c r="X250" s="42">
        <f t="shared" si="145"/>
        <v>1.5498214619736439E-2</v>
      </c>
      <c r="Y250" s="42">
        <f t="shared" si="119"/>
        <v>6.9685156007273114E-3</v>
      </c>
      <c r="Z250" s="10">
        <f t="shared" si="146"/>
        <v>19.906890758726618</v>
      </c>
      <c r="AA250">
        <f t="shared" si="124"/>
        <v>6333663.492835965</v>
      </c>
      <c r="AB250" s="10">
        <f t="shared" si="125"/>
        <v>6.3336634928359654</v>
      </c>
      <c r="AC250" s="10">
        <f t="shared" si="126"/>
        <v>6.2326634928359654</v>
      </c>
      <c r="AD250" s="3">
        <f t="shared" si="127"/>
        <v>903.93959286961058</v>
      </c>
      <c r="AI250" s="94">
        <f t="shared" si="128"/>
        <v>1.0518660579698196</v>
      </c>
    </row>
    <row r="251" spans="2:35">
      <c r="B251" s="39">
        <f t="shared" si="129"/>
        <v>223</v>
      </c>
      <c r="C251" s="42">
        <f t="shared" si="130"/>
        <v>4.1444844124698301</v>
      </c>
      <c r="D251" s="10">
        <f t="shared" si="131"/>
        <v>11.355515587530325</v>
      </c>
      <c r="E251" s="40">
        <f t="shared" si="132"/>
        <v>23.288968824939349</v>
      </c>
      <c r="F251" s="40">
        <f t="shared" si="133"/>
        <v>46</v>
      </c>
      <c r="G251" s="3">
        <f t="shared" si="134"/>
        <v>383.55515587529715</v>
      </c>
      <c r="H251" s="3">
        <f t="shared" si="135"/>
        <v>148.76302106966494</v>
      </c>
      <c r="I251">
        <f t="shared" si="120"/>
        <v>1.4876302106966495E-4</v>
      </c>
      <c r="J251" s="4">
        <f t="shared" si="136"/>
        <v>573.63602312628245</v>
      </c>
      <c r="K251" s="40">
        <f t="shared" si="137"/>
        <v>3.8560390814976238</v>
      </c>
      <c r="L251" s="40">
        <f t="shared" si="121"/>
        <v>2.1439609185023762</v>
      </c>
      <c r="M251" s="10">
        <f t="shared" si="138"/>
        <v>6.3336634928359654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14.883599930852441</v>
      </c>
      <c r="Q251" s="42">
        <f t="shared" si="140"/>
        <v>0.29145793702982548</v>
      </c>
      <c r="R251" s="4">
        <f t="shared" si="141"/>
        <v>474044.00426204235</v>
      </c>
      <c r="S251">
        <f t="shared" si="122"/>
        <v>4.7404400426204234E-4</v>
      </c>
      <c r="T251" s="41">
        <f t="shared" si="123"/>
        <v>3.5080653100659883E-4</v>
      </c>
      <c r="U251" s="42">
        <f t="shared" si="142"/>
        <v>0.84174097660793823</v>
      </c>
      <c r="V251" s="42">
        <f t="shared" si="143"/>
        <v>1.0680436126966923</v>
      </c>
      <c r="W251" s="42">
        <f t="shared" si="144"/>
        <v>1.0525337785491748</v>
      </c>
      <c r="X251" s="42">
        <f t="shared" si="145"/>
        <v>1.5509834147517498E-2</v>
      </c>
      <c r="Y251" s="42">
        <f t="shared" si="119"/>
        <v>6.9878827104744405E-3</v>
      </c>
      <c r="Z251" s="10">
        <f t="shared" si="146"/>
        <v>19.919477241268908</v>
      </c>
      <c r="AA251">
        <f t="shared" si="124"/>
        <v>6337604.2041803598</v>
      </c>
      <c r="AB251" s="10">
        <f t="shared" si="125"/>
        <v>6.3376042041803595</v>
      </c>
      <c r="AC251" s="10">
        <f t="shared" si="126"/>
        <v>6.2366042041803595</v>
      </c>
      <c r="AD251" s="3">
        <f t="shared" si="127"/>
        <v>904.51112460918921</v>
      </c>
      <c r="AI251" s="94">
        <f t="shared" si="128"/>
        <v>1.0525337785491748</v>
      </c>
    </row>
    <row r="252" spans="2:35">
      <c r="B252" s="39">
        <f t="shared" si="129"/>
        <v>224</v>
      </c>
      <c r="C252" s="42">
        <f t="shared" si="130"/>
        <v>4.1630695443643138</v>
      </c>
      <c r="D252" s="10">
        <f t="shared" si="131"/>
        <v>11.336930455635843</v>
      </c>
      <c r="E252" s="40">
        <f t="shared" si="132"/>
        <v>23.326139088728315</v>
      </c>
      <c r="F252" s="40">
        <f t="shared" si="133"/>
        <v>46</v>
      </c>
      <c r="G252" s="3">
        <f t="shared" si="134"/>
        <v>383.36930455635229</v>
      </c>
      <c r="H252" s="3">
        <f t="shared" si="135"/>
        <v>148.76302106966494</v>
      </c>
      <c r="I252">
        <f t="shared" si="120"/>
        <v>1.4876302106966495E-4</v>
      </c>
      <c r="J252" s="4">
        <f t="shared" si="136"/>
        <v>574.9968792706477</v>
      </c>
      <c r="K252" s="40">
        <f t="shared" si="137"/>
        <v>3.8651868934644695</v>
      </c>
      <c r="L252" s="40">
        <f t="shared" si="121"/>
        <v>2.1348131065355305</v>
      </c>
      <c r="M252" s="10">
        <f t="shared" si="138"/>
        <v>6.3376042041803595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14.886553358421887</v>
      </c>
      <c r="Q252" s="42">
        <f t="shared" si="140"/>
        <v>0.29270638799406223</v>
      </c>
      <c r="R252" s="4">
        <f t="shared" si="141"/>
        <v>473292.59617623198</v>
      </c>
      <c r="S252">
        <f t="shared" si="122"/>
        <v>4.7329259617623197E-4</v>
      </c>
      <c r="T252" s="41">
        <f t="shared" si="123"/>
        <v>3.515579390924092E-4</v>
      </c>
      <c r="U252" s="42">
        <f t="shared" si="142"/>
        <v>0.84040673132628807</v>
      </c>
      <c r="V252" s="42">
        <f t="shared" si="143"/>
        <v>1.0687206144823251</v>
      </c>
      <c r="W252" s="42">
        <f t="shared" si="144"/>
        <v>1.0531992615816304</v>
      </c>
      <c r="X252" s="42">
        <f t="shared" si="145"/>
        <v>1.5521352900694785E-2</v>
      </c>
      <c r="Y252" s="42">
        <f t="shared" si="119"/>
        <v>7.0072603584695721E-3</v>
      </c>
      <c r="Z252" s="10">
        <f t="shared" si="146"/>
        <v>19.932021380486219</v>
      </c>
      <c r="AA252">
        <f t="shared" si="124"/>
        <v>6341531.658221093</v>
      </c>
      <c r="AB252" s="10">
        <f t="shared" si="125"/>
        <v>6.3415316582210934</v>
      </c>
      <c r="AC252" s="10">
        <f t="shared" si="126"/>
        <v>6.2405316582210935</v>
      </c>
      <c r="AD252" s="3">
        <f t="shared" si="127"/>
        <v>905.08073360712012</v>
      </c>
      <c r="AI252" s="94">
        <f t="shared" si="128"/>
        <v>1.0531992615816304</v>
      </c>
    </row>
    <row r="253" spans="2:35">
      <c r="B253" s="39">
        <f t="shared" si="129"/>
        <v>225</v>
      </c>
      <c r="C253" s="42">
        <f t="shared" si="130"/>
        <v>4.1816546762587974</v>
      </c>
      <c r="D253" s="10">
        <f t="shared" si="131"/>
        <v>11.31834532374136</v>
      </c>
      <c r="E253" s="40">
        <f t="shared" si="132"/>
        <v>23.36330935251728</v>
      </c>
      <c r="F253" s="40">
        <f t="shared" si="133"/>
        <v>46</v>
      </c>
      <c r="G253" s="3">
        <f t="shared" si="134"/>
        <v>383.18345323740743</v>
      </c>
      <c r="H253" s="3">
        <f t="shared" si="135"/>
        <v>148.76302106966494</v>
      </c>
      <c r="I253">
        <f t="shared" si="120"/>
        <v>1.4876302106966495E-4</v>
      </c>
      <c r="J253" s="4">
        <f t="shared" si="136"/>
        <v>576.35990567200224</v>
      </c>
      <c r="K253" s="40">
        <f t="shared" si="137"/>
        <v>3.8743492941172248</v>
      </c>
      <c r="L253" s="40">
        <f t="shared" si="121"/>
        <v>2.1256507058827752</v>
      </c>
      <c r="M253" s="10">
        <f t="shared" si="138"/>
        <v>6.3415316582210934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14.889495606051062</v>
      </c>
      <c r="Q253" s="42">
        <f t="shared" si="140"/>
        <v>0.29395459225740411</v>
      </c>
      <c r="R253" s="4">
        <f t="shared" si="141"/>
        <v>472540.86231767276</v>
      </c>
      <c r="S253">
        <f t="shared" si="122"/>
        <v>4.7254086231767275E-4</v>
      </c>
      <c r="T253" s="41">
        <f t="shared" si="123"/>
        <v>3.5230967295096842E-4</v>
      </c>
      <c r="U253" s="42">
        <f t="shared" si="142"/>
        <v>0.83907190758299888</v>
      </c>
      <c r="V253" s="42">
        <f t="shared" si="143"/>
        <v>1.0693952764713393</v>
      </c>
      <c r="W253" s="42">
        <f t="shared" si="144"/>
        <v>1.0538625058023912</v>
      </c>
      <c r="X253" s="42">
        <f t="shared" si="145"/>
        <v>1.5532770668948093E-2</v>
      </c>
      <c r="Y253" s="42">
        <f t="shared" si="119"/>
        <v>7.0266484290400647E-3</v>
      </c>
      <c r="Z253" s="10">
        <f t="shared" si="146"/>
        <v>19.944523152556123</v>
      </c>
      <c r="AA253">
        <f t="shared" si="124"/>
        <v>6345445.8474995811</v>
      </c>
      <c r="AB253" s="10">
        <f t="shared" si="125"/>
        <v>6.3454458474995814</v>
      </c>
      <c r="AC253" s="10">
        <f t="shared" si="126"/>
        <v>6.2444458474995814</v>
      </c>
      <c r="AD253" s="3">
        <f t="shared" si="127"/>
        <v>905.6484187816651</v>
      </c>
      <c r="AI253" s="94">
        <f t="shared" si="128"/>
        <v>1.0538625058023912</v>
      </c>
    </row>
    <row r="254" spans="2:35">
      <c r="B254" s="39">
        <f t="shared" si="129"/>
        <v>226</v>
      </c>
      <c r="C254" s="42">
        <f t="shared" si="130"/>
        <v>4.200239808153281</v>
      </c>
      <c r="D254" s="10">
        <f t="shared" si="131"/>
        <v>11.299760191846877</v>
      </c>
      <c r="E254" s="40">
        <f t="shared" si="132"/>
        <v>23.400479616306246</v>
      </c>
      <c r="F254" s="40">
        <f t="shared" si="133"/>
        <v>46</v>
      </c>
      <c r="G254" s="3">
        <f t="shared" si="134"/>
        <v>382.99760191846258</v>
      </c>
      <c r="H254" s="3">
        <f t="shared" si="135"/>
        <v>148.76302106966494</v>
      </c>
      <c r="I254">
        <f t="shared" si="120"/>
        <v>1.4876302106966495E-4</v>
      </c>
      <c r="J254" s="4">
        <f t="shared" si="136"/>
        <v>577.72510233034518</v>
      </c>
      <c r="K254" s="40">
        <f t="shared" si="137"/>
        <v>3.8835262834558835</v>
      </c>
      <c r="L254" s="40">
        <f t="shared" si="121"/>
        <v>2.1164737165441165</v>
      </c>
      <c r="M254" s="10">
        <f t="shared" si="138"/>
        <v>6.3454458474995814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14.892426682018854</v>
      </c>
      <c r="Q254" s="42">
        <f t="shared" si="140"/>
        <v>0.29520255085349534</v>
      </c>
      <c r="R254" s="4">
        <f t="shared" si="141"/>
        <v>471788.80389640026</v>
      </c>
      <c r="S254">
        <f t="shared" si="122"/>
        <v>4.7178880389640024E-4</v>
      </c>
      <c r="T254" s="41">
        <f t="shared" si="123"/>
        <v>3.5306173137224093E-4</v>
      </c>
      <c r="U254" s="42">
        <f t="shared" si="142"/>
        <v>0.83773650752668216</v>
      </c>
      <c r="V254" s="42">
        <f t="shared" si="143"/>
        <v>1.070067597193824</v>
      </c>
      <c r="W254" s="42">
        <f t="shared" si="144"/>
        <v>1.0545235099518979</v>
      </c>
      <c r="X254" s="42">
        <f t="shared" si="145"/>
        <v>1.554408724192613E-2</v>
      </c>
      <c r="Y254" s="42">
        <f t="shared" si="119"/>
        <v>7.0460468063320188E-3</v>
      </c>
      <c r="Z254" s="10">
        <f t="shared" si="146"/>
        <v>19.956982533751905</v>
      </c>
      <c r="AA254">
        <f t="shared" si="124"/>
        <v>6349346.7645872096</v>
      </c>
      <c r="AB254" s="10">
        <f t="shared" si="125"/>
        <v>6.3493467645872093</v>
      </c>
      <c r="AC254" s="10">
        <f t="shared" si="126"/>
        <v>6.2483467645872093</v>
      </c>
      <c r="AD254" s="3">
        <f t="shared" si="127"/>
        <v>906.21417905543285</v>
      </c>
      <c r="AI254" s="94">
        <f t="shared" si="128"/>
        <v>1.0545235099518979</v>
      </c>
    </row>
    <row r="255" spans="2:35">
      <c r="B255" s="39">
        <f t="shared" si="129"/>
        <v>227</v>
      </c>
      <c r="C255" s="42">
        <f t="shared" si="130"/>
        <v>4.2188249400477646</v>
      </c>
      <c r="D255" s="10">
        <f t="shared" si="131"/>
        <v>11.281175059952394</v>
      </c>
      <c r="E255" s="40">
        <f t="shared" si="132"/>
        <v>23.437649880095211</v>
      </c>
      <c r="F255" s="40">
        <f t="shared" si="133"/>
        <v>46</v>
      </c>
      <c r="G255" s="3">
        <f t="shared" si="134"/>
        <v>382.81175059951772</v>
      </c>
      <c r="H255" s="3">
        <f t="shared" si="135"/>
        <v>148.76302106966494</v>
      </c>
      <c r="I255">
        <f t="shared" si="120"/>
        <v>1.4876302106966495E-4</v>
      </c>
      <c r="J255" s="4">
        <f t="shared" si="136"/>
        <v>579.09246924567697</v>
      </c>
      <c r="K255" s="40">
        <f t="shared" si="137"/>
        <v>3.8927178614804481</v>
      </c>
      <c r="L255" s="40">
        <f t="shared" si="121"/>
        <v>2.1072821385195519</v>
      </c>
      <c r="M255" s="10">
        <f t="shared" si="138"/>
        <v>6.3493467645872093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14.895346594565323</v>
      </c>
      <c r="Q255" s="42">
        <f t="shared" si="140"/>
        <v>0.29645026481412678</v>
      </c>
      <c r="R255" s="4">
        <f t="shared" si="141"/>
        <v>471036.42212244979</v>
      </c>
      <c r="S255">
        <f t="shared" si="122"/>
        <v>4.7103642212244977E-4</v>
      </c>
      <c r="T255" s="41">
        <f t="shared" si="123"/>
        <v>3.538141131461914E-4</v>
      </c>
      <c r="U255" s="42">
        <f t="shared" si="142"/>
        <v>0.83640053330594921</v>
      </c>
      <c r="V255" s="42">
        <f t="shared" si="143"/>
        <v>1.070737575186572</v>
      </c>
      <c r="W255" s="42">
        <f t="shared" si="144"/>
        <v>1.0551822727756519</v>
      </c>
      <c r="X255" s="42">
        <f t="shared" si="145"/>
        <v>1.5555302410920069E-2</v>
      </c>
      <c r="Y255" s="42">
        <f t="shared" si="119"/>
        <v>7.0654553743119677E-3</v>
      </c>
      <c r="Z255" s="10">
        <f t="shared" si="146"/>
        <v>19.969399500445064</v>
      </c>
      <c r="AA255">
        <f t="shared" si="124"/>
        <v>6353234.4020861145</v>
      </c>
      <c r="AB255" s="10">
        <f t="shared" si="125"/>
        <v>6.3532344020861142</v>
      </c>
      <c r="AC255" s="10">
        <f t="shared" si="126"/>
        <v>6.2522344020861143</v>
      </c>
      <c r="AD255" s="3">
        <f t="shared" si="127"/>
        <v>906.77801335549157</v>
      </c>
      <c r="AI255" s="94">
        <f t="shared" si="128"/>
        <v>1.0551822727756519</v>
      </c>
    </row>
    <row r="256" spans="2:35">
      <c r="B256" s="39">
        <f t="shared" si="129"/>
        <v>228</v>
      </c>
      <c r="C256" s="42">
        <f t="shared" si="130"/>
        <v>4.2374100719422483</v>
      </c>
      <c r="D256" s="10">
        <f t="shared" si="131"/>
        <v>11.262589928057912</v>
      </c>
      <c r="E256" s="40">
        <f t="shared" si="132"/>
        <v>23.474820143884177</v>
      </c>
      <c r="F256" s="40">
        <f t="shared" si="133"/>
        <v>46</v>
      </c>
      <c r="G256" s="3">
        <f t="shared" si="134"/>
        <v>382.62589928057287</v>
      </c>
      <c r="H256" s="3">
        <f t="shared" si="135"/>
        <v>148.76302106966494</v>
      </c>
      <c r="I256">
        <f t="shared" si="120"/>
        <v>1.4876302106966495E-4</v>
      </c>
      <c r="J256" s="4">
        <f t="shared" si="136"/>
        <v>580.46200641799737</v>
      </c>
      <c r="K256" s="40">
        <f t="shared" si="137"/>
        <v>3.9019240281909173</v>
      </c>
      <c r="L256" s="40">
        <f t="shared" si="121"/>
        <v>2.0980759718090827</v>
      </c>
      <c r="M256" s="10">
        <f t="shared" si="138"/>
        <v>6.3532344020861142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14.898255351892413</v>
      </c>
      <c r="Q256" s="42">
        <f t="shared" si="140"/>
        <v>0.29769773516924608</v>
      </c>
      <c r="R256" s="4">
        <f t="shared" si="141"/>
        <v>470283.71820585674</v>
      </c>
      <c r="S256">
        <f t="shared" si="122"/>
        <v>4.7028371820585676E-4</v>
      </c>
      <c r="T256" s="41">
        <f t="shared" si="123"/>
        <v>3.5456681706278441E-4</v>
      </c>
      <c r="U256" s="42">
        <f t="shared" si="142"/>
        <v>0.83506398706941154</v>
      </c>
      <c r="V256" s="42">
        <f t="shared" si="143"/>
        <v>1.0714052089918067</v>
      </c>
      <c r="W256" s="42">
        <f t="shared" si="144"/>
        <v>1.0558387930243474</v>
      </c>
      <c r="X256" s="42">
        <f t="shared" si="145"/>
        <v>1.5566415967459335E-2</v>
      </c>
      <c r="Y256" s="42">
        <f t="shared" si="119"/>
        <v>7.0848740167668289E-3</v>
      </c>
      <c r="Z256" s="10">
        <f t="shared" si="146"/>
        <v>19.981774029102912</v>
      </c>
      <c r="AA256">
        <f t="shared" si="124"/>
        <v>6357108.7526284261</v>
      </c>
      <c r="AB256" s="10">
        <f t="shared" si="125"/>
        <v>6.3571087526284265</v>
      </c>
      <c r="AC256" s="10">
        <f t="shared" si="126"/>
        <v>6.2561087526284265</v>
      </c>
      <c r="AD256" s="3">
        <f t="shared" si="127"/>
        <v>907.33992061325978</v>
      </c>
      <c r="AI256" s="94">
        <f t="shared" si="128"/>
        <v>1.0558387930243474</v>
      </c>
    </row>
    <row r="257" spans="2:35">
      <c r="B257" s="39">
        <f t="shared" si="129"/>
        <v>229</v>
      </c>
      <c r="C257" s="42">
        <f t="shared" si="130"/>
        <v>4.2559952038367319</v>
      </c>
      <c r="D257" s="10">
        <f t="shared" si="131"/>
        <v>11.244004796163429</v>
      </c>
      <c r="E257" s="40">
        <f t="shared" si="132"/>
        <v>23.511990407673142</v>
      </c>
      <c r="F257" s="40">
        <f t="shared" si="133"/>
        <v>46</v>
      </c>
      <c r="G257" s="3">
        <f t="shared" si="134"/>
        <v>382.44004796162801</v>
      </c>
      <c r="H257" s="3">
        <f t="shared" si="135"/>
        <v>148.76302106966494</v>
      </c>
      <c r="I257">
        <f t="shared" si="120"/>
        <v>1.4876302106966495E-4</v>
      </c>
      <c r="J257" s="4">
        <f t="shared" si="136"/>
        <v>581.83371384730663</v>
      </c>
      <c r="K257" s="40">
        <f t="shared" si="137"/>
        <v>3.911144783587293</v>
      </c>
      <c r="L257" s="40">
        <f t="shared" si="121"/>
        <v>2.088855216412707</v>
      </c>
      <c r="M257" s="10">
        <f t="shared" si="138"/>
        <v>6.3571087526284265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14.901152962163545</v>
      </c>
      <c r="Q257" s="42">
        <f t="shared" si="140"/>
        <v>0.29894496294696732</v>
      </c>
      <c r="R257" s="4">
        <f t="shared" si="141"/>
        <v>469530.69335665641</v>
      </c>
      <c r="S257">
        <f t="shared" si="122"/>
        <v>4.6953069335665639E-4</v>
      </c>
      <c r="T257" s="41">
        <f t="shared" si="123"/>
        <v>3.5531984191198478E-4</v>
      </c>
      <c r="U257" s="42">
        <f t="shared" si="142"/>
        <v>0.83372687096568054</v>
      </c>
      <c r="V257" s="42">
        <f t="shared" si="143"/>
        <v>1.0720704971580963</v>
      </c>
      <c r="W257" s="42">
        <f t="shared" si="144"/>
        <v>1.056493069453744</v>
      </c>
      <c r="X257" s="42">
        <f t="shared" si="145"/>
        <v>1.5577427704352331E-2</v>
      </c>
      <c r="Y257" s="42">
        <f t="shared" si="119"/>
        <v>7.1043026173051417E-3</v>
      </c>
      <c r="Z257" s="10">
        <f t="shared" si="146"/>
        <v>19.994106096289798</v>
      </c>
      <c r="AA257">
        <f t="shared" si="124"/>
        <v>6360969.8088766597</v>
      </c>
      <c r="AB257" s="10">
        <f t="shared" si="125"/>
        <v>6.3609698088766597</v>
      </c>
      <c r="AC257" s="10">
        <f t="shared" si="126"/>
        <v>6.2599698088766598</v>
      </c>
      <c r="AD257" s="3">
        <f t="shared" si="127"/>
        <v>907.89989976456263</v>
      </c>
      <c r="AI257" s="94">
        <f t="shared" si="128"/>
        <v>1.056493069453744</v>
      </c>
    </row>
    <row r="258" spans="2:35">
      <c r="B258" s="39">
        <f t="shared" si="129"/>
        <v>230</v>
      </c>
      <c r="C258" s="42">
        <f t="shared" si="130"/>
        <v>4.2745803357312155</v>
      </c>
      <c r="D258" s="10">
        <f t="shared" si="131"/>
        <v>11.225419664268946</v>
      </c>
      <c r="E258" s="40">
        <f t="shared" si="132"/>
        <v>23.549160671462108</v>
      </c>
      <c r="F258" s="40">
        <f t="shared" si="133"/>
        <v>46</v>
      </c>
      <c r="G258" s="3">
        <f t="shared" si="134"/>
        <v>382.25419664268316</v>
      </c>
      <c r="H258" s="3">
        <f t="shared" si="135"/>
        <v>148.76302106966494</v>
      </c>
      <c r="I258">
        <f t="shared" si="120"/>
        <v>1.4876302106966495E-4</v>
      </c>
      <c r="J258" s="4">
        <f t="shared" si="136"/>
        <v>583.20759153360473</v>
      </c>
      <c r="K258" s="40">
        <f t="shared" si="137"/>
        <v>3.9203801276695751</v>
      </c>
      <c r="L258" s="40">
        <f t="shared" si="121"/>
        <v>2.0796198723304249</v>
      </c>
      <c r="M258" s="10">
        <f t="shared" si="138"/>
        <v>6.3609698088766597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14.904039433504048</v>
      </c>
      <c r="Q258" s="42">
        <f t="shared" si="140"/>
        <v>0.30019194917358077</v>
      </c>
      <c r="R258" s="4">
        <f t="shared" si="141"/>
        <v>468777.34878488426</v>
      </c>
      <c r="S258">
        <f t="shared" si="122"/>
        <v>4.6877734878488425E-4</v>
      </c>
      <c r="T258" s="41">
        <f t="shared" si="123"/>
        <v>3.5607318648375692E-4</v>
      </c>
      <c r="U258" s="42">
        <f t="shared" si="142"/>
        <v>0.83238918714336763</v>
      </c>
      <c r="V258" s="42">
        <f t="shared" si="143"/>
        <v>1.0727334382399536</v>
      </c>
      <c r="W258" s="42">
        <f t="shared" si="144"/>
        <v>1.0571451008247326</v>
      </c>
      <c r="X258" s="42">
        <f t="shared" si="145"/>
        <v>1.5588337415221032E-2</v>
      </c>
      <c r="Y258" s="42">
        <f t="shared" si="119"/>
        <v>7.1237410593577256E-3</v>
      </c>
      <c r="Z258" s="10">
        <f t="shared" si="146"/>
        <v>20.006395678666724</v>
      </c>
      <c r="AA258">
        <f t="shared" si="124"/>
        <v>6364817.5635235934</v>
      </c>
      <c r="AB258" s="10">
        <f t="shared" si="125"/>
        <v>6.3648175635235935</v>
      </c>
      <c r="AC258" s="10">
        <f t="shared" si="126"/>
        <v>6.2638175635235935</v>
      </c>
      <c r="AD258" s="3">
        <f t="shared" si="127"/>
        <v>908.45794974961473</v>
      </c>
      <c r="AI258" s="94">
        <f t="shared" si="128"/>
        <v>1.0571451008247326</v>
      </c>
    </row>
    <row r="259" spans="2:35">
      <c r="B259" s="39">
        <f t="shared" si="129"/>
        <v>231</v>
      </c>
      <c r="C259" s="42">
        <f t="shared" si="130"/>
        <v>4.2931654676256992</v>
      </c>
      <c r="D259" s="10">
        <f t="shared" si="131"/>
        <v>11.206834532374463</v>
      </c>
      <c r="E259" s="40">
        <f t="shared" si="132"/>
        <v>23.586330935251073</v>
      </c>
      <c r="F259" s="40">
        <f t="shared" si="133"/>
        <v>46</v>
      </c>
      <c r="G259" s="3">
        <f t="shared" si="134"/>
        <v>382.0683453237383</v>
      </c>
      <c r="H259" s="3">
        <f t="shared" si="135"/>
        <v>148.76302106966494</v>
      </c>
      <c r="I259">
        <f t="shared" si="120"/>
        <v>1.4876302106966495E-4</v>
      </c>
      <c r="J259" s="4">
        <f t="shared" si="136"/>
        <v>584.58363947689145</v>
      </c>
      <c r="K259" s="40">
        <f t="shared" si="137"/>
        <v>3.9296300604377614</v>
      </c>
      <c r="L259" s="40">
        <f t="shared" si="121"/>
        <v>2.0703699395622386</v>
      </c>
      <c r="M259" s="10">
        <f t="shared" si="138"/>
        <v>6.3648175635235935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14.906914774001205</v>
      </c>
      <c r="Q259" s="42">
        <f t="shared" si="140"/>
        <v>0.30143869487356273</v>
      </c>
      <c r="R259" s="4">
        <f t="shared" si="141"/>
        <v>468023.68570057559</v>
      </c>
      <c r="S259">
        <f t="shared" si="122"/>
        <v>4.6802368570057561E-4</v>
      </c>
      <c r="T259" s="41">
        <f t="shared" si="123"/>
        <v>3.5682684956806556E-4</v>
      </c>
      <c r="U259" s="42">
        <f t="shared" si="142"/>
        <v>0.83105093775108407</v>
      </c>
      <c r="V259" s="42">
        <f t="shared" si="143"/>
        <v>1.0733940307978782</v>
      </c>
      <c r="W259" s="42">
        <f t="shared" si="144"/>
        <v>1.0577948859033146</v>
      </c>
      <c r="X259" s="42">
        <f t="shared" si="145"/>
        <v>1.5599144894563599E-2</v>
      </c>
      <c r="Y259" s="42">
        <f t="shared" si="119"/>
        <v>7.1431892261784183E-3</v>
      </c>
      <c r="Z259" s="10">
        <f t="shared" si="146"/>
        <v>20.018642752991148</v>
      </c>
      <c r="AA259">
        <f t="shared" si="124"/>
        <v>6368652.0092921983</v>
      </c>
      <c r="AB259" s="10">
        <f t="shared" si="125"/>
        <v>6.3686520092921981</v>
      </c>
      <c r="AC259" s="10">
        <f t="shared" si="126"/>
        <v>6.2676520092921981</v>
      </c>
      <c r="AD259" s="3">
        <f t="shared" si="127"/>
        <v>909.01406951300919</v>
      </c>
      <c r="AI259" s="94">
        <f t="shared" si="128"/>
        <v>1.0577948859033146</v>
      </c>
    </row>
    <row r="260" spans="2:35">
      <c r="B260" s="39">
        <f t="shared" si="129"/>
        <v>232</v>
      </c>
      <c r="C260" s="42">
        <f t="shared" si="130"/>
        <v>4.3117505995201828</v>
      </c>
      <c r="D260" s="10">
        <f t="shared" si="131"/>
        <v>11.188249400479981</v>
      </c>
      <c r="E260" s="40">
        <f t="shared" si="132"/>
        <v>23.623501199040039</v>
      </c>
      <c r="F260" s="40">
        <f t="shared" si="133"/>
        <v>46</v>
      </c>
      <c r="G260" s="3">
        <f t="shared" si="134"/>
        <v>381.88249400479344</v>
      </c>
      <c r="H260" s="3">
        <f t="shared" si="135"/>
        <v>148.76302106966494</v>
      </c>
      <c r="I260">
        <f t="shared" si="120"/>
        <v>1.4876302106966495E-4</v>
      </c>
      <c r="J260" s="4">
        <f t="shared" si="136"/>
        <v>585.96185767716679</v>
      </c>
      <c r="K260" s="40">
        <f t="shared" si="137"/>
        <v>3.9388945818918528</v>
      </c>
      <c r="L260" s="40">
        <f t="shared" si="121"/>
        <v>2.0611054181081472</v>
      </c>
      <c r="M260" s="10">
        <f t="shared" si="138"/>
        <v>6.3686520092921981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14.909778991704354</v>
      </c>
      <c r="Q260" s="42">
        <f t="shared" si="140"/>
        <v>0.30268520106958507</v>
      </c>
      <c r="R260" s="4">
        <f t="shared" si="141"/>
        <v>467269.70531376591</v>
      </c>
      <c r="S260">
        <f t="shared" si="122"/>
        <v>4.6726970531376592E-4</v>
      </c>
      <c r="T260" s="41">
        <f t="shared" si="123"/>
        <v>3.5758082995487525E-4</v>
      </c>
      <c r="U260" s="42">
        <f t="shared" si="142"/>
        <v>0.82971212493744151</v>
      </c>
      <c r="V260" s="42">
        <f t="shared" si="143"/>
        <v>1.0740522733980573</v>
      </c>
      <c r="W260" s="42">
        <f t="shared" si="144"/>
        <v>1.05844242346059</v>
      </c>
      <c r="X260" s="42">
        <f t="shared" si="145"/>
        <v>1.5609849937467279E-2</v>
      </c>
      <c r="Y260" s="42">
        <f t="shared" si="119"/>
        <v>7.1626470008444507E-3</v>
      </c>
      <c r="Z260" s="10">
        <f t="shared" si="146"/>
        <v>20.030847296115784</v>
      </c>
      <c r="AA260">
        <f t="shared" si="124"/>
        <v>6372473.1389352754</v>
      </c>
      <c r="AB260" s="10">
        <f t="shared" si="125"/>
        <v>6.3724731389352751</v>
      </c>
      <c r="AC260" s="10">
        <f t="shared" si="126"/>
        <v>6.2714731389352751</v>
      </c>
      <c r="AD260" s="3">
        <f t="shared" si="127"/>
        <v>909.56825800366573</v>
      </c>
      <c r="AI260" s="94">
        <f t="shared" si="128"/>
        <v>1.05844242346059</v>
      </c>
    </row>
    <row r="261" spans="2:35">
      <c r="B261" s="39">
        <f t="shared" si="129"/>
        <v>233</v>
      </c>
      <c r="C261" s="42">
        <f t="shared" si="130"/>
        <v>4.3303357314146664</v>
      </c>
      <c r="D261" s="10">
        <f t="shared" si="131"/>
        <v>11.169664268585498</v>
      </c>
      <c r="E261" s="40">
        <f t="shared" si="132"/>
        <v>23.660671462829004</v>
      </c>
      <c r="F261" s="40">
        <f t="shared" si="133"/>
        <v>46</v>
      </c>
      <c r="G261" s="3">
        <f t="shared" si="134"/>
        <v>381.69664268584859</v>
      </c>
      <c r="H261" s="3">
        <f t="shared" si="135"/>
        <v>148.76302106966494</v>
      </c>
      <c r="I261">
        <f t="shared" si="120"/>
        <v>1.4876302106966495E-4</v>
      </c>
      <c r="J261" s="4">
        <f t="shared" si="136"/>
        <v>587.34224613443098</v>
      </c>
      <c r="K261" s="40">
        <f t="shared" si="137"/>
        <v>3.9481736920318502</v>
      </c>
      <c r="L261" s="40">
        <f t="shared" si="121"/>
        <v>2.0518263079681498</v>
      </c>
      <c r="M261" s="10">
        <f t="shared" si="138"/>
        <v>6.3724731389352751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14.912632094624747</v>
      </c>
      <c r="Q261" s="42">
        <f t="shared" si="140"/>
        <v>0.30393146878252508</v>
      </c>
      <c r="R261" s="4">
        <f t="shared" si="141"/>
        <v>466515.40883449046</v>
      </c>
      <c r="S261">
        <f t="shared" si="122"/>
        <v>4.6651540883449043E-4</v>
      </c>
      <c r="T261" s="41">
        <f t="shared" si="123"/>
        <v>3.5833512643415074E-4</v>
      </c>
      <c r="U261" s="42">
        <f t="shared" si="142"/>
        <v>0.82837275085105133</v>
      </c>
      <c r="V261" s="42">
        <f t="shared" si="143"/>
        <v>1.0747081646129839</v>
      </c>
      <c r="W261" s="42">
        <f t="shared" si="144"/>
        <v>1.0590877122726969</v>
      </c>
      <c r="X261" s="42">
        <f t="shared" si="145"/>
        <v>1.5620452340286972E-2</v>
      </c>
      <c r="Y261" s="42">
        <f t="shared" si="119"/>
        <v>7.1821142662576686E-3</v>
      </c>
      <c r="Z261" s="10">
        <f t="shared" si="146"/>
        <v>20.043009284989775</v>
      </c>
      <c r="AA261">
        <f t="shared" si="124"/>
        <v>6376280.945235813</v>
      </c>
      <c r="AB261" s="10">
        <f t="shared" si="125"/>
        <v>6.3762809452358127</v>
      </c>
      <c r="AC261" s="10">
        <f t="shared" si="126"/>
        <v>6.2752809452358127</v>
      </c>
      <c r="AD261" s="3">
        <f t="shared" si="127"/>
        <v>910.12051417488226</v>
      </c>
      <c r="AI261" s="94">
        <f t="shared" si="128"/>
        <v>1.0590877122726969</v>
      </c>
    </row>
    <row r="262" spans="2:35">
      <c r="B262" s="39">
        <f t="shared" si="129"/>
        <v>234</v>
      </c>
      <c r="C262" s="42">
        <f t="shared" si="130"/>
        <v>4.3489208633091501</v>
      </c>
      <c r="D262" s="10">
        <f t="shared" si="131"/>
        <v>11.151079136691015</v>
      </c>
      <c r="E262" s="40">
        <f t="shared" si="132"/>
        <v>23.69784172661797</v>
      </c>
      <c r="F262" s="40">
        <f t="shared" si="133"/>
        <v>46</v>
      </c>
      <c r="G262" s="3">
        <f t="shared" si="134"/>
        <v>381.51079136690373</v>
      </c>
      <c r="H262" s="3">
        <f t="shared" si="135"/>
        <v>148.76302106966494</v>
      </c>
      <c r="I262">
        <f t="shared" si="120"/>
        <v>1.4876302106966495E-4</v>
      </c>
      <c r="J262" s="4">
        <f t="shared" si="136"/>
        <v>588.72480484868379</v>
      </c>
      <c r="K262" s="40">
        <f t="shared" si="137"/>
        <v>3.9574673908577527</v>
      </c>
      <c r="L262" s="40">
        <f t="shared" si="121"/>
        <v>2.0425326091422473</v>
      </c>
      <c r="M262" s="10">
        <f t="shared" si="138"/>
        <v>6.3762809452358127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14.91547409073597</v>
      </c>
      <c r="Q262" s="42">
        <f t="shared" si="140"/>
        <v>0.30517749903147484</v>
      </c>
      <c r="R262" s="4">
        <f t="shared" si="141"/>
        <v>465760.79747278464</v>
      </c>
      <c r="S262">
        <f t="shared" si="122"/>
        <v>4.6576079747278465E-4</v>
      </c>
      <c r="T262" s="41">
        <f t="shared" si="123"/>
        <v>3.5908973779585652E-4</v>
      </c>
      <c r="U262" s="42">
        <f t="shared" si="142"/>
        <v>0.82703281764052483</v>
      </c>
      <c r="V262" s="42">
        <f t="shared" si="143"/>
        <v>1.0753617030211664</v>
      </c>
      <c r="W262" s="42">
        <f t="shared" si="144"/>
        <v>1.0597307511208709</v>
      </c>
      <c r="X262" s="42">
        <f t="shared" si="145"/>
        <v>1.5630951900295509E-2</v>
      </c>
      <c r="Y262" s="42">
        <f t="shared" si="119"/>
        <v>7.2015909051453154E-3</v>
      </c>
      <c r="Z262" s="10">
        <f t="shared" si="146"/>
        <v>20.055128696658659</v>
      </c>
      <c r="AA262">
        <f t="shared" si="124"/>
        <v>6380075.4210069831</v>
      </c>
      <c r="AB262" s="10">
        <f t="shared" si="125"/>
        <v>6.3800754210069828</v>
      </c>
      <c r="AC262" s="10">
        <f t="shared" si="126"/>
        <v>6.2790754210069828</v>
      </c>
      <c r="AD262" s="3">
        <f t="shared" si="127"/>
        <v>910.67083698433407</v>
      </c>
      <c r="AI262" s="94">
        <f t="shared" si="128"/>
        <v>1.0597307511208709</v>
      </c>
    </row>
    <row r="263" spans="2:35">
      <c r="B263" s="39">
        <f t="shared" si="129"/>
        <v>235</v>
      </c>
      <c r="C263" s="42">
        <f t="shared" si="130"/>
        <v>4.3675059952036337</v>
      </c>
      <c r="D263" s="10">
        <f t="shared" si="131"/>
        <v>11.132494004796532</v>
      </c>
      <c r="E263" s="40">
        <f t="shared" si="132"/>
        <v>23.735011990406935</v>
      </c>
      <c r="F263" s="40">
        <f t="shared" si="133"/>
        <v>46</v>
      </c>
      <c r="G263" s="3">
        <f t="shared" si="134"/>
        <v>381.32494004795888</v>
      </c>
      <c r="H263" s="3">
        <f t="shared" si="135"/>
        <v>148.76302106966494</v>
      </c>
      <c r="I263">
        <f t="shared" si="120"/>
        <v>1.4876302106966495E-4</v>
      </c>
      <c r="J263" s="4">
        <f t="shared" si="136"/>
        <v>590.10953381992545</v>
      </c>
      <c r="K263" s="40">
        <f t="shared" si="137"/>
        <v>3.9667756783695611</v>
      </c>
      <c r="L263" s="40">
        <f t="shared" si="121"/>
        <v>2.0332243216304389</v>
      </c>
      <c r="M263" s="10">
        <f t="shared" si="138"/>
        <v>6.3800754210069828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14.918304987974064</v>
      </c>
      <c r="Q263" s="42">
        <f t="shared" si="140"/>
        <v>0.30642329283375097</v>
      </c>
      <c r="R263" s="4">
        <f t="shared" si="141"/>
        <v>465005.87243868387</v>
      </c>
      <c r="S263">
        <f t="shared" si="122"/>
        <v>4.6500587243868385E-4</v>
      </c>
      <c r="T263" s="41">
        <f t="shared" si="123"/>
        <v>3.5984466282995732E-4</v>
      </c>
      <c r="U263" s="42">
        <f t="shared" si="142"/>
        <v>0.82569232745447341</v>
      </c>
      <c r="V263" s="42">
        <f t="shared" si="143"/>
        <v>1.0760128872067587</v>
      </c>
      <c r="W263" s="42">
        <f t="shared" si="144"/>
        <v>1.0603715387914443</v>
      </c>
      <c r="X263" s="42">
        <f t="shared" si="145"/>
        <v>1.5641348415314393E-2</v>
      </c>
      <c r="Y263" s="42">
        <f t="shared" si="119"/>
        <v>7.2210768000603555E-3</v>
      </c>
      <c r="Z263" s="10">
        <f t="shared" si="146"/>
        <v>20.067205508262983</v>
      </c>
      <c r="AA263">
        <f t="shared" si="124"/>
        <v>6383856.5590916993</v>
      </c>
      <c r="AB263" s="10">
        <f t="shared" si="125"/>
        <v>6.3838565590916989</v>
      </c>
      <c r="AC263" s="10">
        <f t="shared" si="126"/>
        <v>6.2828565590916989</v>
      </c>
      <c r="AD263" s="3">
        <f t="shared" si="127"/>
        <v>911.2192253940101</v>
      </c>
      <c r="AI263" s="94">
        <f t="shared" si="128"/>
        <v>1.0603715387914443</v>
      </c>
    </row>
    <row r="264" spans="2:35">
      <c r="B264" s="39">
        <f t="shared" si="129"/>
        <v>236</v>
      </c>
      <c r="C264" s="42">
        <f t="shared" si="130"/>
        <v>4.3860911270981173</v>
      </c>
      <c r="D264" s="10">
        <f t="shared" si="131"/>
        <v>11.11390887290205</v>
      </c>
      <c r="E264" s="40">
        <f t="shared" si="132"/>
        <v>23.772182254195901</v>
      </c>
      <c r="F264" s="40">
        <f t="shared" si="133"/>
        <v>46</v>
      </c>
      <c r="G264" s="3">
        <f t="shared" si="134"/>
        <v>381.13908872901402</v>
      </c>
      <c r="H264" s="3">
        <f t="shared" si="135"/>
        <v>148.76302106966494</v>
      </c>
      <c r="I264">
        <f t="shared" si="120"/>
        <v>1.4876302106966495E-4</v>
      </c>
      <c r="J264" s="4">
        <f t="shared" si="136"/>
        <v>591.49643304815572</v>
      </c>
      <c r="K264" s="40">
        <f t="shared" si="137"/>
        <v>3.9760985545672742</v>
      </c>
      <c r="L264" s="40">
        <f t="shared" si="121"/>
        <v>2.0239014454327258</v>
      </c>
      <c r="M264" s="10">
        <f t="shared" si="138"/>
        <v>6.3838565590916989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14.921124794237343</v>
      </c>
      <c r="Q264" s="42">
        <f t="shared" si="140"/>
        <v>0.30766885120490417</v>
      </c>
      <c r="R264" s="4">
        <f t="shared" si="141"/>
        <v>464250.63494222343</v>
      </c>
      <c r="S264">
        <f t="shared" si="122"/>
        <v>4.6425063494222345E-4</v>
      </c>
      <c r="T264" s="41">
        <f t="shared" si="123"/>
        <v>3.6059990032641772E-4</v>
      </c>
      <c r="U264" s="42">
        <f t="shared" si="142"/>
        <v>0.82435128244150846</v>
      </c>
      <c r="V264" s="42">
        <f t="shared" si="143"/>
        <v>1.0766617157599303</v>
      </c>
      <c r="W264" s="42">
        <f t="shared" si="144"/>
        <v>1.0610100740757731</v>
      </c>
      <c r="X264" s="42">
        <f t="shared" si="145"/>
        <v>1.5651641684157225E-2</v>
      </c>
      <c r="Y264" s="42">
        <f t="shared" si="119"/>
        <v>7.2405718333823478E-3</v>
      </c>
      <c r="Z264" s="10">
        <f t="shared" si="146"/>
        <v>20.079239697038542</v>
      </c>
      <c r="AA264">
        <f t="shared" si="124"/>
        <v>6387624.3523627026</v>
      </c>
      <c r="AB264" s="10">
        <f t="shared" si="125"/>
        <v>6.3876243523627023</v>
      </c>
      <c r="AC264" s="10">
        <f t="shared" si="126"/>
        <v>6.2866243523627023</v>
      </c>
      <c r="AD264" s="3">
        <f t="shared" si="127"/>
        <v>911.76567837022515</v>
      </c>
      <c r="AI264" s="94">
        <f t="shared" si="128"/>
        <v>1.0610100740757731</v>
      </c>
    </row>
    <row r="265" spans="2:35">
      <c r="B265" s="39">
        <f t="shared" si="129"/>
        <v>237</v>
      </c>
      <c r="C265" s="42">
        <f t="shared" si="130"/>
        <v>4.404676258992601</v>
      </c>
      <c r="D265" s="10">
        <f t="shared" si="131"/>
        <v>11.095323741007567</v>
      </c>
      <c r="E265" s="40">
        <f t="shared" si="132"/>
        <v>23.809352517984866</v>
      </c>
      <c r="F265" s="40">
        <f t="shared" si="133"/>
        <v>46</v>
      </c>
      <c r="G265" s="3">
        <f t="shared" si="134"/>
        <v>380.95323741006916</v>
      </c>
      <c r="H265" s="3">
        <f t="shared" si="135"/>
        <v>148.76302106966494</v>
      </c>
      <c r="I265">
        <f t="shared" si="120"/>
        <v>1.4876302106966495E-4</v>
      </c>
      <c r="J265" s="4">
        <f t="shared" si="136"/>
        <v>592.88550253337485</v>
      </c>
      <c r="K265" s="40">
        <f t="shared" si="137"/>
        <v>3.9854360194508933</v>
      </c>
      <c r="L265" s="40">
        <f t="shared" si="121"/>
        <v>2.0145639805491067</v>
      </c>
      <c r="M265" s="10">
        <f t="shared" si="138"/>
        <v>6.3876243523627023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14.923933517386597</v>
      </c>
      <c r="Q265" s="42">
        <f t="shared" si="140"/>
        <v>0.30891417515872849</v>
      </c>
      <c r="R265" s="4">
        <f t="shared" si="141"/>
        <v>463495.08619343874</v>
      </c>
      <c r="S265">
        <f t="shared" si="122"/>
        <v>4.6349508619343875E-4</v>
      </c>
      <c r="T265" s="41">
        <f t="shared" si="123"/>
        <v>3.6135544907520242E-4</v>
      </c>
      <c r="U265" s="42">
        <f t="shared" si="142"/>
        <v>0.8230096847502415</v>
      </c>
      <c r="V265" s="42">
        <f t="shared" si="143"/>
        <v>1.0773081872768862</v>
      </c>
      <c r="W265" s="42">
        <f t="shared" si="144"/>
        <v>1.0616463557702491</v>
      </c>
      <c r="X265" s="42">
        <f t="shared" si="145"/>
        <v>1.5661831506637025E-2</v>
      </c>
      <c r="Y265" s="42">
        <f t="shared" si="119"/>
        <v>7.2600758873183234E-3</v>
      </c>
      <c r="Z265" s="10">
        <f t="shared" si="146"/>
        <v>20.091231240316549</v>
      </c>
      <c r="AA265">
        <f t="shared" si="124"/>
        <v>6391378.7937226044</v>
      </c>
      <c r="AB265" s="10">
        <f t="shared" si="125"/>
        <v>6.3913787937226045</v>
      </c>
      <c r="AC265" s="10">
        <f t="shared" si="126"/>
        <v>6.2903787937226046</v>
      </c>
      <c r="AD265" s="3">
        <f t="shared" si="127"/>
        <v>912.31019488362642</v>
      </c>
      <c r="AI265" s="94">
        <f t="shared" si="128"/>
        <v>1.0616463557702491</v>
      </c>
    </row>
    <row r="266" spans="2:35">
      <c r="B266" s="39">
        <f t="shared" si="129"/>
        <v>238</v>
      </c>
      <c r="C266" s="42">
        <f t="shared" si="130"/>
        <v>4.4232613908870846</v>
      </c>
      <c r="D266" s="10">
        <f t="shared" si="131"/>
        <v>11.076738609113084</v>
      </c>
      <c r="E266" s="40">
        <f t="shared" si="132"/>
        <v>23.846522781773832</v>
      </c>
      <c r="F266" s="40">
        <f t="shared" si="133"/>
        <v>46</v>
      </c>
      <c r="G266" s="3">
        <f t="shared" si="134"/>
        <v>380.76738609112431</v>
      </c>
      <c r="H266" s="3">
        <f t="shared" si="135"/>
        <v>148.76302106966494</v>
      </c>
      <c r="I266">
        <f t="shared" si="120"/>
        <v>1.4876302106966495E-4</v>
      </c>
      <c r="J266" s="4">
        <f t="shared" si="136"/>
        <v>594.27674227558259</v>
      </c>
      <c r="K266" s="40">
        <f t="shared" si="137"/>
        <v>3.9947880730204175</v>
      </c>
      <c r="L266" s="40">
        <f t="shared" si="121"/>
        <v>2.0052119269795825</v>
      </c>
      <c r="M266" s="10">
        <f t="shared" si="138"/>
        <v>6.3913787937226045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14.926731165245259</v>
      </c>
      <c r="Q266" s="42">
        <f t="shared" si="140"/>
        <v>0.31015926570727109</v>
      </c>
      <c r="R266" s="4">
        <f t="shared" si="141"/>
        <v>462739.22740236524</v>
      </c>
      <c r="S266">
        <f t="shared" si="122"/>
        <v>4.6273922740236526E-4</v>
      </c>
      <c r="T266" s="41">
        <f t="shared" si="123"/>
        <v>3.6211130786627591E-4</v>
      </c>
      <c r="U266" s="42">
        <f t="shared" si="142"/>
        <v>0.82166753652928382</v>
      </c>
      <c r="V266" s="42">
        <f t="shared" si="143"/>
        <v>1.0779523003597504</v>
      </c>
      <c r="W266" s="42">
        <f t="shared" si="144"/>
        <v>1.0622803826763094</v>
      </c>
      <c r="X266" s="42">
        <f t="shared" si="145"/>
        <v>1.5671917683441006E-2</v>
      </c>
      <c r="Y266" s="42">
        <f t="shared" si="119"/>
        <v>7.2795888439035131E-3</v>
      </c>
      <c r="Z266" s="10">
        <f t="shared" si="146"/>
        <v>20.103180115523465</v>
      </c>
      <c r="AA266">
        <f t="shared" si="124"/>
        <v>6395119.8761038361</v>
      </c>
      <c r="AB266" s="10">
        <f t="shared" si="125"/>
        <v>6.3951198761038359</v>
      </c>
      <c r="AC266" s="10">
        <f t="shared" si="126"/>
        <v>6.2941198761038359</v>
      </c>
      <c r="AD266" s="3">
        <f t="shared" si="127"/>
        <v>912.85277390918577</v>
      </c>
      <c r="AI266" s="94">
        <f t="shared" si="128"/>
        <v>1.0622803826763094</v>
      </c>
    </row>
    <row r="267" spans="2:35">
      <c r="B267" s="39">
        <f t="shared" si="129"/>
        <v>239</v>
      </c>
      <c r="C267" s="42">
        <f t="shared" si="130"/>
        <v>4.4418465227815682</v>
      </c>
      <c r="D267" s="10">
        <f t="shared" si="131"/>
        <v>11.058153477218601</v>
      </c>
      <c r="E267" s="40">
        <f t="shared" si="132"/>
        <v>23.883693045562797</v>
      </c>
      <c r="F267" s="40">
        <f t="shared" si="133"/>
        <v>46</v>
      </c>
      <c r="G267" s="3">
        <f t="shared" si="134"/>
        <v>380.58153477217945</v>
      </c>
      <c r="H267" s="3">
        <f t="shared" si="135"/>
        <v>148.76302106966494</v>
      </c>
      <c r="I267">
        <f t="shared" si="120"/>
        <v>1.4876302106966495E-4</v>
      </c>
      <c r="J267" s="4">
        <f t="shared" si="136"/>
        <v>595.67015227477896</v>
      </c>
      <c r="K267" s="40">
        <f t="shared" si="137"/>
        <v>4.0041547152758463</v>
      </c>
      <c r="L267" s="40">
        <f t="shared" si="121"/>
        <v>1.9958452847241537</v>
      </c>
      <c r="M267" s="10">
        <f t="shared" si="138"/>
        <v>6.3951198761038359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14.929517745599499</v>
      </c>
      <c r="Q267" s="42">
        <f t="shared" si="140"/>
        <v>0.31140412386084149</v>
      </c>
      <c r="R267" s="4">
        <f t="shared" si="141"/>
        <v>461983.05977903825</v>
      </c>
      <c r="S267">
        <f t="shared" si="122"/>
        <v>4.6198305977903823E-4</v>
      </c>
      <c r="T267" s="41">
        <f t="shared" si="123"/>
        <v>3.6286747548960294E-4</v>
      </c>
      <c r="U267" s="42">
        <f t="shared" si="142"/>
        <v>0.82032483992724703</v>
      </c>
      <c r="V267" s="42">
        <f t="shared" si="143"/>
        <v>1.0785940536162937</v>
      </c>
      <c r="W267" s="42">
        <f t="shared" si="144"/>
        <v>1.0629121536004269</v>
      </c>
      <c r="X267" s="42">
        <f t="shared" si="145"/>
        <v>1.5681900015866779E-2</v>
      </c>
      <c r="Y267" s="42">
        <f t="shared" si="119"/>
        <v>7.2991105850017408E-3</v>
      </c>
      <c r="Z267" s="10">
        <f t="shared" si="146"/>
        <v>20.115086300179797</v>
      </c>
      <c r="AA267">
        <f t="shared" si="124"/>
        <v>6398847.5924682803</v>
      </c>
      <c r="AB267" s="10">
        <f t="shared" si="125"/>
        <v>6.3988475924682806</v>
      </c>
      <c r="AC267" s="10">
        <f t="shared" si="126"/>
        <v>6.2978475924682806</v>
      </c>
      <c r="AD267" s="3">
        <f t="shared" si="127"/>
        <v>913.39341442614648</v>
      </c>
      <c r="AI267" s="94">
        <f t="shared" si="128"/>
        <v>1.0629121536004269</v>
      </c>
    </row>
    <row r="268" spans="2:35">
      <c r="B268" s="39">
        <f t="shared" si="129"/>
        <v>240</v>
      </c>
      <c r="C268" s="42">
        <f t="shared" si="130"/>
        <v>4.4604316546760518</v>
      </c>
      <c r="D268" s="10">
        <f t="shared" si="131"/>
        <v>11.039568345324119</v>
      </c>
      <c r="E268" s="40">
        <f t="shared" si="132"/>
        <v>23.920863309351763</v>
      </c>
      <c r="F268" s="40">
        <f t="shared" si="133"/>
        <v>46</v>
      </c>
      <c r="G268" s="3">
        <f t="shared" si="134"/>
        <v>380.3956834532346</v>
      </c>
      <c r="H268" s="3">
        <f t="shared" si="135"/>
        <v>148.76302106966494</v>
      </c>
      <c r="I268">
        <f t="shared" si="120"/>
        <v>1.4876302106966495E-4</v>
      </c>
      <c r="J268" s="4">
        <f t="shared" si="136"/>
        <v>597.06573253096417</v>
      </c>
      <c r="K268" s="40">
        <f t="shared" si="137"/>
        <v>4.0135359462171811</v>
      </c>
      <c r="L268" s="40">
        <f t="shared" si="121"/>
        <v>1.9864640537828189</v>
      </c>
      <c r="M268" s="10">
        <f t="shared" si="138"/>
        <v>6.3988475924682806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14.9322932661981</v>
      </c>
      <c r="Q268" s="42">
        <f t="shared" si="140"/>
        <v>0.31264875062802094</v>
      </c>
      <c r="R268" s="4">
        <f t="shared" si="141"/>
        <v>461226.58453349303</v>
      </c>
      <c r="S268">
        <f t="shared" si="122"/>
        <v>4.6122658453349303E-4</v>
      </c>
      <c r="T268" s="41">
        <f t="shared" si="123"/>
        <v>3.6362395073514815E-4</v>
      </c>
      <c r="U268" s="42">
        <f t="shared" si="142"/>
        <v>0.81898159709274221</v>
      </c>
      <c r="V268" s="42">
        <f t="shared" si="143"/>
        <v>1.0792334456608583</v>
      </c>
      <c r="W268" s="42">
        <f t="shared" si="144"/>
        <v>1.0635416673540472</v>
      </c>
      <c r="X268" s="42">
        <f t="shared" si="145"/>
        <v>1.5691778306811122E-2</v>
      </c>
      <c r="Y268" s="42">
        <f t="shared" si="119"/>
        <v>7.3186409923070442E-3</v>
      </c>
      <c r="Z268" s="10">
        <f t="shared" si="146"/>
        <v>20.126949771902414</v>
      </c>
      <c r="AA268">
        <f t="shared" si="124"/>
        <v>6402561.9358079815</v>
      </c>
      <c r="AB268" s="10">
        <f t="shared" si="125"/>
        <v>6.4025619358079817</v>
      </c>
      <c r="AC268" s="10">
        <f t="shared" si="126"/>
        <v>6.3015619358079817</v>
      </c>
      <c r="AD268" s="3">
        <f t="shared" si="127"/>
        <v>913.93211541812639</v>
      </c>
      <c r="AI268" s="94">
        <f t="shared" si="128"/>
        <v>1.0635416673540472</v>
      </c>
    </row>
    <row r="269" spans="2:35">
      <c r="B269" s="39">
        <f t="shared" si="129"/>
        <v>241</v>
      </c>
      <c r="C269" s="42">
        <f t="shared" si="130"/>
        <v>4.4790167865705355</v>
      </c>
      <c r="D269" s="10">
        <f t="shared" si="131"/>
        <v>11.020983213429636</v>
      </c>
      <c r="E269" s="40">
        <f t="shared" si="132"/>
        <v>23.958033573140728</v>
      </c>
      <c r="F269" s="40">
        <f t="shared" si="133"/>
        <v>46</v>
      </c>
      <c r="G269" s="3">
        <f t="shared" si="134"/>
        <v>380.20983213428974</v>
      </c>
      <c r="H269" s="3">
        <f t="shared" si="135"/>
        <v>148.76302106966494</v>
      </c>
      <c r="I269">
        <f t="shared" si="120"/>
        <v>1.4876302106966495E-4</v>
      </c>
      <c r="J269" s="4">
        <f t="shared" si="136"/>
        <v>598.46348304413823</v>
      </c>
      <c r="K269" s="40">
        <f t="shared" si="137"/>
        <v>4.0229317658444224</v>
      </c>
      <c r="L269" s="40">
        <f t="shared" si="121"/>
        <v>1.9770682341555776</v>
      </c>
      <c r="M269" s="10">
        <f t="shared" si="138"/>
        <v>6.4025619358079817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14.935057734753098</v>
      </c>
      <c r="Q269" s="42">
        <f t="shared" si="140"/>
        <v>0.31389314701567178</v>
      </c>
      <c r="R269" s="4">
        <f t="shared" si="141"/>
        <v>460469.80287576508</v>
      </c>
      <c r="S269">
        <f t="shared" si="122"/>
        <v>4.6046980287576508E-4</v>
      </c>
      <c r="T269" s="41">
        <f t="shared" si="123"/>
        <v>3.6438073239287609E-4</v>
      </c>
      <c r="U269" s="42">
        <f t="shared" si="142"/>
        <v>0.81763781017438097</v>
      </c>
      <c r="V269" s="42">
        <f t="shared" si="143"/>
        <v>1.0798704751128585</v>
      </c>
      <c r="W269" s="42">
        <f t="shared" si="144"/>
        <v>1.0641689227537106</v>
      </c>
      <c r="X269" s="42">
        <f t="shared" si="145"/>
        <v>1.5701552359147941E-2</v>
      </c>
      <c r="Y269" s="42">
        <f t="shared" si="119"/>
        <v>7.3381799473432787E-3</v>
      </c>
      <c r="Z269" s="10">
        <f t="shared" si="146"/>
        <v>20.138770508401191</v>
      </c>
      <c r="AA269">
        <f t="shared" si="124"/>
        <v>6406262.8991441093</v>
      </c>
      <c r="AB269" s="10">
        <f t="shared" si="125"/>
        <v>6.4062628991441093</v>
      </c>
      <c r="AC269" s="10">
        <f t="shared" si="126"/>
        <v>6.3052628991441093</v>
      </c>
      <c r="AD269" s="3">
        <f t="shared" si="127"/>
        <v>914.46887587296726</v>
      </c>
      <c r="AI269" s="94">
        <f t="shared" si="128"/>
        <v>1.0641689227537106</v>
      </c>
    </row>
    <row r="270" spans="2:35">
      <c r="B270" s="39">
        <f t="shared" si="129"/>
        <v>242</v>
      </c>
      <c r="C270" s="42">
        <f t="shared" si="130"/>
        <v>4.4976019184650191</v>
      </c>
      <c r="D270" s="10">
        <f t="shared" si="131"/>
        <v>11.002398081535153</v>
      </c>
      <c r="E270" s="40">
        <f t="shared" si="132"/>
        <v>23.995203836929694</v>
      </c>
      <c r="F270" s="40">
        <f t="shared" si="133"/>
        <v>46</v>
      </c>
      <c r="G270" s="3">
        <f t="shared" si="134"/>
        <v>380.02398081534488</v>
      </c>
      <c r="H270" s="3">
        <f t="shared" si="135"/>
        <v>148.76302106966494</v>
      </c>
      <c r="I270">
        <f t="shared" si="120"/>
        <v>1.4876302106966495E-4</v>
      </c>
      <c r="J270" s="4">
        <f t="shared" si="136"/>
        <v>599.86340381430091</v>
      </c>
      <c r="K270" s="40">
        <f t="shared" si="137"/>
        <v>4.0323421741575682</v>
      </c>
      <c r="L270" s="40">
        <f t="shared" si="121"/>
        <v>1.9676578258424318</v>
      </c>
      <c r="M270" s="10">
        <f t="shared" si="138"/>
        <v>6.4062628991441093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14.93781115893916</v>
      </c>
      <c r="Q270" s="42">
        <f t="shared" si="140"/>
        <v>0.31513731402894679</v>
      </c>
      <c r="R270" s="4">
        <f t="shared" si="141"/>
        <v>459712.71601588978</v>
      </c>
      <c r="S270">
        <f t="shared" si="122"/>
        <v>4.5971271601588979E-4</v>
      </c>
      <c r="T270" s="41">
        <f t="shared" si="123"/>
        <v>3.6513781925275138E-4</v>
      </c>
      <c r="U270" s="42">
        <f t="shared" si="142"/>
        <v>0.81629348132077484</v>
      </c>
      <c r="V270" s="42">
        <f t="shared" si="143"/>
        <v>1.0805051405980217</v>
      </c>
      <c r="W270" s="42">
        <f t="shared" si="144"/>
        <v>1.0647939186208744</v>
      </c>
      <c r="X270" s="42">
        <f t="shared" si="145"/>
        <v>1.571122197714736E-2</v>
      </c>
      <c r="Y270" s="42">
        <f t="shared" si="119"/>
        <v>7.3577273314654867E-3</v>
      </c>
      <c r="Z270" s="10">
        <f t="shared" si="146"/>
        <v>20.150548487480581</v>
      </c>
      <c r="AA270">
        <f t="shared" si="124"/>
        <v>6409950.4755274439</v>
      </c>
      <c r="AB270" s="10">
        <f t="shared" si="125"/>
        <v>6.4099504755274443</v>
      </c>
      <c r="AC270" s="10">
        <f t="shared" si="126"/>
        <v>6.3089504755274444</v>
      </c>
      <c r="AD270" s="3">
        <f t="shared" si="127"/>
        <v>915.0036947828055</v>
      </c>
      <c r="AI270" s="94">
        <f t="shared" si="128"/>
        <v>1.0647939186208744</v>
      </c>
    </row>
    <row r="271" spans="2:35">
      <c r="B271" s="39">
        <f t="shared" si="129"/>
        <v>243</v>
      </c>
      <c r="C271" s="42">
        <f t="shared" si="130"/>
        <v>4.5161870503595027</v>
      </c>
      <c r="D271" s="10">
        <f t="shared" si="131"/>
        <v>10.98381294964067</v>
      </c>
      <c r="E271" s="40">
        <f t="shared" si="132"/>
        <v>24.032374100718659</v>
      </c>
      <c r="F271" s="40">
        <f t="shared" si="133"/>
        <v>46</v>
      </c>
      <c r="G271" s="3">
        <f t="shared" si="134"/>
        <v>379.83812949640003</v>
      </c>
      <c r="H271" s="3">
        <f t="shared" si="135"/>
        <v>148.76302106966494</v>
      </c>
      <c r="I271">
        <f t="shared" si="120"/>
        <v>1.4876302106966495E-4</v>
      </c>
      <c r="J271" s="4">
        <f t="shared" si="136"/>
        <v>601.26549484145221</v>
      </c>
      <c r="K271" s="40">
        <f t="shared" si="137"/>
        <v>4.0417671711566188</v>
      </c>
      <c r="L271" s="40">
        <f t="shared" si="121"/>
        <v>1.9582328288433812</v>
      </c>
      <c r="M271" s="10">
        <f t="shared" si="138"/>
        <v>6.4099504755274443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14.940553546394089</v>
      </c>
      <c r="Q271" s="42">
        <f t="shared" si="140"/>
        <v>0.31638125267129841</v>
      </c>
      <c r="R271" s="4">
        <f t="shared" si="141"/>
        <v>458955.32516390242</v>
      </c>
      <c r="S271">
        <f t="shared" si="122"/>
        <v>4.5895532516390241E-4</v>
      </c>
      <c r="T271" s="41">
        <f t="shared" si="123"/>
        <v>3.6589521010473876E-4</v>
      </c>
      <c r="U271" s="42">
        <f t="shared" si="142"/>
        <v>0.81494861268053498</v>
      </c>
      <c r="V271" s="42">
        <f t="shared" si="143"/>
        <v>1.0811374407482348</v>
      </c>
      <c r="W271" s="42">
        <f t="shared" si="144"/>
        <v>1.0654166537819978</v>
      </c>
      <c r="X271" s="42">
        <f t="shared" si="145"/>
        <v>1.5720786966237021E-2</v>
      </c>
      <c r="Y271" s="42">
        <f t="shared" si="119"/>
        <v>7.3772830258609663E-3</v>
      </c>
      <c r="Z271" s="10">
        <f t="shared" si="146"/>
        <v>20.162283687040325</v>
      </c>
      <c r="AA271">
        <f t="shared" si="124"/>
        <v>6413624.6580385985</v>
      </c>
      <c r="AB271" s="10">
        <f t="shared" si="125"/>
        <v>6.4136246580385983</v>
      </c>
      <c r="AC271" s="10">
        <f t="shared" si="126"/>
        <v>6.3126246580385983</v>
      </c>
      <c r="AD271" s="3">
        <f t="shared" si="127"/>
        <v>915.53657114410419</v>
      </c>
      <c r="AI271" s="94">
        <f t="shared" si="128"/>
        <v>1.0654166537819978</v>
      </c>
    </row>
    <row r="272" spans="2:35">
      <c r="B272" s="39">
        <f t="shared" si="129"/>
        <v>244</v>
      </c>
      <c r="C272" s="42">
        <f t="shared" si="130"/>
        <v>4.5347721822539864</v>
      </c>
      <c r="D272" s="10">
        <f t="shared" si="131"/>
        <v>10.965227817746188</v>
      </c>
      <c r="E272" s="40">
        <f t="shared" si="132"/>
        <v>24.069544364507625</v>
      </c>
      <c r="F272" s="40">
        <f t="shared" si="133"/>
        <v>46</v>
      </c>
      <c r="G272" s="3">
        <f t="shared" si="134"/>
        <v>379.65227817745517</v>
      </c>
      <c r="H272" s="3">
        <f t="shared" si="135"/>
        <v>148.76302106966494</v>
      </c>
      <c r="I272">
        <f t="shared" si="120"/>
        <v>1.4876302106966495E-4</v>
      </c>
      <c r="J272" s="4">
        <f t="shared" si="136"/>
        <v>602.66975612559213</v>
      </c>
      <c r="K272" s="40">
        <f t="shared" si="137"/>
        <v>4.0512067568415748</v>
      </c>
      <c r="L272" s="40">
        <f t="shared" si="121"/>
        <v>1.9487932431584252</v>
      </c>
      <c r="M272" s="10">
        <f t="shared" si="138"/>
        <v>6.4136246580385983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14.943284904719087</v>
      </c>
      <c r="Q272" s="42">
        <f t="shared" si="140"/>
        <v>0.31762496394448803</v>
      </c>
      <c r="R272" s="4">
        <f t="shared" si="141"/>
        <v>458197.63152983855</v>
      </c>
      <c r="S272">
        <f t="shared" si="122"/>
        <v>4.5819763152983855E-4</v>
      </c>
      <c r="T272" s="41">
        <f t="shared" si="123"/>
        <v>3.6665290373880262E-4</v>
      </c>
      <c r="U272" s="42">
        <f t="shared" si="142"/>
        <v>0.81360320640227313</v>
      </c>
      <c r="V272" s="42">
        <f t="shared" si="143"/>
        <v>1.0817673742004656</v>
      </c>
      <c r="W272" s="42">
        <f t="shared" si="144"/>
        <v>1.0660371270685776</v>
      </c>
      <c r="X272" s="42">
        <f t="shared" si="145"/>
        <v>1.5730247131888087E-2</v>
      </c>
      <c r="Y272" s="42">
        <f t="shared" si="119"/>
        <v>7.3968469115489538E-3</v>
      </c>
      <c r="Z272" s="10">
        <f t="shared" si="146"/>
        <v>20.173976085072393</v>
      </c>
      <c r="AA272">
        <f t="shared" si="124"/>
        <v>6417285.439787061</v>
      </c>
      <c r="AB272" s="10">
        <f t="shared" si="125"/>
        <v>6.4172854397870607</v>
      </c>
      <c r="AC272" s="10">
        <f t="shared" si="126"/>
        <v>6.3162854397870607</v>
      </c>
      <c r="AD272" s="3">
        <f t="shared" si="127"/>
        <v>916.0675039575143</v>
      </c>
      <c r="AI272" s="94">
        <f t="shared" si="128"/>
        <v>1.0660371270685776</v>
      </c>
    </row>
    <row r="273" spans="2:35">
      <c r="B273" s="39">
        <f t="shared" si="129"/>
        <v>245</v>
      </c>
      <c r="C273" s="42">
        <f t="shared" si="130"/>
        <v>4.55335731414847</v>
      </c>
      <c r="D273" s="10">
        <f t="shared" si="131"/>
        <v>10.946642685851705</v>
      </c>
      <c r="E273" s="40">
        <f t="shared" si="132"/>
        <v>24.10671462829659</v>
      </c>
      <c r="F273" s="40">
        <f t="shared" si="133"/>
        <v>46</v>
      </c>
      <c r="G273" s="3">
        <f t="shared" si="134"/>
        <v>379.46642685851032</v>
      </c>
      <c r="H273" s="3">
        <f t="shared" si="135"/>
        <v>148.76302106966494</v>
      </c>
      <c r="I273">
        <f t="shared" si="120"/>
        <v>1.4876302106966495E-4</v>
      </c>
      <c r="J273" s="4">
        <f t="shared" si="136"/>
        <v>604.07618766672113</v>
      </c>
      <c r="K273" s="40">
        <f t="shared" si="137"/>
        <v>4.0606609312124373</v>
      </c>
      <c r="L273" s="40">
        <f t="shared" si="121"/>
        <v>1.9393390687875627</v>
      </c>
      <c r="M273" s="10">
        <f t="shared" si="138"/>
        <v>6.4172854397870607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14.94600524147822</v>
      </c>
      <c r="Q273" s="42">
        <f t="shared" si="140"/>
        <v>0.31886844884859511</v>
      </c>
      <c r="R273" s="4">
        <f t="shared" si="141"/>
        <v>457439.6363237332</v>
      </c>
      <c r="S273">
        <f t="shared" si="122"/>
        <v>4.574396363237332E-4</v>
      </c>
      <c r="T273" s="41">
        <f t="shared" si="123"/>
        <v>3.6741089894490797E-4</v>
      </c>
      <c r="U273" s="42">
        <f t="shared" si="142"/>
        <v>0.81225726463460013</v>
      </c>
      <c r="V273" s="42">
        <f t="shared" si="143"/>
        <v>1.0823949395987928</v>
      </c>
      <c r="W273" s="42">
        <f t="shared" si="144"/>
        <v>1.066655337316986</v>
      </c>
      <c r="X273" s="42">
        <f t="shared" si="145"/>
        <v>1.5739602281806819E-2</v>
      </c>
      <c r="Y273" s="42">
        <f t="shared" si="119"/>
        <v>7.4164188693830301E-3</v>
      </c>
      <c r="Z273" s="10">
        <f t="shared" si="146"/>
        <v>20.185625659665305</v>
      </c>
      <c r="AA273">
        <f t="shared" si="124"/>
        <v>6420932.8139125491</v>
      </c>
      <c r="AB273" s="10">
        <f t="shared" si="125"/>
        <v>6.4209328139125494</v>
      </c>
      <c r="AC273" s="10">
        <f t="shared" si="126"/>
        <v>6.3199328139125495</v>
      </c>
      <c r="AD273" s="3">
        <f t="shared" si="127"/>
        <v>916.59649222807093</v>
      </c>
      <c r="AI273" s="94">
        <f t="shared" si="128"/>
        <v>1.066655337316986</v>
      </c>
    </row>
    <row r="274" spans="2:35">
      <c r="B274" s="39">
        <f t="shared" si="129"/>
        <v>246</v>
      </c>
      <c r="C274" s="42">
        <f t="shared" si="130"/>
        <v>4.5719424460429536</v>
      </c>
      <c r="D274" s="10">
        <f t="shared" si="131"/>
        <v>10.928057553957222</v>
      </c>
      <c r="E274" s="40">
        <f t="shared" si="132"/>
        <v>24.143884892085556</v>
      </c>
      <c r="F274" s="40">
        <f t="shared" si="133"/>
        <v>46</v>
      </c>
      <c r="G274" s="3">
        <f t="shared" si="134"/>
        <v>379.28057553956546</v>
      </c>
      <c r="H274" s="3">
        <f t="shared" si="135"/>
        <v>148.76302106966494</v>
      </c>
      <c r="I274">
        <f t="shared" si="120"/>
        <v>1.4876302106966495E-4</v>
      </c>
      <c r="J274" s="4">
        <f t="shared" si="136"/>
        <v>605.48478946483874</v>
      </c>
      <c r="K274" s="40">
        <f t="shared" si="137"/>
        <v>4.0701296942692053</v>
      </c>
      <c r="L274" s="40">
        <f t="shared" si="121"/>
        <v>1.9298703057307947</v>
      </c>
      <c r="M274" s="10">
        <f t="shared" si="138"/>
        <v>6.4209328139125494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14.948714564199511</v>
      </c>
      <c r="Q274" s="42">
        <f t="shared" si="140"/>
        <v>0.32011170838202635</v>
      </c>
      <c r="R274" s="4">
        <f t="shared" si="141"/>
        <v>456681.34075562202</v>
      </c>
      <c r="S274">
        <f t="shared" si="122"/>
        <v>4.5668134075562203E-4</v>
      </c>
      <c r="T274" s="41">
        <f t="shared" si="123"/>
        <v>3.6816919451301914E-4</v>
      </c>
      <c r="U274" s="42">
        <f t="shared" si="142"/>
        <v>0.81091078952612772</v>
      </c>
      <c r="V274" s="42">
        <f t="shared" si="143"/>
        <v>1.0830201355917288</v>
      </c>
      <c r="W274" s="42">
        <f t="shared" si="144"/>
        <v>1.0672712833687013</v>
      </c>
      <c r="X274" s="42">
        <f t="shared" si="145"/>
        <v>1.5748852223027576E-2</v>
      </c>
      <c r="Y274" s="42">
        <f t="shared" si="119"/>
        <v>7.4359987800499093E-3</v>
      </c>
      <c r="Z274" s="10">
        <f t="shared" si="146"/>
        <v>20.197232388998692</v>
      </c>
      <c r="AA274">
        <f t="shared" si="124"/>
        <v>6424566.7735833088</v>
      </c>
      <c r="AB274" s="10">
        <f t="shared" si="125"/>
        <v>6.424566773583309</v>
      </c>
      <c r="AC274" s="10">
        <f t="shared" si="126"/>
        <v>6.323566773583309</v>
      </c>
      <c r="AD274" s="3">
        <f t="shared" si="127"/>
        <v>917.12353496494688</v>
      </c>
      <c r="AI274" s="94">
        <f t="shared" si="128"/>
        <v>1.0672712833687013</v>
      </c>
    </row>
    <row r="275" spans="2:35">
      <c r="B275" s="39">
        <f t="shared" si="129"/>
        <v>247</v>
      </c>
      <c r="C275" s="42">
        <f t="shared" si="130"/>
        <v>4.5905275779374373</v>
      </c>
      <c r="D275" s="10">
        <f t="shared" si="131"/>
        <v>10.909472422062739</v>
      </c>
      <c r="E275" s="40">
        <f t="shared" si="132"/>
        <v>24.181055155874521</v>
      </c>
      <c r="F275" s="40">
        <f t="shared" si="133"/>
        <v>46</v>
      </c>
      <c r="G275" s="3">
        <f t="shared" si="134"/>
        <v>379.09472422062061</v>
      </c>
      <c r="H275" s="3">
        <f t="shared" si="135"/>
        <v>148.76302106966494</v>
      </c>
      <c r="I275">
        <f t="shared" si="120"/>
        <v>1.4876302106966495E-4</v>
      </c>
      <c r="J275" s="4">
        <f t="shared" si="136"/>
        <v>606.89556151994498</v>
      </c>
      <c r="K275" s="40">
        <f t="shared" si="137"/>
        <v>4.079613046011878</v>
      </c>
      <c r="L275" s="40">
        <f t="shared" si="121"/>
        <v>1.920386953988122</v>
      </c>
      <c r="M275" s="10">
        <f t="shared" si="138"/>
        <v>6.424566773583309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14.951412880373834</v>
      </c>
      <c r="Q275" s="42">
        <f t="shared" si="140"/>
        <v>0.32135474354152488</v>
      </c>
      <c r="R275" s="4">
        <f t="shared" si="141"/>
        <v>455922.74603554036</v>
      </c>
      <c r="S275">
        <f t="shared" si="122"/>
        <v>4.5592274603554035E-4</v>
      </c>
      <c r="T275" s="41">
        <f t="shared" si="123"/>
        <v>3.6892778923310082E-4</v>
      </c>
      <c r="U275" s="42">
        <f t="shared" si="142"/>
        <v>0.80956378322546751</v>
      </c>
      <c r="V275" s="42">
        <f t="shared" si="143"/>
        <v>1.083642960834365</v>
      </c>
      <c r="W275" s="42">
        <f t="shared" si="144"/>
        <v>1.067884964070019</v>
      </c>
      <c r="X275" s="42">
        <f t="shared" si="145"/>
        <v>1.5757996764345972E-2</v>
      </c>
      <c r="Y275" s="42">
        <f t="shared" si="119"/>
        <v>7.4555865240712553E-3</v>
      </c>
      <c r="Z275" s="10">
        <f t="shared" si="146"/>
        <v>20.208796251346001</v>
      </c>
      <c r="AA275">
        <f t="shared" si="124"/>
        <v>6428187.3119969564</v>
      </c>
      <c r="AB275" s="10">
        <f t="shared" si="125"/>
        <v>6.4281873119969566</v>
      </c>
      <c r="AC275" s="10">
        <f t="shared" si="126"/>
        <v>6.3271873119969566</v>
      </c>
      <c r="AD275" s="3">
        <f t="shared" si="127"/>
        <v>917.6486311815745</v>
      </c>
      <c r="AI275" s="94">
        <f t="shared" si="128"/>
        <v>1.067884964070019</v>
      </c>
    </row>
    <row r="276" spans="2:35">
      <c r="B276" s="39">
        <f t="shared" si="129"/>
        <v>248</v>
      </c>
      <c r="C276" s="42">
        <f t="shared" si="130"/>
        <v>4.6091127098319209</v>
      </c>
      <c r="D276" s="10">
        <f t="shared" si="131"/>
        <v>10.890887290168257</v>
      </c>
      <c r="E276" s="40">
        <f t="shared" si="132"/>
        <v>24.218225419663487</v>
      </c>
      <c r="F276" s="40">
        <f t="shared" si="133"/>
        <v>46</v>
      </c>
      <c r="G276" s="3">
        <f t="shared" si="134"/>
        <v>378.90887290167575</v>
      </c>
      <c r="H276" s="3">
        <f t="shared" si="135"/>
        <v>148.76302106966494</v>
      </c>
      <c r="I276">
        <f t="shared" si="120"/>
        <v>1.4876302106966495E-4</v>
      </c>
      <c r="J276" s="4">
        <f t="shared" si="136"/>
        <v>608.30850383204006</v>
      </c>
      <c r="K276" s="40">
        <f t="shared" si="137"/>
        <v>4.0891109864404562</v>
      </c>
      <c r="L276" s="40">
        <f t="shared" si="121"/>
        <v>1.9108890135595438</v>
      </c>
      <c r="M276" s="10">
        <f t="shared" si="138"/>
        <v>6.4281873119969566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14.954100197455663</v>
      </c>
      <c r="Q276" s="42">
        <f t="shared" si="140"/>
        <v>0.32259755532217921</v>
      </c>
      <c r="R276" s="4">
        <f t="shared" si="141"/>
        <v>455163.85337352345</v>
      </c>
      <c r="S276">
        <f t="shared" si="122"/>
        <v>4.5516385337352345E-4</v>
      </c>
      <c r="T276" s="41">
        <f t="shared" si="123"/>
        <v>3.6968668189511772E-4</v>
      </c>
      <c r="U276" s="42">
        <f t="shared" si="142"/>
        <v>0.8082162478812307</v>
      </c>
      <c r="V276" s="42">
        <f t="shared" si="143"/>
        <v>1.0842634139880387</v>
      </c>
      <c r="W276" s="42">
        <f t="shared" si="144"/>
        <v>1.0684963782721943</v>
      </c>
      <c r="X276" s="42">
        <f t="shared" si="145"/>
        <v>1.5767035715844369E-2</v>
      </c>
      <c r="Y276" s="42">
        <f t="shared" si="119"/>
        <v>7.4751819818049039E-3</v>
      </c>
      <c r="Z276" s="10">
        <f t="shared" si="146"/>
        <v>20.220317225075629</v>
      </c>
      <c r="AA276">
        <f t="shared" si="124"/>
        <v>6431794.4223808367</v>
      </c>
      <c r="AB276" s="10">
        <f t="shared" si="125"/>
        <v>6.431794422380837</v>
      </c>
      <c r="AC276" s="10">
        <f t="shared" si="126"/>
        <v>6.330794422380837</v>
      </c>
      <c r="AD276" s="3">
        <f t="shared" si="127"/>
        <v>918.1717798956978</v>
      </c>
      <c r="AI276" s="94">
        <f t="shared" si="128"/>
        <v>1.0684963782721943</v>
      </c>
    </row>
    <row r="277" spans="2:35">
      <c r="B277" s="39">
        <f t="shared" si="129"/>
        <v>249</v>
      </c>
      <c r="C277" s="42">
        <f t="shared" si="130"/>
        <v>4.6276978417264045</v>
      </c>
      <c r="D277" s="10">
        <f t="shared" si="131"/>
        <v>10.872302158273774</v>
      </c>
      <c r="E277" s="40">
        <f t="shared" si="132"/>
        <v>24.255395683452452</v>
      </c>
      <c r="F277" s="40">
        <f t="shared" si="133"/>
        <v>46</v>
      </c>
      <c r="G277" s="3">
        <f t="shared" si="134"/>
        <v>378.72302158273089</v>
      </c>
      <c r="H277" s="3">
        <f t="shared" si="135"/>
        <v>148.76302106966494</v>
      </c>
      <c r="I277">
        <f t="shared" si="120"/>
        <v>1.4876302106966495E-4</v>
      </c>
      <c r="J277" s="4">
        <f t="shared" si="136"/>
        <v>609.72361640112376</v>
      </c>
      <c r="K277" s="40">
        <f t="shared" si="137"/>
        <v>4.09862351555494</v>
      </c>
      <c r="L277" s="40">
        <f t="shared" si="121"/>
        <v>1.90137648444506</v>
      </c>
      <c r="M277" s="10">
        <f t="shared" si="138"/>
        <v>6.431794422380837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14.956776522863464</v>
      </c>
      <c r="Q277" s="42">
        <f t="shared" si="140"/>
        <v>0.3238401447174325</v>
      </c>
      <c r="R277" s="4">
        <f t="shared" si="141"/>
        <v>454404.66397960682</v>
      </c>
      <c r="S277">
        <f t="shared" si="122"/>
        <v>4.5440466397960681E-4</v>
      </c>
      <c r="T277" s="41">
        <f t="shared" si="123"/>
        <v>3.7044587128903436E-4</v>
      </c>
      <c r="U277" s="42">
        <f t="shared" si="142"/>
        <v>0.80686818564202867</v>
      </c>
      <c r="V277" s="42">
        <f t="shared" si="143"/>
        <v>1.0848814937192024</v>
      </c>
      <c r="W277" s="42">
        <f t="shared" si="144"/>
        <v>1.0691055248315029</v>
      </c>
      <c r="X277" s="42">
        <f t="shared" si="145"/>
        <v>1.5775968887699499E-2</v>
      </c>
      <c r="Y277" s="42">
        <f t="shared" si="119"/>
        <v>7.4947850334446051E-3</v>
      </c>
      <c r="Z277" s="10">
        <f t="shared" si="146"/>
        <v>20.231795288648044</v>
      </c>
      <c r="AA277">
        <f t="shared" si="124"/>
        <v>6435388.097991121</v>
      </c>
      <c r="AB277" s="10">
        <f t="shared" si="125"/>
        <v>6.4353880979911207</v>
      </c>
      <c r="AC277" s="10">
        <f t="shared" si="126"/>
        <v>6.3343880979911207</v>
      </c>
      <c r="AD277" s="3">
        <f t="shared" si="127"/>
        <v>918.69298012924162</v>
      </c>
      <c r="AI277" s="94">
        <f t="shared" si="128"/>
        <v>1.0691055248315029</v>
      </c>
    </row>
    <row r="278" spans="2:35">
      <c r="B278" s="39">
        <f t="shared" si="129"/>
        <v>250</v>
      </c>
      <c r="C278" s="42">
        <f t="shared" si="130"/>
        <v>4.6462829736208882</v>
      </c>
      <c r="D278" s="10">
        <f t="shared" si="131"/>
        <v>10.853717026379291</v>
      </c>
      <c r="E278" s="40">
        <f t="shared" si="132"/>
        <v>24.292565947241417</v>
      </c>
      <c r="F278" s="40">
        <f t="shared" si="133"/>
        <v>46</v>
      </c>
      <c r="G278" s="3">
        <f t="shared" si="134"/>
        <v>378.53717026378604</v>
      </c>
      <c r="H278" s="3">
        <f t="shared" si="135"/>
        <v>148.76302106966494</v>
      </c>
      <c r="I278">
        <f t="shared" si="120"/>
        <v>1.4876302106966495E-4</v>
      </c>
      <c r="J278" s="4">
        <f t="shared" si="136"/>
        <v>611.14089922719631</v>
      </c>
      <c r="K278" s="40">
        <f t="shared" si="137"/>
        <v>4.1081506333553302</v>
      </c>
      <c r="L278" s="40">
        <f t="shared" si="121"/>
        <v>1.8918493666446698</v>
      </c>
      <c r="M278" s="10">
        <f t="shared" si="138"/>
        <v>6.4353880979911207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14.959441863979153</v>
      </c>
      <c r="Q278" s="42">
        <f t="shared" si="140"/>
        <v>0.32508251271909133</v>
      </c>
      <c r="R278" s="4">
        <f t="shared" si="141"/>
        <v>453645.17906382575</v>
      </c>
      <c r="S278">
        <f t="shared" si="122"/>
        <v>4.5364517906382575E-4</v>
      </c>
      <c r="T278" s="41">
        <f t="shared" si="123"/>
        <v>3.7120535620481542E-4</v>
      </c>
      <c r="U278" s="42">
        <f t="shared" si="142"/>
        <v>0.80551959865647282</v>
      </c>
      <c r="V278" s="42">
        <f t="shared" si="143"/>
        <v>1.085497198700534</v>
      </c>
      <c r="W278" s="42">
        <f t="shared" si="144"/>
        <v>1.0697124026090885</v>
      </c>
      <c r="X278" s="42">
        <f t="shared" si="145"/>
        <v>1.5784796091445452E-2</v>
      </c>
      <c r="Y278" s="42">
        <f t="shared" si="119"/>
        <v>7.5143955590213267E-3</v>
      </c>
      <c r="Z278" s="10">
        <f t="shared" si="146"/>
        <v>20.243230420617103</v>
      </c>
      <c r="AA278">
        <f t="shared" si="124"/>
        <v>6438968.3321132213</v>
      </c>
      <c r="AB278" s="10">
        <f t="shared" si="125"/>
        <v>6.4389683321132214</v>
      </c>
      <c r="AC278" s="10">
        <f t="shared" si="126"/>
        <v>6.3379683321132214</v>
      </c>
      <c r="AD278" s="3">
        <f t="shared" si="127"/>
        <v>919.21223090837145</v>
      </c>
      <c r="AI278" s="94">
        <f t="shared" si="128"/>
        <v>1.0697124026090885</v>
      </c>
    </row>
    <row r="279" spans="2:35">
      <c r="B279" s="39">
        <f t="shared" si="129"/>
        <v>251</v>
      </c>
      <c r="C279" s="42">
        <f t="shared" si="130"/>
        <v>4.6648681055153718</v>
      </c>
      <c r="D279" s="10">
        <f t="shared" si="131"/>
        <v>10.835131894484809</v>
      </c>
      <c r="E279" s="40">
        <f t="shared" si="132"/>
        <v>24.329736211030383</v>
      </c>
      <c r="F279" s="40">
        <f t="shared" si="133"/>
        <v>46</v>
      </c>
      <c r="G279" s="3">
        <f t="shared" si="134"/>
        <v>378.35131894484118</v>
      </c>
      <c r="H279" s="3">
        <f t="shared" si="135"/>
        <v>148.76302106966494</v>
      </c>
      <c r="I279">
        <f t="shared" si="120"/>
        <v>1.4876302106966495E-4</v>
      </c>
      <c r="J279" s="4">
        <f t="shared" si="136"/>
        <v>612.56035231025749</v>
      </c>
      <c r="K279" s="40">
        <f t="shared" si="137"/>
        <v>4.1176923398416241</v>
      </c>
      <c r="L279" s="40">
        <f t="shared" si="121"/>
        <v>1.8823076601583759</v>
      </c>
      <c r="M279" s="10">
        <f t="shared" si="138"/>
        <v>6.4389683321132214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14.962096228148527</v>
      </c>
      <c r="Q279" s="42">
        <f t="shared" si="140"/>
        <v>0.32632466031733487</v>
      </c>
      <c r="R279" s="4">
        <f t="shared" si="141"/>
        <v>452885.39983621566</v>
      </c>
      <c r="S279">
        <f t="shared" si="122"/>
        <v>4.5288539983621566E-4</v>
      </c>
      <c r="T279" s="41">
        <f t="shared" si="123"/>
        <v>3.7196513543242551E-4</v>
      </c>
      <c r="U279" s="42">
        <f t="shared" si="142"/>
        <v>0.80417048907317468</v>
      </c>
      <c r="V279" s="42">
        <f t="shared" si="143"/>
        <v>1.0861105276102936</v>
      </c>
      <c r="W279" s="42">
        <f t="shared" si="144"/>
        <v>1.0703170104710333</v>
      </c>
      <c r="X279" s="42">
        <f t="shared" si="145"/>
        <v>1.5793517139260249E-2</v>
      </c>
      <c r="Y279" s="42">
        <f t="shared" si="119"/>
        <v>7.5340134384036771E-3</v>
      </c>
      <c r="Z279" s="10">
        <f t="shared" si="146"/>
        <v>20.254622599629027</v>
      </c>
      <c r="AA279">
        <f t="shared" si="124"/>
        <v>6442535.1180614661</v>
      </c>
      <c r="AB279" s="10">
        <f t="shared" si="125"/>
        <v>6.4425351180614658</v>
      </c>
      <c r="AC279" s="10">
        <f t="shared" si="126"/>
        <v>6.3415351180614659</v>
      </c>
      <c r="AD279" s="3">
        <f t="shared" si="127"/>
        <v>919.72953126344692</v>
      </c>
      <c r="AI279" s="94">
        <f t="shared" si="128"/>
        <v>1.0703170104710333</v>
      </c>
    </row>
    <row r="280" spans="2:35">
      <c r="B280" s="39">
        <f t="shared" si="129"/>
        <v>252</v>
      </c>
      <c r="C280" s="42">
        <f t="shared" si="130"/>
        <v>4.6834532374098554</v>
      </c>
      <c r="D280" s="10">
        <f t="shared" si="131"/>
        <v>10.816546762590326</v>
      </c>
      <c r="E280" s="40">
        <f t="shared" si="132"/>
        <v>24.366906474819348</v>
      </c>
      <c r="F280" s="40">
        <f t="shared" si="133"/>
        <v>46</v>
      </c>
      <c r="G280" s="3">
        <f t="shared" si="134"/>
        <v>378.16546762589633</v>
      </c>
      <c r="H280" s="3">
        <f t="shared" si="135"/>
        <v>148.76302106966494</v>
      </c>
      <c r="I280">
        <f t="shared" si="120"/>
        <v>1.4876302106966495E-4</v>
      </c>
      <c r="J280" s="4">
        <f t="shared" si="136"/>
        <v>613.98197565030728</v>
      </c>
      <c r="K280" s="40">
        <f t="shared" si="137"/>
        <v>4.1272486350138236</v>
      </c>
      <c r="L280" s="40">
        <f t="shared" si="121"/>
        <v>1.8727513649861764</v>
      </c>
      <c r="M280" s="10">
        <f t="shared" si="138"/>
        <v>6.4425351180614658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14.96473962268116</v>
      </c>
      <c r="Q280" s="42">
        <f t="shared" si="140"/>
        <v>0.32756658850072373</v>
      </c>
      <c r="R280" s="4">
        <f t="shared" si="141"/>
        <v>452125.32750681188</v>
      </c>
      <c r="S280">
        <f t="shared" si="122"/>
        <v>4.5212532750681187E-4</v>
      </c>
      <c r="T280" s="41">
        <f t="shared" si="123"/>
        <v>3.727252077618293E-4</v>
      </c>
      <c r="U280" s="42">
        <f t="shared" si="142"/>
        <v>0.80282085904074563</v>
      </c>
      <c r="V280" s="42">
        <f t="shared" si="143"/>
        <v>1.0867214791327948</v>
      </c>
      <c r="W280" s="42">
        <f t="shared" si="144"/>
        <v>1.0709193472883021</v>
      </c>
      <c r="X280" s="42">
        <f t="shared" si="145"/>
        <v>1.5802131844492751E-2</v>
      </c>
      <c r="Y280" s="42">
        <f t="shared" si="119"/>
        <v>7.5536385512989792E-3</v>
      </c>
      <c r="Z280" s="10">
        <f t="shared" si="146"/>
        <v>20.265971804423113</v>
      </c>
      <c r="AA280">
        <f t="shared" si="124"/>
        <v>6446088.4491793262</v>
      </c>
      <c r="AB280" s="10">
        <f t="shared" si="125"/>
        <v>6.4460884491793262</v>
      </c>
      <c r="AC280" s="10">
        <f t="shared" si="126"/>
        <v>6.3450884491793262</v>
      </c>
      <c r="AD280" s="3">
        <f t="shared" si="127"/>
        <v>920.24488022905382</v>
      </c>
      <c r="AI280" s="94">
        <f t="shared" si="128"/>
        <v>1.0709193472883021</v>
      </c>
    </row>
    <row r="281" spans="2:35">
      <c r="B281" s="39">
        <f t="shared" si="129"/>
        <v>253</v>
      </c>
      <c r="C281" s="42">
        <f t="shared" si="130"/>
        <v>4.702038369304339</v>
      </c>
      <c r="D281" s="10">
        <f t="shared" si="131"/>
        <v>10.797961630695843</v>
      </c>
      <c r="E281" s="40">
        <f t="shared" si="132"/>
        <v>24.404076738608314</v>
      </c>
      <c r="F281" s="40">
        <f t="shared" si="133"/>
        <v>46</v>
      </c>
      <c r="G281" s="3">
        <f t="shared" si="134"/>
        <v>377.97961630695147</v>
      </c>
      <c r="H281" s="3">
        <f t="shared" si="135"/>
        <v>148.76302106966494</v>
      </c>
      <c r="I281">
        <f t="shared" si="120"/>
        <v>1.4876302106966495E-4</v>
      </c>
      <c r="J281" s="4">
        <f t="shared" si="136"/>
        <v>615.40576924734592</v>
      </c>
      <c r="K281" s="40">
        <f t="shared" si="137"/>
        <v>4.1368195188719286</v>
      </c>
      <c r="L281" s="40">
        <f t="shared" si="121"/>
        <v>1.8631804811280714</v>
      </c>
      <c r="M281" s="10">
        <f t="shared" si="138"/>
        <v>6.4460884491793262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14.967372054850687</v>
      </c>
      <c r="Q281" s="42">
        <f t="shared" si="140"/>
        <v>0.32880829825620883</v>
      </c>
      <c r="R281" s="4">
        <f t="shared" si="141"/>
        <v>451364.96328564978</v>
      </c>
      <c r="S281">
        <f t="shared" si="122"/>
        <v>4.5136496328564976E-4</v>
      </c>
      <c r="T281" s="41">
        <f t="shared" si="123"/>
        <v>3.7348557198299141E-4</v>
      </c>
      <c r="U281" s="42">
        <f t="shared" si="142"/>
        <v>0.80147071070779685</v>
      </c>
      <c r="V281" s="42">
        <f t="shared" si="143"/>
        <v>1.087330051958328</v>
      </c>
      <c r="W281" s="42">
        <f t="shared" si="144"/>
        <v>1.0715194119367815</v>
      </c>
      <c r="X281" s="42">
        <f t="shared" si="145"/>
        <v>1.5810640021546529E-2</v>
      </c>
      <c r="Y281" s="42">
        <f t="shared" si="119"/>
        <v>7.5732707772541968E-3</v>
      </c>
      <c r="Z281" s="10">
        <f t="shared" si="146"/>
        <v>20.277278013832042</v>
      </c>
      <c r="AA281">
        <f t="shared" si="124"/>
        <v>6449628.318839509</v>
      </c>
      <c r="AB281" s="10">
        <f t="shared" si="125"/>
        <v>6.4496283188395092</v>
      </c>
      <c r="AC281" s="10">
        <f t="shared" si="126"/>
        <v>6.3486283188395092</v>
      </c>
      <c r="AD281" s="3">
        <f t="shared" si="127"/>
        <v>920.75827684401872</v>
      </c>
      <c r="AI281" s="94">
        <f t="shared" si="128"/>
        <v>1.0715194119367815</v>
      </c>
    </row>
    <row r="282" spans="2:35">
      <c r="B282" s="39">
        <f t="shared" si="129"/>
        <v>254</v>
      </c>
      <c r="C282" s="42">
        <f t="shared" si="130"/>
        <v>4.7206235011988227</v>
      </c>
      <c r="D282" s="10">
        <f t="shared" si="131"/>
        <v>10.77937649880136</v>
      </c>
      <c r="E282" s="40">
        <f t="shared" si="132"/>
        <v>24.441247002397279</v>
      </c>
      <c r="F282" s="40">
        <f t="shared" si="133"/>
        <v>46</v>
      </c>
      <c r="G282" s="3">
        <f t="shared" si="134"/>
        <v>377.79376498800661</v>
      </c>
      <c r="H282" s="3">
        <f t="shared" si="135"/>
        <v>148.76302106966494</v>
      </c>
      <c r="I282">
        <f t="shared" si="120"/>
        <v>1.4876302106966495E-4</v>
      </c>
      <c r="J282" s="4">
        <f t="shared" si="136"/>
        <v>616.8317331013734</v>
      </c>
      <c r="K282" s="40">
        <f t="shared" si="137"/>
        <v>4.14640499141594</v>
      </c>
      <c r="L282" s="40">
        <f t="shared" si="121"/>
        <v>1.85359500858406</v>
      </c>
      <c r="M282" s="10">
        <f t="shared" si="138"/>
        <v>6.4496283188395092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14.969993531895003</v>
      </c>
      <c r="Q282" s="42">
        <f t="shared" si="140"/>
        <v>0.33004979056914041</v>
      </c>
      <c r="R282" s="4">
        <f t="shared" si="141"/>
        <v>450604.30838276475</v>
      </c>
      <c r="S282">
        <f t="shared" si="122"/>
        <v>4.5060430838276476E-4</v>
      </c>
      <c r="T282" s="41">
        <f t="shared" si="123"/>
        <v>3.7424622688587641E-4</v>
      </c>
      <c r="U282" s="42">
        <f t="shared" si="142"/>
        <v>0.80012004622294008</v>
      </c>
      <c r="V282" s="42">
        <f t="shared" si="143"/>
        <v>1.0879362447822127</v>
      </c>
      <c r="W282" s="42">
        <f t="shared" si="144"/>
        <v>1.0721172032972948</v>
      </c>
      <c r="X282" s="42">
        <f t="shared" si="145"/>
        <v>1.5819041484917973E-2</v>
      </c>
      <c r="Y282" s="42">
        <f t="shared" si="119"/>
        <v>7.5929099956556683E-3</v>
      </c>
      <c r="Z282" s="10">
        <f t="shared" si="146"/>
        <v>20.288541206779005</v>
      </c>
      <c r="AA282">
        <f t="shared" si="124"/>
        <v>6453154.7204430606</v>
      </c>
      <c r="AB282" s="10">
        <f t="shared" si="125"/>
        <v>6.4531547204430604</v>
      </c>
      <c r="AC282" s="10">
        <f t="shared" si="126"/>
        <v>6.3521547204430604</v>
      </c>
      <c r="AD282" s="3">
        <f t="shared" si="127"/>
        <v>921.26972015127785</v>
      </c>
      <c r="AI282" s="94">
        <f t="shared" si="128"/>
        <v>1.0721172032972948</v>
      </c>
    </row>
    <row r="283" spans="2:35">
      <c r="B283" s="39">
        <f t="shared" si="129"/>
        <v>255</v>
      </c>
      <c r="C283" s="42">
        <f t="shared" si="130"/>
        <v>4.7392086330933063</v>
      </c>
      <c r="D283" s="10">
        <f t="shared" si="131"/>
        <v>10.760791366906878</v>
      </c>
      <c r="E283" s="40">
        <f t="shared" si="132"/>
        <v>24.478417266186245</v>
      </c>
      <c r="F283" s="40">
        <f t="shared" si="133"/>
        <v>46</v>
      </c>
      <c r="G283" s="3">
        <f t="shared" si="134"/>
        <v>377.60791366906176</v>
      </c>
      <c r="H283" s="3">
        <f t="shared" si="135"/>
        <v>148.76302106966494</v>
      </c>
      <c r="I283">
        <f t="shared" si="120"/>
        <v>1.4876302106966495E-4</v>
      </c>
      <c r="J283" s="4">
        <f t="shared" si="136"/>
        <v>618.25986721238951</v>
      </c>
      <c r="K283" s="40">
        <f t="shared" si="137"/>
        <v>4.1560050526458561</v>
      </c>
      <c r="L283" s="40">
        <f t="shared" si="121"/>
        <v>1.8439949473541439</v>
      </c>
      <c r="M283" s="10">
        <f t="shared" si="138"/>
        <v>6.4531547204430604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14.972604061015717</v>
      </c>
      <c r="Q283" s="42">
        <f t="shared" si="140"/>
        <v>0.33129106642327683</v>
      </c>
      <c r="R283" s="4">
        <f t="shared" si="141"/>
        <v>449843.36400819215</v>
      </c>
      <c r="S283">
        <f t="shared" si="122"/>
        <v>4.4984336400819214E-4</v>
      </c>
      <c r="T283" s="41">
        <f t="shared" si="123"/>
        <v>3.7500717126044903E-4</v>
      </c>
      <c r="U283" s="42">
        <f t="shared" si="142"/>
        <v>0.7987688677347865</v>
      </c>
      <c r="V283" s="42">
        <f t="shared" si="143"/>
        <v>1.0885400563065244</v>
      </c>
      <c r="W283" s="42">
        <f t="shared" si="144"/>
        <v>1.0727127202554514</v>
      </c>
      <c r="X283" s="42">
        <f t="shared" si="145"/>
        <v>1.5827336051073004E-2</v>
      </c>
      <c r="Y283" s="42">
        <f t="shared" si="119"/>
        <v>7.6125560857311682E-3</v>
      </c>
      <c r="Z283" s="10">
        <f t="shared" si="146"/>
        <v>20.299761362281028</v>
      </c>
      <c r="AA283">
        <f t="shared" si="124"/>
        <v>6456667.6474204063</v>
      </c>
      <c r="AB283" s="10">
        <f t="shared" si="125"/>
        <v>6.4566676474204066</v>
      </c>
      <c r="AC283" s="10">
        <f t="shared" si="126"/>
        <v>6.3556676474204066</v>
      </c>
      <c r="AD283" s="3">
        <f t="shared" si="127"/>
        <v>921.77920919802852</v>
      </c>
      <c r="AI283" s="94">
        <f t="shared" si="128"/>
        <v>1.0727127202554514</v>
      </c>
    </row>
    <row r="284" spans="2:35">
      <c r="B284" s="39">
        <f t="shared" si="129"/>
        <v>256</v>
      </c>
      <c r="C284" s="42">
        <f t="shared" si="130"/>
        <v>4.7577937649877899</v>
      </c>
      <c r="D284" s="10">
        <f t="shared" si="131"/>
        <v>10.742206235012395</v>
      </c>
      <c r="E284" s="40">
        <f t="shared" si="132"/>
        <v>24.51558752997521</v>
      </c>
      <c r="F284" s="40">
        <f t="shared" si="133"/>
        <v>46</v>
      </c>
      <c r="G284" s="3">
        <f t="shared" si="134"/>
        <v>377.4220623501169</v>
      </c>
      <c r="H284" s="3">
        <f t="shared" si="135"/>
        <v>148.76302106966494</v>
      </c>
      <c r="I284">
        <f t="shared" si="120"/>
        <v>1.4876302106966495E-4</v>
      </c>
      <c r="J284" s="4">
        <f t="shared" si="136"/>
        <v>619.69017158039424</v>
      </c>
      <c r="K284" s="40">
        <f t="shared" si="137"/>
        <v>4.1656197025616777</v>
      </c>
      <c r="L284" s="40">
        <f t="shared" si="121"/>
        <v>1.8343802974383223</v>
      </c>
      <c r="M284" s="10">
        <f t="shared" si="138"/>
        <v>6.4566676474204066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14.975203649379054</v>
      </c>
      <c r="Q284" s="42">
        <f t="shared" si="140"/>
        <v>0.33253212680079325</v>
      </c>
      <c r="R284" s="4">
        <f t="shared" si="141"/>
        <v>449082.13137196738</v>
      </c>
      <c r="S284">
        <f t="shared" si="122"/>
        <v>4.490821313719674E-4</v>
      </c>
      <c r="T284" s="41">
        <f t="shared" si="123"/>
        <v>3.7576840389667377E-4</v>
      </c>
      <c r="U284" s="42">
        <f t="shared" si="142"/>
        <v>0.79741717739194762</v>
      </c>
      <c r="V284" s="42">
        <f t="shared" si="143"/>
        <v>1.0891414852384955</v>
      </c>
      <c r="W284" s="42">
        <f t="shared" si="144"/>
        <v>1.0733059617018224</v>
      </c>
      <c r="X284" s="42">
        <f t="shared" si="145"/>
        <v>1.5835523536673168E-2</v>
      </c>
      <c r="Y284" s="42">
        <f t="shared" si="119"/>
        <v>7.632208926549762E-3</v>
      </c>
      <c r="Z284" s="10">
        <f t="shared" si="146"/>
        <v>20.310938459446458</v>
      </c>
      <c r="AA284">
        <f t="shared" si="124"/>
        <v>6460167.0932305623</v>
      </c>
      <c r="AB284" s="10">
        <f t="shared" si="125"/>
        <v>6.4601670932305622</v>
      </c>
      <c r="AC284" s="10">
        <f t="shared" si="126"/>
        <v>6.3591670932305622</v>
      </c>
      <c r="AD284" s="3">
        <f t="shared" si="127"/>
        <v>922.28674303561456</v>
      </c>
      <c r="AI284" s="94">
        <f t="shared" si="128"/>
        <v>1.0733059617018224</v>
      </c>
    </row>
    <row r="285" spans="2:35">
      <c r="B285" s="39">
        <f t="shared" si="129"/>
        <v>257</v>
      </c>
      <c r="C285" s="42">
        <f t="shared" si="130"/>
        <v>4.7763788968822736</v>
      </c>
      <c r="D285" s="10">
        <f t="shared" si="131"/>
        <v>10.723621103117912</v>
      </c>
      <c r="E285" s="40">
        <f t="shared" si="132"/>
        <v>24.552757793764176</v>
      </c>
      <c r="F285" s="40">
        <f t="shared" si="133"/>
        <v>46</v>
      </c>
      <c r="G285" s="3">
        <f t="shared" si="134"/>
        <v>377.23621103117205</v>
      </c>
      <c r="H285" s="3">
        <f t="shared" si="135"/>
        <v>148.76302106966494</v>
      </c>
      <c r="I285">
        <f t="shared" si="120"/>
        <v>1.4876302106966495E-4</v>
      </c>
      <c r="J285" s="4">
        <f t="shared" si="136"/>
        <v>621.12264620538781</v>
      </c>
      <c r="K285" s="40">
        <f t="shared" si="137"/>
        <v>4.1752489411634048</v>
      </c>
      <c r="L285" s="40">
        <f t="shared" si="121"/>
        <v>1.8247510588365952</v>
      </c>
      <c r="M285" s="10">
        <f t="shared" si="138"/>
        <v>6.4601670932305622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14.977792304115384</v>
      </c>
      <c r="Q285" s="42">
        <f t="shared" si="140"/>
        <v>0.33377297268229056</v>
      </c>
      <c r="R285" s="4">
        <f t="shared" si="141"/>
        <v>448320.61168412579</v>
      </c>
      <c r="S285">
        <f t="shared" si="122"/>
        <v>4.4832061168412581E-4</v>
      </c>
      <c r="T285" s="41">
        <f t="shared" si="123"/>
        <v>3.7652992358451536E-4</v>
      </c>
      <c r="U285" s="42">
        <f t="shared" si="142"/>
        <v>0.79606497734303483</v>
      </c>
      <c r="V285" s="42">
        <f t="shared" si="143"/>
        <v>1.089740530291408</v>
      </c>
      <c r="W285" s="42">
        <f t="shared" si="144"/>
        <v>1.0738969265318064</v>
      </c>
      <c r="X285" s="42">
        <f t="shared" si="145"/>
        <v>1.5843603759601699E-2</v>
      </c>
      <c r="Y285" s="42">
        <f t="shared" si="119"/>
        <v>7.6518683970229389E-3</v>
      </c>
      <c r="Z285" s="10">
        <f t="shared" si="146"/>
        <v>20.322072477475782</v>
      </c>
      <c r="AA285">
        <f t="shared" si="124"/>
        <v>6463653.0513613932</v>
      </c>
      <c r="AB285" s="10">
        <f t="shared" si="125"/>
        <v>6.4636530513613932</v>
      </c>
      <c r="AC285" s="10">
        <f t="shared" si="126"/>
        <v>6.3626530513613933</v>
      </c>
      <c r="AD285" s="3">
        <f t="shared" si="127"/>
        <v>922.79232071956392</v>
      </c>
      <c r="AI285" s="94">
        <f t="shared" si="128"/>
        <v>1.0738969265318064</v>
      </c>
    </row>
    <row r="286" spans="2:35">
      <c r="B286" s="39">
        <f t="shared" si="129"/>
        <v>258</v>
      </c>
      <c r="C286" s="42">
        <f t="shared" si="130"/>
        <v>4.7949640287767572</v>
      </c>
      <c r="D286" s="10">
        <f t="shared" si="131"/>
        <v>10.705035971223429</v>
      </c>
      <c r="E286" s="40">
        <f t="shared" si="132"/>
        <v>24.589928057553141</v>
      </c>
      <c r="F286" s="40">
        <f t="shared" si="133"/>
        <v>46</v>
      </c>
      <c r="G286" s="3">
        <f t="shared" si="134"/>
        <v>377.05035971222719</v>
      </c>
      <c r="H286" s="3">
        <f t="shared" si="135"/>
        <v>148.76302106966494</v>
      </c>
      <c r="I286">
        <f t="shared" si="120"/>
        <v>1.4876302106966495E-4</v>
      </c>
      <c r="J286" s="4">
        <f t="shared" si="136"/>
        <v>622.55729108737</v>
      </c>
      <c r="K286" s="40">
        <f t="shared" si="137"/>
        <v>4.1848927684510366</v>
      </c>
      <c r="L286" s="40">
        <f t="shared" si="121"/>
        <v>1.8151072315489634</v>
      </c>
      <c r="M286" s="10">
        <f t="shared" si="138"/>
        <v>6.4636530513613932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14.980370032319545</v>
      </c>
      <c r="Q286" s="42">
        <f t="shared" si="140"/>
        <v>0.33501360504680405</v>
      </c>
      <c r="R286" s="4">
        <f t="shared" si="141"/>
        <v>447558.80615470279</v>
      </c>
      <c r="S286">
        <f t="shared" si="122"/>
        <v>4.4755880615470281E-4</v>
      </c>
      <c r="T286" s="41">
        <f t="shared" si="123"/>
        <v>3.7729172911393836E-4</v>
      </c>
      <c r="U286" s="42">
        <f t="shared" si="142"/>
        <v>0.79471226973665965</v>
      </c>
      <c r="V286" s="42">
        <f t="shared" si="143"/>
        <v>1.0903371901841656</v>
      </c>
      <c r="W286" s="42">
        <f t="shared" si="144"/>
        <v>1.0744856136456744</v>
      </c>
      <c r="X286" s="42">
        <f t="shared" si="145"/>
        <v>1.585157653849123E-2</v>
      </c>
      <c r="Y286" s="42">
        <f t="shared" ref="Y286:Y349" si="149">IF((X286*(Q286-Q285)+Y285)&lt;0,0,X286*(Q286-Q285)+Y285)</f>
        <v>7.671534375905154E-3</v>
      </c>
      <c r="Z286" s="10">
        <f t="shared" si="146"/>
        <v>20.333163395660939</v>
      </c>
      <c r="AA286">
        <f t="shared" si="124"/>
        <v>6467125.5153293964</v>
      </c>
      <c r="AB286" s="10">
        <f t="shared" si="125"/>
        <v>6.4671255153293963</v>
      </c>
      <c r="AC286" s="10">
        <f t="shared" si="126"/>
        <v>6.3661255153293963</v>
      </c>
      <c r="AD286" s="3">
        <f t="shared" si="127"/>
        <v>923.29594130955707</v>
      </c>
      <c r="AI286" s="94">
        <f t="shared" si="128"/>
        <v>1.0744856136456744</v>
      </c>
    </row>
    <row r="287" spans="2:35">
      <c r="B287" s="39">
        <f t="shared" si="129"/>
        <v>259</v>
      </c>
      <c r="C287" s="42">
        <f t="shared" si="130"/>
        <v>4.8135491606712408</v>
      </c>
      <c r="D287" s="10">
        <f t="shared" si="131"/>
        <v>10.686450839328947</v>
      </c>
      <c r="E287" s="40">
        <f t="shared" si="132"/>
        <v>24.627098321342107</v>
      </c>
      <c r="F287" s="40">
        <f t="shared" si="133"/>
        <v>46</v>
      </c>
      <c r="G287" s="3">
        <f t="shared" si="134"/>
        <v>376.86450839328234</v>
      </c>
      <c r="H287" s="3">
        <f t="shared" si="135"/>
        <v>148.76302106966494</v>
      </c>
      <c r="I287">
        <f t="shared" si="120"/>
        <v>1.4876302106966495E-4</v>
      </c>
      <c r="J287" s="4">
        <f t="shared" si="136"/>
        <v>623.99410622634105</v>
      </c>
      <c r="K287" s="40">
        <f t="shared" si="137"/>
        <v>4.1945511844245749</v>
      </c>
      <c r="L287" s="40">
        <f t="shared" si="121"/>
        <v>1.8054488155754251</v>
      </c>
      <c r="M287" s="10">
        <f t="shared" si="138"/>
        <v>6.4671255153293963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14.98293684105079</v>
      </c>
      <c r="Q287" s="42">
        <f t="shared" si="140"/>
        <v>0.33625402487181216</v>
      </c>
      <c r="R287" s="4">
        <f t="shared" si="141"/>
        <v>446796.71599373367</v>
      </c>
      <c r="S287">
        <f t="shared" si="122"/>
        <v>4.4679671599373366E-4</v>
      </c>
      <c r="T287" s="41">
        <f t="shared" si="123"/>
        <v>3.7805381927490751E-4</v>
      </c>
      <c r="U287" s="42">
        <f t="shared" si="142"/>
        <v>0.79335905672143314</v>
      </c>
      <c r="V287" s="42">
        <f t="shared" si="143"/>
        <v>1.0909314636418836</v>
      </c>
      <c r="W287" s="42">
        <f t="shared" si="144"/>
        <v>1.0750720219485324</v>
      </c>
      <c r="X287" s="42">
        <f t="shared" si="145"/>
        <v>1.5859441693351295E-2</v>
      </c>
      <c r="Y287" s="42">
        <f t="shared" si="149"/>
        <v>7.6912067417951469E-3</v>
      </c>
      <c r="Z287" s="10">
        <f t="shared" si="146"/>
        <v>20.344211193386649</v>
      </c>
      <c r="AA287">
        <f t="shared" si="124"/>
        <v>6470584.4786801189</v>
      </c>
      <c r="AB287" s="10">
        <f t="shared" si="125"/>
        <v>6.4705844786801192</v>
      </c>
      <c r="AC287" s="10">
        <f t="shared" si="126"/>
        <v>6.3695844786801192</v>
      </c>
      <c r="AD287" s="3">
        <f t="shared" si="127"/>
        <v>923.79760386948783</v>
      </c>
      <c r="AI287" s="94">
        <f t="shared" si="128"/>
        <v>1.0750720219485324</v>
      </c>
    </row>
    <row r="288" spans="2:35">
      <c r="B288" s="39">
        <f t="shared" si="129"/>
        <v>260</v>
      </c>
      <c r="C288" s="42">
        <f t="shared" si="130"/>
        <v>4.8321342925657245</v>
      </c>
      <c r="D288" s="10">
        <f t="shared" si="131"/>
        <v>10.667865707434464</v>
      </c>
      <c r="E288" s="40">
        <f t="shared" si="132"/>
        <v>24.664268585131072</v>
      </c>
      <c r="F288" s="40">
        <f t="shared" si="133"/>
        <v>46</v>
      </c>
      <c r="G288" s="3">
        <f t="shared" si="134"/>
        <v>376.67865707433748</v>
      </c>
      <c r="H288" s="3">
        <f t="shared" si="135"/>
        <v>148.76302106966494</v>
      </c>
      <c r="I288">
        <f t="shared" si="120"/>
        <v>1.4876302106966495E-4</v>
      </c>
      <c r="J288" s="4">
        <f t="shared" si="136"/>
        <v>625.43309162230071</v>
      </c>
      <c r="K288" s="40">
        <f t="shared" si="137"/>
        <v>4.2042241890840177</v>
      </c>
      <c r="L288" s="40">
        <f t="shared" si="121"/>
        <v>1.7957758109159823</v>
      </c>
      <c r="M288" s="10">
        <f t="shared" si="138"/>
        <v>6.4705844786801192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14.985492737333232</v>
      </c>
      <c r="Q288" s="42">
        <f t="shared" si="140"/>
        <v>0.33749423313324506</v>
      </c>
      <c r="R288" s="4">
        <f t="shared" si="141"/>
        <v>446034.34241125389</v>
      </c>
      <c r="S288">
        <f t="shared" si="122"/>
        <v>4.4603434241125391E-4</v>
      </c>
      <c r="T288" s="41">
        <f t="shared" si="123"/>
        <v>3.7881619285738726E-4</v>
      </c>
      <c r="U288" s="42">
        <f t="shared" si="142"/>
        <v>0.79200534044596704</v>
      </c>
      <c r="V288" s="42">
        <f t="shared" si="143"/>
        <v>1.091523349394609</v>
      </c>
      <c r="W288" s="42">
        <f t="shared" si="144"/>
        <v>1.0756561503503919</v>
      </c>
      <c r="X288" s="42">
        <f t="shared" si="145"/>
        <v>1.5867199044217184E-2</v>
      </c>
      <c r="Y288" s="42">
        <f t="shared" si="149"/>
        <v>7.7108853731355856E-3</v>
      </c>
      <c r="Z288" s="10">
        <f t="shared" si="146"/>
        <v>20.355215850127344</v>
      </c>
      <c r="AA288">
        <f t="shared" si="124"/>
        <v>6474029.9349871948</v>
      </c>
      <c r="AB288" s="10">
        <f t="shared" si="125"/>
        <v>6.474029934987195</v>
      </c>
      <c r="AC288" s="10">
        <f t="shared" si="126"/>
        <v>6.3730299349871951</v>
      </c>
      <c r="AD288" s="3">
        <f t="shared" si="127"/>
        <v>924.29730746732344</v>
      </c>
      <c r="AI288" s="94">
        <f t="shared" si="128"/>
        <v>1.0756561503503919</v>
      </c>
    </row>
    <row r="289" spans="2:35">
      <c r="B289" s="39">
        <f t="shared" si="129"/>
        <v>261</v>
      </c>
      <c r="C289" s="42">
        <f t="shared" si="130"/>
        <v>4.8507194244602081</v>
      </c>
      <c r="D289" s="10">
        <f t="shared" si="131"/>
        <v>10.649280575539981</v>
      </c>
      <c r="E289" s="40">
        <f t="shared" si="132"/>
        <v>24.701438848920038</v>
      </c>
      <c r="F289" s="40">
        <f t="shared" si="133"/>
        <v>46</v>
      </c>
      <c r="G289" s="3">
        <f t="shared" si="134"/>
        <v>376.49280575539262</v>
      </c>
      <c r="H289" s="3">
        <f t="shared" si="135"/>
        <v>148.76302106966494</v>
      </c>
      <c r="I289">
        <f t="shared" si="120"/>
        <v>1.4876302106966495E-4</v>
      </c>
      <c r="J289" s="4">
        <f t="shared" si="136"/>
        <v>626.87424727524922</v>
      </c>
      <c r="K289" s="40">
        <f t="shared" si="137"/>
        <v>4.2139117824293661</v>
      </c>
      <c r="L289" s="40">
        <f t="shared" si="121"/>
        <v>1.7860882175706339</v>
      </c>
      <c r="M289" s="10">
        <f t="shared" si="138"/>
        <v>6.474029934987195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14.988037728155245</v>
      </c>
      <c r="Q289" s="42">
        <f t="shared" si="140"/>
        <v>0.33873423080549342</v>
      </c>
      <c r="R289" s="4">
        <f t="shared" si="141"/>
        <v>445271.68661729869</v>
      </c>
      <c r="S289">
        <f t="shared" si="122"/>
        <v>4.4527168661729868E-4</v>
      </c>
      <c r="T289" s="41">
        <f t="shared" si="123"/>
        <v>3.795788486513425E-4</v>
      </c>
      <c r="U289" s="42">
        <f t="shared" si="142"/>
        <v>0.79065112305887264</v>
      </c>
      <c r="V289" s="42">
        <f t="shared" si="143"/>
        <v>1.0921128461789282</v>
      </c>
      <c r="W289" s="42">
        <f t="shared" si="144"/>
        <v>1.0762379977660081</v>
      </c>
      <c r="X289" s="42">
        <f t="shared" si="145"/>
        <v>1.5874848412920084E-2</v>
      </c>
      <c r="Y289" s="42">
        <f t="shared" si="149"/>
        <v>7.7305701482149021E-3</v>
      </c>
      <c r="Z289" s="10">
        <f t="shared" si="146"/>
        <v>20.366177345449831</v>
      </c>
      <c r="AA289">
        <f t="shared" si="124"/>
        <v>6477461.8778531794</v>
      </c>
      <c r="AB289" s="10">
        <f t="shared" si="125"/>
        <v>6.4774618778531794</v>
      </c>
      <c r="AC289" s="10">
        <f t="shared" si="126"/>
        <v>6.3764618778531794</v>
      </c>
      <c r="AD289" s="3">
        <f t="shared" si="127"/>
        <v>924.79505117522547</v>
      </c>
      <c r="AI289" s="94">
        <f t="shared" si="128"/>
        <v>1.0762379977660081</v>
      </c>
    </row>
    <row r="290" spans="2:35">
      <c r="B290" s="39">
        <f t="shared" si="129"/>
        <v>262</v>
      </c>
      <c r="C290" s="42">
        <f t="shared" si="130"/>
        <v>4.8693045563546917</v>
      </c>
      <c r="D290" s="10">
        <f t="shared" si="131"/>
        <v>10.630695443645498</v>
      </c>
      <c r="E290" s="40">
        <f t="shared" si="132"/>
        <v>24.738609112709003</v>
      </c>
      <c r="F290" s="40">
        <f t="shared" si="133"/>
        <v>46</v>
      </c>
      <c r="G290" s="3">
        <f t="shared" si="134"/>
        <v>376.30695443644777</v>
      </c>
      <c r="H290" s="3">
        <f t="shared" si="135"/>
        <v>148.76302106966494</v>
      </c>
      <c r="I290">
        <f t="shared" si="120"/>
        <v>1.4876302106966495E-4</v>
      </c>
      <c r="J290" s="4">
        <f t="shared" si="136"/>
        <v>628.31757318518635</v>
      </c>
      <c r="K290" s="40">
        <f t="shared" si="137"/>
        <v>4.2236139644606201</v>
      </c>
      <c r="L290" s="40">
        <f t="shared" si="121"/>
        <v>1.7763860355393799</v>
      </c>
      <c r="M290" s="10">
        <f t="shared" si="138"/>
        <v>6.4774618778531794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14.990571820470194</v>
      </c>
      <c r="Q290" s="42">
        <f t="shared" si="140"/>
        <v>0.33997401886141698</v>
      </c>
      <c r="R290" s="4">
        <f t="shared" si="141"/>
        <v>444508.74982190359</v>
      </c>
      <c r="S290">
        <f t="shared" si="122"/>
        <v>4.445087498219036E-4</v>
      </c>
      <c r="T290" s="41">
        <f t="shared" si="123"/>
        <v>3.8034178544673757E-4</v>
      </c>
      <c r="U290" s="42">
        <f t="shared" si="142"/>
        <v>0.78929640670876133</v>
      </c>
      <c r="V290" s="42">
        <f t="shared" si="143"/>
        <v>1.0926999527367842</v>
      </c>
      <c r="W290" s="42">
        <f t="shared" si="144"/>
        <v>1.0768175631150201</v>
      </c>
      <c r="X290" s="42">
        <f t="shared" si="145"/>
        <v>1.5882389621764137E-2</v>
      </c>
      <c r="Y290" s="42">
        <f t="shared" si="149"/>
        <v>7.7502609451674895E-3</v>
      </c>
      <c r="Z290" s="10">
        <f t="shared" si="146"/>
        <v>20.377095659011736</v>
      </c>
      <c r="AA290">
        <f t="shared" si="124"/>
        <v>6480880.3009090656</v>
      </c>
      <c r="AB290" s="10">
        <f t="shared" si="125"/>
        <v>6.4808803009090656</v>
      </c>
      <c r="AC290" s="10">
        <f t="shared" si="126"/>
        <v>6.3798803009090657</v>
      </c>
      <c r="AD290" s="3">
        <f t="shared" si="127"/>
        <v>925.29083406948018</v>
      </c>
      <c r="AI290" s="94">
        <f t="shared" si="128"/>
        <v>1.0768175631150201</v>
      </c>
    </row>
    <row r="291" spans="2:35">
      <c r="B291" s="39">
        <f t="shared" si="129"/>
        <v>263</v>
      </c>
      <c r="C291" s="42">
        <f t="shared" si="130"/>
        <v>4.8878896882491754</v>
      </c>
      <c r="D291" s="10">
        <f t="shared" si="131"/>
        <v>10.612110311751016</v>
      </c>
      <c r="E291" s="40">
        <f t="shared" si="132"/>
        <v>24.775779376497969</v>
      </c>
      <c r="F291" s="40">
        <f t="shared" si="133"/>
        <v>46</v>
      </c>
      <c r="G291" s="3">
        <f t="shared" si="134"/>
        <v>376.12110311750291</v>
      </c>
      <c r="H291" s="3">
        <f t="shared" si="135"/>
        <v>148.76302106966494</v>
      </c>
      <c r="I291">
        <f t="shared" si="120"/>
        <v>1.4876302106966495E-4</v>
      </c>
      <c r="J291" s="4">
        <f t="shared" si="136"/>
        <v>629.76306935211232</v>
      </c>
      <c r="K291" s="40">
        <f t="shared" si="137"/>
        <v>4.2333307351777805</v>
      </c>
      <c r="L291" s="40">
        <f t="shared" si="121"/>
        <v>1.7666692648222195</v>
      </c>
      <c r="M291" s="10">
        <f t="shared" si="138"/>
        <v>6.4808803009090656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14.993095021196206</v>
      </c>
      <c r="Q291" s="42">
        <f t="shared" si="140"/>
        <v>0.34121359827235309</v>
      </c>
      <c r="R291" s="4">
        <f t="shared" si="141"/>
        <v>443745.53323510388</v>
      </c>
      <c r="S291">
        <f t="shared" si="122"/>
        <v>4.4374553323510386E-4</v>
      </c>
      <c r="T291" s="41">
        <f t="shared" si="123"/>
        <v>3.8110500203353731E-4</v>
      </c>
      <c r="U291" s="42">
        <f t="shared" si="142"/>
        <v>0.78794119354424452</v>
      </c>
      <c r="V291" s="42">
        <f t="shared" si="143"/>
        <v>1.0932846678159789</v>
      </c>
      <c r="W291" s="42">
        <f t="shared" si="144"/>
        <v>1.0773948453218691</v>
      </c>
      <c r="X291" s="42">
        <f t="shared" si="145"/>
        <v>1.5889822494109751E-2</v>
      </c>
      <c r="Y291" s="42">
        <f t="shared" si="149"/>
        <v>7.7699576419746176E-3</v>
      </c>
      <c r="Z291" s="10">
        <f t="shared" si="146"/>
        <v>20.387970770561704</v>
      </c>
      <c r="AA291">
        <f t="shared" si="124"/>
        <v>6484285.1978143379</v>
      </c>
      <c r="AB291" s="10">
        <f t="shared" si="125"/>
        <v>6.4842851978143381</v>
      </c>
      <c r="AC291" s="10">
        <f t="shared" si="126"/>
        <v>6.3832851978143381</v>
      </c>
      <c r="AD291" s="3">
        <f t="shared" si="127"/>
        <v>925.7846552305059</v>
      </c>
      <c r="AI291" s="94">
        <f t="shared" si="128"/>
        <v>1.0773948453218691</v>
      </c>
    </row>
    <row r="292" spans="2:35">
      <c r="B292" s="39">
        <f t="shared" si="129"/>
        <v>264</v>
      </c>
      <c r="C292" s="42">
        <f t="shared" si="130"/>
        <v>4.906474820143659</v>
      </c>
      <c r="D292" s="10">
        <f t="shared" si="131"/>
        <v>10.593525179856533</v>
      </c>
      <c r="E292" s="40">
        <f t="shared" si="132"/>
        <v>24.812949640286934</v>
      </c>
      <c r="F292" s="40">
        <f t="shared" si="133"/>
        <v>46</v>
      </c>
      <c r="G292" s="3">
        <f t="shared" si="134"/>
        <v>375.93525179855806</v>
      </c>
      <c r="H292" s="3">
        <f t="shared" si="135"/>
        <v>148.76302106966494</v>
      </c>
      <c r="I292">
        <f t="shared" si="120"/>
        <v>1.4876302106966495E-4</v>
      </c>
      <c r="J292" s="4">
        <f t="shared" si="136"/>
        <v>631.21073577602692</v>
      </c>
      <c r="K292" s="40">
        <f t="shared" si="137"/>
        <v>4.2430620945808455</v>
      </c>
      <c r="L292" s="40">
        <f t="shared" si="121"/>
        <v>1.7569379054191545</v>
      </c>
      <c r="M292" s="10">
        <f t="shared" si="138"/>
        <v>6.4842851978143381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14.995607337216315</v>
      </c>
      <c r="Q292" s="42">
        <f t="shared" si="140"/>
        <v>0.34245297000812525</v>
      </c>
      <c r="R292" s="4">
        <f t="shared" si="141"/>
        <v>442982.03806693497</v>
      </c>
      <c r="S292">
        <f t="shared" si="122"/>
        <v>4.4298203806693499E-4</v>
      </c>
      <c r="T292" s="41">
        <f t="shared" si="123"/>
        <v>3.8186849720170618E-4</v>
      </c>
      <c r="U292" s="42">
        <f t="shared" si="142"/>
        <v>0.78658548571393372</v>
      </c>
      <c r="V292" s="42">
        <f t="shared" si="143"/>
        <v>1.0938669901699587</v>
      </c>
      <c r="W292" s="42">
        <f t="shared" si="144"/>
        <v>1.077969843315808</v>
      </c>
      <c r="X292" s="42">
        <f t="shared" si="145"/>
        <v>1.5897146854150668E-2</v>
      </c>
      <c r="Y292" s="42">
        <f t="shared" si="149"/>
        <v>7.7896601164650714E-3</v>
      </c>
      <c r="Z292" s="10">
        <f t="shared" si="146"/>
        <v>20.398802659938998</v>
      </c>
      <c r="AA292">
        <f t="shared" si="124"/>
        <v>6487676.5622568587</v>
      </c>
      <c r="AB292" s="10">
        <f t="shared" si="125"/>
        <v>6.4876765622568584</v>
      </c>
      <c r="AC292" s="10">
        <f t="shared" si="126"/>
        <v>6.3866765622568584</v>
      </c>
      <c r="AD292" s="3">
        <f t="shared" si="127"/>
        <v>926.27651374283664</v>
      </c>
      <c r="AI292" s="94">
        <f t="shared" si="128"/>
        <v>1.077969843315808</v>
      </c>
    </row>
    <row r="293" spans="2:35">
      <c r="B293" s="39">
        <f t="shared" si="129"/>
        <v>265</v>
      </c>
      <c r="C293" s="42">
        <f t="shared" si="130"/>
        <v>4.9250599520381426</v>
      </c>
      <c r="D293" s="10">
        <f t="shared" si="131"/>
        <v>10.57494004796205</v>
      </c>
      <c r="E293" s="40">
        <f t="shared" si="132"/>
        <v>24.8501199040759</v>
      </c>
      <c r="F293" s="40">
        <f t="shared" si="133"/>
        <v>46</v>
      </c>
      <c r="G293" s="3">
        <f t="shared" si="134"/>
        <v>375.7494004796132</v>
      </c>
      <c r="H293" s="3">
        <f t="shared" si="135"/>
        <v>148.76302106966494</v>
      </c>
      <c r="I293">
        <f t="shared" si="120"/>
        <v>1.4876302106966495E-4</v>
      </c>
      <c r="J293" s="4">
        <f t="shared" si="136"/>
        <v>632.66057245693014</v>
      </c>
      <c r="K293" s="40">
        <f t="shared" si="137"/>
        <v>4.2528080426698143</v>
      </c>
      <c r="L293" s="40">
        <f t="shared" si="121"/>
        <v>1.7471919573301857</v>
      </c>
      <c r="M293" s="10">
        <f t="shared" si="138"/>
        <v>6.4876765622568584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14.998108775378514</v>
      </c>
      <c r="Q293" s="42">
        <f t="shared" si="140"/>
        <v>0.34369213503705165</v>
      </c>
      <c r="R293" s="4">
        <f t="shared" si="141"/>
        <v>442218.26552743226</v>
      </c>
      <c r="S293">
        <f t="shared" si="122"/>
        <v>4.4221826552743226E-4</v>
      </c>
      <c r="T293" s="41">
        <f t="shared" si="123"/>
        <v>3.8263226974120891E-4</v>
      </c>
      <c r="U293" s="42">
        <f t="shared" si="142"/>
        <v>0.78522928536644043</v>
      </c>
      <c r="V293" s="42">
        <f t="shared" si="143"/>
        <v>1.0944469185579588</v>
      </c>
      <c r="W293" s="42">
        <f t="shared" si="144"/>
        <v>1.0785425560308817</v>
      </c>
      <c r="X293" s="42">
        <f t="shared" si="145"/>
        <v>1.5904362527077165E-2</v>
      </c>
      <c r="Y293" s="42">
        <f t="shared" si="149"/>
        <v>7.8093682463159933E-3</v>
      </c>
      <c r="Z293" s="10">
        <f t="shared" si="146"/>
        <v>20.409591307073534</v>
      </c>
      <c r="AA293">
        <f t="shared" si="124"/>
        <v>6491054.3879528698</v>
      </c>
      <c r="AB293" s="10">
        <f t="shared" si="125"/>
        <v>6.4910543879528699</v>
      </c>
      <c r="AC293" s="10">
        <f t="shared" si="126"/>
        <v>6.39005438795287</v>
      </c>
      <c r="AD293" s="3">
        <f t="shared" si="127"/>
        <v>926.76640869512255</v>
      </c>
      <c r="AI293" s="94">
        <f t="shared" si="128"/>
        <v>1.0785425560308817</v>
      </c>
    </row>
    <row r="294" spans="2:35">
      <c r="B294" s="39">
        <f t="shared" si="129"/>
        <v>266</v>
      </c>
      <c r="C294" s="42">
        <f t="shared" si="130"/>
        <v>4.9436450839326262</v>
      </c>
      <c r="D294" s="10">
        <f t="shared" si="131"/>
        <v>10.556354916067567</v>
      </c>
      <c r="E294" s="40">
        <f t="shared" si="132"/>
        <v>24.887290167864865</v>
      </c>
      <c r="F294" s="40">
        <f t="shared" si="133"/>
        <v>46</v>
      </c>
      <c r="G294" s="3">
        <f t="shared" si="134"/>
        <v>375.56354916066834</v>
      </c>
      <c r="H294" s="3">
        <f t="shared" si="135"/>
        <v>148.76302106966494</v>
      </c>
      <c r="I294">
        <f t="shared" si="120"/>
        <v>1.4876302106966495E-4</v>
      </c>
      <c r="J294" s="4">
        <f t="shared" si="136"/>
        <v>634.11257939482221</v>
      </c>
      <c r="K294" s="40">
        <f t="shared" si="137"/>
        <v>4.2625685794446904</v>
      </c>
      <c r="L294" s="40">
        <f t="shared" si="121"/>
        <v>1.7374314205553096</v>
      </c>
      <c r="M294" s="10">
        <f t="shared" si="138"/>
        <v>6.4910543879528699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15.000599342495844</v>
      </c>
      <c r="Q294" s="42">
        <f t="shared" si="140"/>
        <v>0.3449310943259537</v>
      </c>
      <c r="R294" s="4">
        <f t="shared" si="141"/>
        <v>441454.21682663099</v>
      </c>
      <c r="S294">
        <f t="shared" si="122"/>
        <v>4.4145421682663101E-4</v>
      </c>
      <c r="T294" s="41">
        <f t="shared" si="123"/>
        <v>3.8339631844201016E-4</v>
      </c>
      <c r="U294" s="42">
        <f t="shared" si="142"/>
        <v>0.78387259465037551</v>
      </c>
      <c r="V294" s="42">
        <f t="shared" si="143"/>
        <v>1.0950244517454664</v>
      </c>
      <c r="W294" s="42">
        <f t="shared" si="144"/>
        <v>1.0791129824059282</v>
      </c>
      <c r="X294" s="42">
        <f t="shared" si="145"/>
        <v>1.5911469339538131E-2</v>
      </c>
      <c r="Y294" s="42">
        <f t="shared" si="149"/>
        <v>7.8290819090542935E-3</v>
      </c>
      <c r="Z294" s="10">
        <f t="shared" si="146"/>
        <v>20.420336691987472</v>
      </c>
      <c r="AA294">
        <f t="shared" si="124"/>
        <v>6494418.6686474942</v>
      </c>
      <c r="AB294" s="10">
        <f t="shared" si="125"/>
        <v>6.4944186686474943</v>
      </c>
      <c r="AC294" s="10">
        <f t="shared" si="126"/>
        <v>6.3934186686474943</v>
      </c>
      <c r="AD294" s="3">
        <f t="shared" si="127"/>
        <v>927.25433918020224</v>
      </c>
      <c r="AI294" s="94">
        <f t="shared" si="128"/>
        <v>1.0791129824059282</v>
      </c>
    </row>
    <row r="295" spans="2:35">
      <c r="B295" s="39">
        <f t="shared" si="129"/>
        <v>267</v>
      </c>
      <c r="C295" s="42">
        <f t="shared" si="130"/>
        <v>4.9622302158271099</v>
      </c>
      <c r="D295" s="10">
        <f t="shared" si="131"/>
        <v>10.537769784173085</v>
      </c>
      <c r="E295" s="40">
        <f t="shared" si="132"/>
        <v>24.924460431653831</v>
      </c>
      <c r="F295" s="40">
        <f t="shared" si="133"/>
        <v>46</v>
      </c>
      <c r="G295" s="3">
        <f t="shared" si="134"/>
        <v>375.37769784172349</v>
      </c>
      <c r="H295" s="3">
        <f t="shared" si="135"/>
        <v>148.76302106966494</v>
      </c>
      <c r="I295">
        <f t="shared" ref="I295:I358" si="150">H295/1000^2</f>
        <v>1.4876302106966495E-4</v>
      </c>
      <c r="J295" s="4">
        <f t="shared" si="136"/>
        <v>635.56675658970312</v>
      </c>
      <c r="K295" s="40">
        <f t="shared" si="137"/>
        <v>4.272343704905472</v>
      </c>
      <c r="L295" s="40">
        <f t="shared" ref="L295:L358" si="151">IF((gstar-K295)&lt;0,0,gstar-K295)</f>
        <v>1.727656295094528</v>
      </c>
      <c r="M295" s="10">
        <f t="shared" si="138"/>
        <v>6.4944186686474943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15.003079045346912</v>
      </c>
      <c r="Q295" s="42">
        <f t="shared" si="140"/>
        <v>0.34616984884016438</v>
      </c>
      <c r="R295" s="4">
        <f t="shared" si="141"/>
        <v>440689.89317456662</v>
      </c>
      <c r="S295">
        <f t="shared" ref="S295:S358" si="152">R295/1000^3</f>
        <v>4.4068989317456661E-4</v>
      </c>
      <c r="T295" s="41">
        <f t="shared" ref="T295:T358" si="153">(vc/1000^3-S295)</f>
        <v>3.8416064209407456E-4</v>
      </c>
      <c r="U295" s="42">
        <f t="shared" si="142"/>
        <v>0.78251541571435101</v>
      </c>
      <c r="V295" s="42">
        <f t="shared" si="143"/>
        <v>1.0955995885022227</v>
      </c>
      <c r="W295" s="42">
        <f t="shared" si="144"/>
        <v>1.0796811213846622</v>
      </c>
      <c r="X295" s="42">
        <f t="shared" si="145"/>
        <v>1.5918467117560509E-2</v>
      </c>
      <c r="Y295" s="42">
        <f t="shared" si="149"/>
        <v>7.8488009820554851E-3</v>
      </c>
      <c r="Z295" s="10">
        <f t="shared" si="146"/>
        <v>20.43103879479003</v>
      </c>
      <c r="AA295">
        <f t="shared" ref="AA295:AA358" si="154">Z295*rat*to+patm*1000000</f>
        <v>6497769.398113111</v>
      </c>
      <c r="AB295" s="10">
        <f t="shared" ref="AB295:AB358" si="155">AA295/1000000</f>
        <v>6.4977693981131113</v>
      </c>
      <c r="AC295" s="10">
        <f t="shared" ref="AC295:AC358" si="156">AB295-patm</f>
        <v>6.3967693981131113</v>
      </c>
      <c r="AD295" s="3">
        <f t="shared" ref="AD295:AD358" si="157">AC295*1000000/6895</f>
        <v>927.74030429486743</v>
      </c>
      <c r="AI295" s="94">
        <f t="shared" ref="AI295:AI358" si="158">($M295-patm)*1000000*$I295/SQRT(rat*to)*SQRT(k)*(2/(k+1))^((k+1)/2/(k-1))</f>
        <v>1.0796811213846622</v>
      </c>
    </row>
    <row r="296" spans="2:35">
      <c r="B296" s="39">
        <f t="shared" ref="B296:B359" si="159">1+B295</f>
        <v>268</v>
      </c>
      <c r="C296" s="42">
        <f t="shared" ref="C296:C359" si="160">xincp+C295</f>
        <v>4.9808153477215935</v>
      </c>
      <c r="D296" s="10">
        <f t="shared" ref="D296:D359" si="161">(F296-E296)/2</f>
        <v>10.519184652278602</v>
      </c>
      <c r="E296" s="40">
        <f t="shared" ref="E296:E359" si="162">E295+ci*2*xincp</f>
        <v>24.961630695442796</v>
      </c>
      <c r="F296" s="40">
        <f t="shared" ref="F296:F359" si="163">F295-osi*2*xincp</f>
        <v>46</v>
      </c>
      <c r="G296" s="3">
        <f t="shared" ref="G296:G359" si="164">G295-ei*n*2*xincp</f>
        <v>375.19184652277863</v>
      </c>
      <c r="H296" s="3">
        <f t="shared" ref="H296:H359" si="165">PI()/4*(dto+erate*(two-D296)/two)^2</f>
        <v>148.76302106966494</v>
      </c>
      <c r="I296">
        <f t="shared" si="150"/>
        <v>1.4876302106966495E-4</v>
      </c>
      <c r="J296" s="4">
        <f t="shared" ref="J296:J359" si="166">PI()/4*dc^2-PI()/4*(F296^2-E296^2)</f>
        <v>637.02310404157265</v>
      </c>
      <c r="K296" s="40">
        <f t="shared" ref="K296:K359" si="167">J296/H296</f>
        <v>4.2821334190521583</v>
      </c>
      <c r="L296" s="40">
        <f t="shared" si="151"/>
        <v>1.7178665809478417</v>
      </c>
      <c r="M296" s="10">
        <f t="shared" ref="M296:M359" si="168">AB295</f>
        <v>6.4977693981131113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15.00554789067478</v>
      </c>
      <c r="Q296" s="42">
        <f t="shared" ref="Q296:Q359" si="170">xincp/P296+Q295</f>
        <v>0.34740839954353681</v>
      </c>
      <c r="R296" s="4">
        <f t="shared" ref="R296:R359" si="171">PI()/4*(F296^2-E296^2)*G296</f>
        <v>439925.2957812745</v>
      </c>
      <c r="S296">
        <f t="shared" si="152"/>
        <v>4.399252957812745E-4</v>
      </c>
      <c r="T296" s="41">
        <f t="shared" si="153"/>
        <v>3.8492523948736667E-4</v>
      </c>
      <c r="U296" s="42">
        <f t="shared" ref="U296:U359" si="172">rhopgrain*R296/1000^2</f>
        <v>0.7811577507069779</v>
      </c>
      <c r="V296" s="42">
        <f t="shared" ref="V296:V359" si="173">(U295-U296)/(Q296-Q295)</f>
        <v>1.0961723276054469</v>
      </c>
      <c r="W296" s="42">
        <f t="shared" ref="W296:W359" si="174">IF(V296&lt;AI296,IF(AB295&gt;pbd,AI296,0),AI296)</f>
        <v>1.080246971915402</v>
      </c>
      <c r="X296" s="42">
        <f t="shared" ref="X296:X359" si="175">V296-W296</f>
        <v>1.592535569004494E-2</v>
      </c>
      <c r="Y296" s="42">
        <f t="shared" si="149"/>
        <v>7.8685253425468463E-3</v>
      </c>
      <c r="Z296" s="10">
        <f t="shared" ref="Z296:Z359" si="176">Y296/T296</f>
        <v>20.441697595683625</v>
      </c>
      <c r="AA296">
        <f t="shared" si="154"/>
        <v>6501106.5701512806</v>
      </c>
      <c r="AB296" s="10">
        <f t="shared" si="155"/>
        <v>6.5011065701512809</v>
      </c>
      <c r="AC296" s="10">
        <f t="shared" si="156"/>
        <v>6.4001065701512809</v>
      </c>
      <c r="AD296" s="3">
        <f t="shared" si="157"/>
        <v>928.22430314014218</v>
      </c>
      <c r="AI296" s="94">
        <f t="shared" si="158"/>
        <v>1.080246971915402</v>
      </c>
    </row>
    <row r="297" spans="2:35">
      <c r="B297" s="39">
        <f t="shared" si="159"/>
        <v>269</v>
      </c>
      <c r="C297" s="42">
        <f t="shared" si="160"/>
        <v>4.9994004796160771</v>
      </c>
      <c r="D297" s="10">
        <f t="shared" si="161"/>
        <v>10.500599520384119</v>
      </c>
      <c r="E297" s="40">
        <f t="shared" si="162"/>
        <v>24.998800959231762</v>
      </c>
      <c r="F297" s="40">
        <f t="shared" si="163"/>
        <v>46</v>
      </c>
      <c r="G297" s="3">
        <f t="shared" si="164"/>
        <v>375.00599520383378</v>
      </c>
      <c r="H297" s="3">
        <f t="shared" si="165"/>
        <v>148.76302106966494</v>
      </c>
      <c r="I297">
        <f t="shared" si="150"/>
        <v>1.4876302106966495E-4</v>
      </c>
      <c r="J297" s="4">
        <f t="shared" si="166"/>
        <v>638.4816217504308</v>
      </c>
      <c r="K297" s="40">
        <f t="shared" si="167"/>
        <v>4.2919377218847501</v>
      </c>
      <c r="L297" s="40">
        <f t="shared" si="151"/>
        <v>1.7080622781152499</v>
      </c>
      <c r="M297" s="10">
        <f t="shared" si="168"/>
        <v>6.5011065701512809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15.008005885188515</v>
      </c>
      <c r="Q297" s="42">
        <f t="shared" si="170"/>
        <v>0.34864674739845236</v>
      </c>
      <c r="R297" s="4">
        <f t="shared" si="171"/>
        <v>439160.4258567901</v>
      </c>
      <c r="S297">
        <f t="shared" si="152"/>
        <v>4.3916042585679012E-4</v>
      </c>
      <c r="T297" s="41">
        <f t="shared" si="153"/>
        <v>3.8569010941185105E-4</v>
      </c>
      <c r="U297" s="42">
        <f t="shared" si="172"/>
        <v>0.77979960177686791</v>
      </c>
      <c r="V297" s="42">
        <f t="shared" si="173"/>
        <v>1.0967426678367413</v>
      </c>
      <c r="W297" s="42">
        <f t="shared" si="174"/>
        <v>1.0808105329513924</v>
      </c>
      <c r="X297" s="42">
        <f t="shared" si="175"/>
        <v>1.5932134885348948E-2</v>
      </c>
      <c r="Y297" s="42">
        <f t="shared" si="149"/>
        <v>7.8882548676063435E-3</v>
      </c>
      <c r="Z297" s="10">
        <f t="shared" si="176"/>
        <v>20.452313074958933</v>
      </c>
      <c r="AA297">
        <f t="shared" si="154"/>
        <v>6504430.1785911964</v>
      </c>
      <c r="AB297" s="10">
        <f t="shared" si="155"/>
        <v>6.5044301785911962</v>
      </c>
      <c r="AC297" s="10">
        <f t="shared" si="156"/>
        <v>6.4034301785911962</v>
      </c>
      <c r="AD297" s="3">
        <f t="shared" si="157"/>
        <v>928.70633482105825</v>
      </c>
      <c r="AI297" s="94">
        <f t="shared" si="158"/>
        <v>1.0808105329513924</v>
      </c>
    </row>
    <row r="298" spans="2:35">
      <c r="B298" s="39">
        <f t="shared" si="159"/>
        <v>270</v>
      </c>
      <c r="C298" s="42">
        <f t="shared" si="160"/>
        <v>5.0179856115105608</v>
      </c>
      <c r="D298" s="10">
        <f t="shared" si="161"/>
        <v>10.482014388489636</v>
      </c>
      <c r="E298" s="40">
        <f t="shared" si="162"/>
        <v>25.035971223020727</v>
      </c>
      <c r="F298" s="40">
        <f t="shared" si="163"/>
        <v>46</v>
      </c>
      <c r="G298" s="3">
        <f t="shared" si="164"/>
        <v>374.82014388488892</v>
      </c>
      <c r="H298" s="3">
        <f t="shared" si="165"/>
        <v>148.76302106966494</v>
      </c>
      <c r="I298">
        <f t="shared" si="150"/>
        <v>1.4876302106966495E-4</v>
      </c>
      <c r="J298" s="4">
        <f t="shared" si="166"/>
        <v>639.9423097162778</v>
      </c>
      <c r="K298" s="40">
        <f t="shared" si="167"/>
        <v>4.3017566134032474</v>
      </c>
      <c r="L298" s="40">
        <f t="shared" si="151"/>
        <v>1.6982433865967526</v>
      </c>
      <c r="M298" s="10">
        <f t="shared" si="168"/>
        <v>6.5044301785911962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15.010453035562152</v>
      </c>
      <c r="Q298" s="42">
        <f t="shared" si="170"/>
        <v>0.3498848933658294</v>
      </c>
      <c r="R298" s="4">
        <f t="shared" si="171"/>
        <v>438395.2846111487</v>
      </c>
      <c r="S298">
        <f t="shared" si="152"/>
        <v>4.3839528461114873E-4</v>
      </c>
      <c r="T298" s="41">
        <f t="shared" si="153"/>
        <v>3.8645525065749244E-4</v>
      </c>
      <c r="U298" s="42">
        <f t="shared" si="172"/>
        <v>0.77844097107263233</v>
      </c>
      <c r="V298" s="42">
        <f t="shared" si="173"/>
        <v>1.0973106079841237</v>
      </c>
      <c r="W298" s="42">
        <f t="shared" si="174"/>
        <v>1.0813718034505464</v>
      </c>
      <c r="X298" s="42">
        <f t="shared" si="175"/>
        <v>1.5938804533577322E-2</v>
      </c>
      <c r="Y298" s="42">
        <f t="shared" si="149"/>
        <v>7.907989434164403E-3</v>
      </c>
      <c r="Z298" s="10">
        <f t="shared" si="176"/>
        <v>20.462885212997392</v>
      </c>
      <c r="AA298">
        <f t="shared" si="154"/>
        <v>6507740.2172904657</v>
      </c>
      <c r="AB298" s="10">
        <f t="shared" si="155"/>
        <v>6.5077402172904657</v>
      </c>
      <c r="AC298" s="10">
        <f t="shared" si="156"/>
        <v>6.4067402172904657</v>
      </c>
      <c r="AD298" s="3">
        <f t="shared" si="157"/>
        <v>929.18639844676807</v>
      </c>
      <c r="AI298" s="94">
        <f t="shared" si="158"/>
        <v>1.0813718034505464</v>
      </c>
    </row>
    <row r="299" spans="2:35">
      <c r="B299" s="39">
        <f t="shared" si="159"/>
        <v>271</v>
      </c>
      <c r="C299" s="42">
        <f t="shared" si="160"/>
        <v>5.0365707434050444</v>
      </c>
      <c r="D299" s="10">
        <f t="shared" si="161"/>
        <v>10.463429256595154</v>
      </c>
      <c r="E299" s="40">
        <f t="shared" si="162"/>
        <v>25.073141486809693</v>
      </c>
      <c r="F299" s="40">
        <f t="shared" si="163"/>
        <v>46</v>
      </c>
      <c r="G299" s="3">
        <f t="shared" si="164"/>
        <v>374.63429256594407</v>
      </c>
      <c r="H299" s="3">
        <f t="shared" si="165"/>
        <v>148.76302106966494</v>
      </c>
      <c r="I299">
        <f t="shared" si="150"/>
        <v>1.4876302106966495E-4</v>
      </c>
      <c r="J299" s="4">
        <f t="shared" si="166"/>
        <v>641.40516793911343</v>
      </c>
      <c r="K299" s="40">
        <f t="shared" si="167"/>
        <v>4.3115900936076494</v>
      </c>
      <c r="L299" s="40">
        <f t="shared" si="151"/>
        <v>1.6884099063923506</v>
      </c>
      <c r="M299" s="10">
        <f t="shared" si="168"/>
        <v>6.5077402172904657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15.012889348435388</v>
      </c>
      <c r="Q299" s="42">
        <f t="shared" si="170"/>
        <v>0.35112283840513125</v>
      </c>
      <c r="R299" s="4">
        <f t="shared" si="171"/>
        <v>437629.87325438566</v>
      </c>
      <c r="S299">
        <f t="shared" si="152"/>
        <v>4.3762987325438567E-4</v>
      </c>
      <c r="T299" s="41">
        <f t="shared" si="153"/>
        <v>3.872206620142555E-4</v>
      </c>
      <c r="U299" s="42">
        <f t="shared" si="172"/>
        <v>0.77708186074288244</v>
      </c>
      <c r="V299" s="42">
        <f t="shared" si="173"/>
        <v>1.0978761468411915</v>
      </c>
      <c r="W299" s="42">
        <f t="shared" si="174"/>
        <v>1.0819307823755742</v>
      </c>
      <c r="X299" s="42">
        <f t="shared" si="175"/>
        <v>1.594536446561734E-2</v>
      </c>
      <c r="Y299" s="42">
        <f t="shared" si="149"/>
        <v>7.9277289190044734E-3</v>
      </c>
      <c r="Z299" s="10">
        <f t="shared" si="176"/>
        <v>20.473413990270526</v>
      </c>
      <c r="AA299">
        <f t="shared" si="154"/>
        <v>6511036.6801349055</v>
      </c>
      <c r="AB299" s="10">
        <f t="shared" si="155"/>
        <v>6.5110366801349056</v>
      </c>
      <c r="AC299" s="10">
        <f t="shared" si="156"/>
        <v>6.4100366801349056</v>
      </c>
      <c r="AD299" s="3">
        <f t="shared" si="157"/>
        <v>929.66449313051567</v>
      </c>
      <c r="AI299" s="94">
        <f t="shared" si="158"/>
        <v>1.0819307823755742</v>
      </c>
    </row>
    <row r="300" spans="2:35">
      <c r="B300" s="39">
        <f t="shared" si="159"/>
        <v>272</v>
      </c>
      <c r="C300" s="42">
        <f t="shared" si="160"/>
        <v>5.055155875299528</v>
      </c>
      <c r="D300" s="10">
        <f t="shared" si="161"/>
        <v>10.444844124700671</v>
      </c>
      <c r="E300" s="40">
        <f t="shared" si="162"/>
        <v>25.110311750598658</v>
      </c>
      <c r="F300" s="40">
        <f t="shared" si="163"/>
        <v>46</v>
      </c>
      <c r="G300" s="3">
        <f t="shared" si="164"/>
        <v>374.44844124699921</v>
      </c>
      <c r="H300" s="3">
        <f t="shared" si="165"/>
        <v>148.76302106966494</v>
      </c>
      <c r="I300">
        <f t="shared" si="150"/>
        <v>1.4876302106966495E-4</v>
      </c>
      <c r="J300" s="4">
        <f t="shared" si="166"/>
        <v>642.87019641893789</v>
      </c>
      <c r="K300" s="40">
        <f t="shared" si="167"/>
        <v>4.3214381624979579</v>
      </c>
      <c r="L300" s="40">
        <f t="shared" si="151"/>
        <v>1.6785618375020421</v>
      </c>
      <c r="M300" s="10">
        <f t="shared" si="168"/>
        <v>6.5110366801349056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15.015314830413541</v>
      </c>
      <c r="Q300" s="42">
        <f t="shared" si="170"/>
        <v>0.35236058347437477</v>
      </c>
      <c r="R300" s="4">
        <f t="shared" si="171"/>
        <v>436864.19299653638</v>
      </c>
      <c r="S300">
        <f t="shared" si="152"/>
        <v>4.3686419299653637E-4</v>
      </c>
      <c r="T300" s="41">
        <f t="shared" si="153"/>
        <v>3.879863422721048E-4</v>
      </c>
      <c r="U300" s="42">
        <f t="shared" si="172"/>
        <v>0.77572227293622986</v>
      </c>
      <c r="V300" s="42">
        <f t="shared" si="173"/>
        <v>1.0984392832067831</v>
      </c>
      <c r="W300" s="42">
        <f t="shared" si="174"/>
        <v>1.0824874686939505</v>
      </c>
      <c r="X300" s="42">
        <f t="shared" si="175"/>
        <v>1.5951814512832563E-2</v>
      </c>
      <c r="Y300" s="42">
        <f t="shared" si="149"/>
        <v>7.9474731987632195E-3</v>
      </c>
      <c r="Z300" s="10">
        <f t="shared" si="176"/>
        <v>20.483899387338361</v>
      </c>
      <c r="AA300">
        <f t="shared" si="154"/>
        <v>6514319.5610380387</v>
      </c>
      <c r="AB300" s="10">
        <f t="shared" si="155"/>
        <v>6.5143195610380387</v>
      </c>
      <c r="AC300" s="10">
        <f t="shared" si="156"/>
        <v>6.4133195610380387</v>
      </c>
      <c r="AD300" s="3">
        <f t="shared" si="157"/>
        <v>930.14061798956322</v>
      </c>
      <c r="AI300" s="94">
        <f t="shared" si="158"/>
        <v>1.0824874686939505</v>
      </c>
    </row>
    <row r="301" spans="2:35">
      <c r="B301" s="39">
        <f t="shared" si="159"/>
        <v>273</v>
      </c>
      <c r="C301" s="42">
        <f t="shared" si="160"/>
        <v>5.0737410071940117</v>
      </c>
      <c r="D301" s="10">
        <f t="shared" si="161"/>
        <v>10.426258992806188</v>
      </c>
      <c r="E301" s="40">
        <f t="shared" si="162"/>
        <v>25.147482014387624</v>
      </c>
      <c r="F301" s="40">
        <f t="shared" si="163"/>
        <v>46</v>
      </c>
      <c r="G301" s="3">
        <f t="shared" si="164"/>
        <v>374.26258992805435</v>
      </c>
      <c r="H301" s="3">
        <f t="shared" si="165"/>
        <v>148.76302106966494</v>
      </c>
      <c r="I301">
        <f t="shared" si="150"/>
        <v>1.4876302106966495E-4</v>
      </c>
      <c r="J301" s="4">
        <f t="shared" si="166"/>
        <v>644.33739515575098</v>
      </c>
      <c r="K301" s="40">
        <f t="shared" si="167"/>
        <v>4.3313008200741709</v>
      </c>
      <c r="L301" s="40">
        <f t="shared" si="151"/>
        <v>1.6686991799258291</v>
      </c>
      <c r="M301" s="10">
        <f t="shared" si="168"/>
        <v>6.5143195610380387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15.017729488067284</v>
      </c>
      <c r="Q301" s="42">
        <f t="shared" si="170"/>
        <v>0.35359812953013842</v>
      </c>
      <c r="R301" s="4">
        <f t="shared" si="171"/>
        <v>436098.24504763621</v>
      </c>
      <c r="S301">
        <f t="shared" si="152"/>
        <v>4.3609824504763621E-4</v>
      </c>
      <c r="T301" s="41">
        <f t="shared" si="153"/>
        <v>3.8875229022100496E-4</v>
      </c>
      <c r="U301" s="42">
        <f t="shared" si="172"/>
        <v>0.77436220980128578</v>
      </c>
      <c r="V301" s="42">
        <f t="shared" si="173"/>
        <v>1.0990000158861379</v>
      </c>
      <c r="W301" s="42">
        <f t="shared" si="174"/>
        <v>1.0830418613778285</v>
      </c>
      <c r="X301" s="42">
        <f t="shared" si="175"/>
        <v>1.5958154508309397E-2</v>
      </c>
      <c r="Y301" s="42">
        <f t="shared" si="149"/>
        <v>7.9672221499322449E-3</v>
      </c>
      <c r="Z301" s="10">
        <f t="shared" si="176"/>
        <v>20.494341384851761</v>
      </c>
      <c r="AA301">
        <f t="shared" si="154"/>
        <v>6517588.8539418308</v>
      </c>
      <c r="AB301" s="10">
        <f t="shared" si="155"/>
        <v>6.517588853941831</v>
      </c>
      <c r="AC301" s="10">
        <f t="shared" si="156"/>
        <v>6.416588853941831</v>
      </c>
      <c r="AD301" s="3">
        <f t="shared" si="157"/>
        <v>930.61477214529816</v>
      </c>
      <c r="AI301" s="94">
        <f t="shared" si="158"/>
        <v>1.0830418613778285</v>
      </c>
    </row>
    <row r="302" spans="2:35">
      <c r="B302" s="39">
        <f t="shared" si="159"/>
        <v>274</v>
      </c>
      <c r="C302" s="42">
        <f t="shared" si="160"/>
        <v>5.0923261390884953</v>
      </c>
      <c r="D302" s="10">
        <f t="shared" si="161"/>
        <v>10.407673860911705</v>
      </c>
      <c r="E302" s="40">
        <f t="shared" si="162"/>
        <v>25.184652278176589</v>
      </c>
      <c r="F302" s="40">
        <f t="shared" si="163"/>
        <v>46</v>
      </c>
      <c r="G302" s="3">
        <f t="shared" si="164"/>
        <v>374.0767386091095</v>
      </c>
      <c r="H302" s="3">
        <f t="shared" si="165"/>
        <v>148.76302106966494</v>
      </c>
      <c r="I302">
        <f t="shared" si="150"/>
        <v>1.4876302106966495E-4</v>
      </c>
      <c r="J302" s="4">
        <f t="shared" si="166"/>
        <v>645.80676414955292</v>
      </c>
      <c r="K302" s="40">
        <f t="shared" si="167"/>
        <v>4.3411780663362904</v>
      </c>
      <c r="L302" s="40">
        <f t="shared" si="151"/>
        <v>1.6588219336637096</v>
      </c>
      <c r="M302" s="10">
        <f t="shared" si="168"/>
        <v>6.517588853941831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15.020133327933312</v>
      </c>
      <c r="Q302" s="42">
        <f t="shared" si="170"/>
        <v>0.35483547752757066</v>
      </c>
      <c r="R302" s="4">
        <f t="shared" si="171"/>
        <v>435332.03061772051</v>
      </c>
      <c r="S302">
        <f t="shared" si="152"/>
        <v>4.3533203061772052E-4</v>
      </c>
      <c r="T302" s="41">
        <f t="shared" si="153"/>
        <v>3.8951850465092065E-4</v>
      </c>
      <c r="U302" s="42">
        <f t="shared" si="172"/>
        <v>0.7730016734866616</v>
      </c>
      <c r="V302" s="42">
        <f t="shared" si="173"/>
        <v>1.0995583436895495</v>
      </c>
      <c r="W302" s="42">
        <f t="shared" si="174"/>
        <v>1.0835939594041646</v>
      </c>
      <c r="X302" s="42">
        <f t="shared" si="175"/>
        <v>1.5964384285384936E-2</v>
      </c>
      <c r="Y302" s="42">
        <f t="shared" si="149"/>
        <v>7.9869756488580041E-3</v>
      </c>
      <c r="Z302" s="10">
        <f t="shared" si="176"/>
        <v>20.50473996355009</v>
      </c>
      <c r="AA302">
        <f t="shared" si="154"/>
        <v>6520844.5528159523</v>
      </c>
      <c r="AB302" s="10">
        <f t="shared" si="155"/>
        <v>6.5208445528159524</v>
      </c>
      <c r="AC302" s="10">
        <f t="shared" si="156"/>
        <v>6.4198445528159525</v>
      </c>
      <c r="AD302" s="3">
        <f t="shared" si="157"/>
        <v>931.08695472312581</v>
      </c>
      <c r="AI302" s="94">
        <f t="shared" si="158"/>
        <v>1.0835939594041646</v>
      </c>
    </row>
    <row r="303" spans="2:35">
      <c r="B303" s="39">
        <f t="shared" si="159"/>
        <v>275</v>
      </c>
      <c r="C303" s="42">
        <f t="shared" si="160"/>
        <v>5.1109112709829789</v>
      </c>
      <c r="D303" s="10">
        <f t="shared" si="161"/>
        <v>10.389088729017223</v>
      </c>
      <c r="E303" s="40">
        <f t="shared" si="162"/>
        <v>25.221822541965555</v>
      </c>
      <c r="F303" s="40">
        <f t="shared" si="163"/>
        <v>46</v>
      </c>
      <c r="G303" s="3">
        <f t="shared" si="164"/>
        <v>373.89088729016464</v>
      </c>
      <c r="H303" s="3">
        <f t="shared" si="165"/>
        <v>148.76302106966494</v>
      </c>
      <c r="I303">
        <f t="shared" si="150"/>
        <v>1.4876302106966495E-4</v>
      </c>
      <c r="J303" s="4">
        <f t="shared" si="166"/>
        <v>647.27830340034348</v>
      </c>
      <c r="K303" s="40">
        <f t="shared" si="167"/>
        <v>4.3510699012843146</v>
      </c>
      <c r="L303" s="40">
        <f t="shared" si="151"/>
        <v>1.6489300987156854</v>
      </c>
      <c r="M303" s="10">
        <f t="shared" si="168"/>
        <v>6.5208445528159524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15.0225263565139</v>
      </c>
      <c r="Q303" s="42">
        <f t="shared" si="170"/>
        <v>0.356072628420398</v>
      </c>
      <c r="R303" s="4">
        <f t="shared" si="171"/>
        <v>434565.55091682472</v>
      </c>
      <c r="S303">
        <f t="shared" si="152"/>
        <v>4.3456555091682473E-4</v>
      </c>
      <c r="T303" s="41">
        <f t="shared" si="153"/>
        <v>3.9028498435181644E-4</v>
      </c>
      <c r="U303" s="42">
        <f t="shared" si="172"/>
        <v>0.77164066614096904</v>
      </c>
      <c r="V303" s="42">
        <f t="shared" si="173"/>
        <v>1.100114265433028</v>
      </c>
      <c r="W303" s="42">
        <f t="shared" si="174"/>
        <v>1.0841437617545941</v>
      </c>
      <c r="X303" s="42">
        <f t="shared" si="175"/>
        <v>1.5970503678433889E-2</v>
      </c>
      <c r="Y303" s="42">
        <f t="shared" si="149"/>
        <v>8.0067335717426812E-3</v>
      </c>
      <c r="Z303" s="10">
        <f t="shared" si="176"/>
        <v>20.515095104261388</v>
      </c>
      <c r="AA303">
        <f t="shared" si="154"/>
        <v>6524086.6516578421</v>
      </c>
      <c r="AB303" s="10">
        <f t="shared" si="155"/>
        <v>6.524086651657842</v>
      </c>
      <c r="AC303" s="10">
        <f t="shared" si="156"/>
        <v>6.423086651657842</v>
      </c>
      <c r="AD303" s="3">
        <f t="shared" si="157"/>
        <v>931.55716485247888</v>
      </c>
      <c r="AI303" s="94">
        <f t="shared" si="158"/>
        <v>1.0841437617545941</v>
      </c>
    </row>
    <row r="304" spans="2:35">
      <c r="B304" s="39">
        <f t="shared" si="159"/>
        <v>276</v>
      </c>
      <c r="C304" s="42">
        <f t="shared" si="160"/>
        <v>5.1294964028774626</v>
      </c>
      <c r="D304" s="10">
        <f t="shared" si="161"/>
        <v>10.37050359712274</v>
      </c>
      <c r="E304" s="40">
        <f t="shared" si="162"/>
        <v>25.25899280575452</v>
      </c>
      <c r="F304" s="40">
        <f t="shared" si="163"/>
        <v>46</v>
      </c>
      <c r="G304" s="3">
        <f t="shared" si="164"/>
        <v>373.70503597121979</v>
      </c>
      <c r="H304" s="3">
        <f t="shared" si="165"/>
        <v>148.76302106966494</v>
      </c>
      <c r="I304">
        <f t="shared" si="150"/>
        <v>1.4876302106966495E-4</v>
      </c>
      <c r="J304" s="4">
        <f t="shared" si="166"/>
        <v>648.75201290812288</v>
      </c>
      <c r="K304" s="40">
        <f t="shared" si="167"/>
        <v>4.3609763249182452</v>
      </c>
      <c r="L304" s="40">
        <f t="shared" si="151"/>
        <v>1.6390236750817548</v>
      </c>
      <c r="M304" s="10">
        <f t="shared" si="168"/>
        <v>6.524086651657842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15.024908580277055</v>
      </c>
      <c r="Q304" s="42">
        <f t="shared" si="170"/>
        <v>0.35730958316093331</v>
      </c>
      <c r="R304" s="4">
        <f t="shared" si="171"/>
        <v>433798.80715498416</v>
      </c>
      <c r="S304">
        <f t="shared" si="152"/>
        <v>4.3379880715498418E-4</v>
      </c>
      <c r="T304" s="41">
        <f t="shared" si="153"/>
        <v>3.9105172811365699E-4</v>
      </c>
      <c r="U304" s="42">
        <f t="shared" si="172"/>
        <v>0.77027918991281918</v>
      </c>
      <c r="V304" s="42">
        <f t="shared" si="173"/>
        <v>1.100667779938868</v>
      </c>
      <c r="W304" s="42">
        <f t="shared" si="174"/>
        <v>1.0846912674154416</v>
      </c>
      <c r="X304" s="42">
        <f t="shared" si="175"/>
        <v>1.5976512523426356E-2</v>
      </c>
      <c r="Y304" s="42">
        <f t="shared" si="149"/>
        <v>8.0264957946457553E-3</v>
      </c>
      <c r="Z304" s="10">
        <f t="shared" si="176"/>
        <v>20.525406787904284</v>
      </c>
      <c r="AA304">
        <f t="shared" si="154"/>
        <v>6527315.1444932977</v>
      </c>
      <c r="AB304" s="10">
        <f t="shared" si="155"/>
        <v>6.527315144493298</v>
      </c>
      <c r="AC304" s="10">
        <f t="shared" si="156"/>
        <v>6.426315144493298</v>
      </c>
      <c r="AD304" s="3">
        <f t="shared" si="157"/>
        <v>932.02540166690324</v>
      </c>
      <c r="AI304" s="94">
        <f t="shared" si="158"/>
        <v>1.0846912674154416</v>
      </c>
    </row>
    <row r="305" spans="2:35">
      <c r="B305" s="39">
        <f t="shared" si="159"/>
        <v>277</v>
      </c>
      <c r="C305" s="42">
        <f t="shared" si="160"/>
        <v>5.1480815347719462</v>
      </c>
      <c r="D305" s="10">
        <f t="shared" si="161"/>
        <v>10.351918465228257</v>
      </c>
      <c r="E305" s="40">
        <f t="shared" si="162"/>
        <v>25.296163069543486</v>
      </c>
      <c r="F305" s="40">
        <f t="shared" si="163"/>
        <v>46</v>
      </c>
      <c r="G305" s="3">
        <f t="shared" si="164"/>
        <v>373.51918465227493</v>
      </c>
      <c r="H305" s="3">
        <f t="shared" si="165"/>
        <v>148.76302106966494</v>
      </c>
      <c r="I305">
        <f t="shared" si="150"/>
        <v>1.4876302106966495E-4</v>
      </c>
      <c r="J305" s="4">
        <f t="shared" si="166"/>
        <v>650.2278926728909</v>
      </c>
      <c r="K305" s="40">
        <f t="shared" si="167"/>
        <v>4.3708973372380804</v>
      </c>
      <c r="L305" s="40">
        <f t="shared" si="151"/>
        <v>1.6291026627619196</v>
      </c>
      <c r="M305" s="10">
        <f t="shared" si="168"/>
        <v>6.527315144493298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15.027280005657069</v>
      </c>
      <c r="Q305" s="42">
        <f t="shared" si="170"/>
        <v>0.3585463427000839</v>
      </c>
      <c r="R305" s="4">
        <f t="shared" si="171"/>
        <v>433031.80054223415</v>
      </c>
      <c r="S305">
        <f t="shared" si="152"/>
        <v>4.3303180054223413E-4</v>
      </c>
      <c r="T305" s="41">
        <f t="shared" si="153"/>
        <v>3.9181873472640704E-4</v>
      </c>
      <c r="U305" s="42">
        <f t="shared" si="172"/>
        <v>0.76891724695082342</v>
      </c>
      <c r="V305" s="42">
        <f t="shared" si="173"/>
        <v>1.1012188860343481</v>
      </c>
      <c r="W305" s="42">
        <f t="shared" si="174"/>
        <v>1.0852364753778201</v>
      </c>
      <c r="X305" s="42">
        <f t="shared" si="175"/>
        <v>1.5982410656528057E-2</v>
      </c>
      <c r="Y305" s="42">
        <f t="shared" si="149"/>
        <v>8.0462621934838385E-3</v>
      </c>
      <c r="Z305" s="10">
        <f t="shared" si="176"/>
        <v>20.535674995485486</v>
      </c>
      <c r="AA305">
        <f t="shared" si="154"/>
        <v>6530530.0253756959</v>
      </c>
      <c r="AB305" s="10">
        <f t="shared" si="155"/>
        <v>6.5305300253756959</v>
      </c>
      <c r="AC305" s="10">
        <f t="shared" si="156"/>
        <v>6.429530025375696</v>
      </c>
      <c r="AD305" s="3">
        <f t="shared" si="157"/>
        <v>932.49166430394428</v>
      </c>
      <c r="AI305" s="94">
        <f t="shared" si="158"/>
        <v>1.0852364753778201</v>
      </c>
    </row>
    <row r="306" spans="2:35">
      <c r="B306" s="39">
        <f t="shared" si="159"/>
        <v>278</v>
      </c>
      <c r="C306" s="42">
        <f t="shared" si="160"/>
        <v>5.1666666666664298</v>
      </c>
      <c r="D306" s="10">
        <f t="shared" si="161"/>
        <v>10.333333333333774</v>
      </c>
      <c r="E306" s="40">
        <f t="shared" si="162"/>
        <v>25.333333333332451</v>
      </c>
      <c r="F306" s="40">
        <f t="shared" si="163"/>
        <v>46</v>
      </c>
      <c r="G306" s="3">
        <f t="shared" si="164"/>
        <v>373.33333333333007</v>
      </c>
      <c r="H306" s="3">
        <f t="shared" si="165"/>
        <v>148.76302106966494</v>
      </c>
      <c r="I306">
        <f t="shared" si="150"/>
        <v>1.4876302106966495E-4</v>
      </c>
      <c r="J306" s="4">
        <f t="shared" si="166"/>
        <v>651.70594269464755</v>
      </c>
      <c r="K306" s="40">
        <f t="shared" si="167"/>
        <v>4.3808329382438194</v>
      </c>
      <c r="L306" s="40">
        <f t="shared" si="151"/>
        <v>1.6191670617561806</v>
      </c>
      <c r="M306" s="10">
        <f t="shared" si="168"/>
        <v>6.5305300253756959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15.029640639054042</v>
      </c>
      <c r="Q306" s="42">
        <f t="shared" si="170"/>
        <v>0.35978290798735968</v>
      </c>
      <c r="R306" s="4">
        <f t="shared" si="171"/>
        <v>432264.53228861024</v>
      </c>
      <c r="S306">
        <f t="shared" si="152"/>
        <v>4.3226453228861024E-4</v>
      </c>
      <c r="T306" s="41">
        <f t="shared" si="153"/>
        <v>3.9258600298003093E-4</v>
      </c>
      <c r="U306" s="42">
        <f t="shared" si="172"/>
        <v>0.7675548394035937</v>
      </c>
      <c r="V306" s="42">
        <f t="shared" si="173"/>
        <v>1.1017675825521283</v>
      </c>
      <c r="W306" s="42">
        <f t="shared" si="174"/>
        <v>1.0857793846375012</v>
      </c>
      <c r="X306" s="42">
        <f t="shared" si="175"/>
        <v>1.5988197914627023E-2</v>
      </c>
      <c r="Y306" s="42">
        <f t="shared" si="149"/>
        <v>8.0660326440311608E-3</v>
      </c>
      <c r="Z306" s="10">
        <f t="shared" si="176"/>
        <v>20.545899708098975</v>
      </c>
      <c r="AA306">
        <f t="shared" si="154"/>
        <v>6533731.2883857368</v>
      </c>
      <c r="AB306" s="10">
        <f t="shared" si="155"/>
        <v>6.533731288385737</v>
      </c>
      <c r="AC306" s="10">
        <f t="shared" si="156"/>
        <v>6.432731288385737</v>
      </c>
      <c r="AD306" s="3">
        <f t="shared" si="157"/>
        <v>932.95595190511051</v>
      </c>
      <c r="AI306" s="94">
        <f t="shared" si="158"/>
        <v>1.0857793846375012</v>
      </c>
    </row>
    <row r="307" spans="2:35">
      <c r="B307" s="39">
        <f t="shared" si="159"/>
        <v>279</v>
      </c>
      <c r="C307" s="42">
        <f t="shared" si="160"/>
        <v>5.1852517985609134</v>
      </c>
      <c r="D307" s="10">
        <f t="shared" si="161"/>
        <v>10.314748201439292</v>
      </c>
      <c r="E307" s="40">
        <f t="shared" si="162"/>
        <v>25.370503597121417</v>
      </c>
      <c r="F307" s="40">
        <f t="shared" si="163"/>
        <v>46</v>
      </c>
      <c r="G307" s="3">
        <f t="shared" si="164"/>
        <v>373.14748201438522</v>
      </c>
      <c r="H307" s="3">
        <f t="shared" si="165"/>
        <v>148.76302106966494</v>
      </c>
      <c r="I307">
        <f t="shared" si="150"/>
        <v>1.4876302106966495E-4</v>
      </c>
      <c r="J307" s="4">
        <f t="shared" si="166"/>
        <v>653.18616297339304</v>
      </c>
      <c r="K307" s="40">
        <f t="shared" si="167"/>
        <v>4.3907831279354657</v>
      </c>
      <c r="L307" s="40">
        <f t="shared" si="151"/>
        <v>1.6092168720645343</v>
      </c>
      <c r="M307" s="10">
        <f t="shared" si="168"/>
        <v>6.533731288385737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15.031990486833813</v>
      </c>
      <c r="Q307" s="42">
        <f t="shared" si="170"/>
        <v>0.36101927997088124</v>
      </c>
      <c r="R307" s="4">
        <f t="shared" si="171"/>
        <v>431497.00360414764</v>
      </c>
      <c r="S307">
        <f t="shared" si="152"/>
        <v>4.3149700360414767E-4</v>
      </c>
      <c r="T307" s="41">
        <f t="shared" si="153"/>
        <v>3.933535316644935E-4</v>
      </c>
      <c r="U307" s="42">
        <f t="shared" si="172"/>
        <v>0.76619196941974088</v>
      </c>
      <c r="V307" s="42">
        <f t="shared" si="173"/>
        <v>1.1023138683318927</v>
      </c>
      <c r="W307" s="42">
        <f t="shared" si="174"/>
        <v>1.0863199941948696</v>
      </c>
      <c r="X307" s="42">
        <f t="shared" si="175"/>
        <v>1.5993874137023134E-2</v>
      </c>
      <c r="Y307" s="42">
        <f t="shared" si="149"/>
        <v>8.0858070219221468E-3</v>
      </c>
      <c r="Z307" s="10">
        <f t="shared" si="176"/>
        <v>20.556080906930426</v>
      </c>
      <c r="AA307">
        <f t="shared" si="154"/>
        <v>6536918.9276328282</v>
      </c>
      <c r="AB307" s="10">
        <f t="shared" si="155"/>
        <v>6.5369189276328283</v>
      </c>
      <c r="AC307" s="10">
        <f t="shared" si="156"/>
        <v>6.4359189276328284</v>
      </c>
      <c r="AD307" s="3">
        <f t="shared" si="157"/>
        <v>933.41826361607366</v>
      </c>
      <c r="AI307" s="94">
        <f t="shared" si="158"/>
        <v>1.0863199941948696</v>
      </c>
    </row>
    <row r="308" spans="2:35">
      <c r="B308" s="39">
        <f t="shared" si="159"/>
        <v>280</v>
      </c>
      <c r="C308" s="42">
        <f t="shared" si="160"/>
        <v>5.2038369304553971</v>
      </c>
      <c r="D308" s="10">
        <f t="shared" si="161"/>
        <v>10.296163069544809</v>
      </c>
      <c r="E308" s="40">
        <f t="shared" si="162"/>
        <v>25.407673860910382</v>
      </c>
      <c r="F308" s="40">
        <f t="shared" si="163"/>
        <v>46</v>
      </c>
      <c r="G308" s="3">
        <f t="shared" si="164"/>
        <v>372.96163069544036</v>
      </c>
      <c r="H308" s="3">
        <f t="shared" si="165"/>
        <v>148.76302106966494</v>
      </c>
      <c r="I308">
        <f t="shared" si="150"/>
        <v>1.4876302106966495E-4</v>
      </c>
      <c r="J308" s="4">
        <f t="shared" si="166"/>
        <v>654.66855350912715</v>
      </c>
      <c r="K308" s="40">
        <f t="shared" si="167"/>
        <v>4.4007479063130166</v>
      </c>
      <c r="L308" s="40">
        <f t="shared" si="151"/>
        <v>1.5992520936869834</v>
      </c>
      <c r="M308" s="10">
        <f t="shared" si="168"/>
        <v>6.5369189276328283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15.034329555329077</v>
      </c>
      <c r="Q308" s="42">
        <f t="shared" si="170"/>
        <v>0.36225545959738781</v>
      </c>
      <c r="R308" s="4">
        <f t="shared" si="171"/>
        <v>430729.21569888177</v>
      </c>
      <c r="S308">
        <f t="shared" si="152"/>
        <v>4.307292156988818E-4</v>
      </c>
      <c r="T308" s="41">
        <f t="shared" si="153"/>
        <v>3.9412131956975937E-4</v>
      </c>
      <c r="U308" s="42">
        <f t="shared" si="172"/>
        <v>0.76482863914787647</v>
      </c>
      <c r="V308" s="42">
        <f t="shared" si="173"/>
        <v>1.1028577422175845</v>
      </c>
      <c r="W308" s="42">
        <f t="shared" si="174"/>
        <v>1.0868583030551584</v>
      </c>
      <c r="X308" s="42">
        <f t="shared" si="175"/>
        <v>1.5999439162426077E-2</v>
      </c>
      <c r="Y308" s="42">
        <f t="shared" si="149"/>
        <v>8.10558520265027E-3</v>
      </c>
      <c r="Z308" s="10">
        <f t="shared" si="176"/>
        <v>20.56621857325225</v>
      </c>
      <c r="AA308">
        <f t="shared" si="154"/>
        <v>6540092.9372535367</v>
      </c>
      <c r="AB308" s="10">
        <f t="shared" si="155"/>
        <v>6.5400929372535366</v>
      </c>
      <c r="AC308" s="10">
        <f t="shared" si="156"/>
        <v>6.4390929372535366</v>
      </c>
      <c r="AD308" s="3">
        <f t="shared" si="157"/>
        <v>933.87859858644481</v>
      </c>
      <c r="AI308" s="94">
        <f t="shared" si="158"/>
        <v>1.0868583030551584</v>
      </c>
    </row>
    <row r="309" spans="2:35">
      <c r="B309" s="39">
        <f t="shared" si="159"/>
        <v>281</v>
      </c>
      <c r="C309" s="42">
        <f t="shared" si="160"/>
        <v>5.2224220623498807</v>
      </c>
      <c r="D309" s="10">
        <f t="shared" si="161"/>
        <v>10.277577937650326</v>
      </c>
      <c r="E309" s="40">
        <f t="shared" si="162"/>
        <v>25.444844124699348</v>
      </c>
      <c r="F309" s="40">
        <f t="shared" si="163"/>
        <v>46</v>
      </c>
      <c r="G309" s="3">
        <f t="shared" si="164"/>
        <v>372.77577937649551</v>
      </c>
      <c r="H309" s="3">
        <f t="shared" si="165"/>
        <v>148.76302106966494</v>
      </c>
      <c r="I309">
        <f t="shared" si="150"/>
        <v>1.4876302106966495E-4</v>
      </c>
      <c r="J309" s="4">
        <f t="shared" si="166"/>
        <v>656.15311430185034</v>
      </c>
      <c r="K309" s="40">
        <f t="shared" si="167"/>
        <v>4.4107272733764749</v>
      </c>
      <c r="L309" s="40">
        <f t="shared" si="151"/>
        <v>1.5892727266235251</v>
      </c>
      <c r="M309" s="10">
        <f t="shared" si="168"/>
        <v>6.5400929372535366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15.036657850838353</v>
      </c>
      <c r="Q309" s="42">
        <f t="shared" si="170"/>
        <v>0.36349144781224552</v>
      </c>
      <c r="R309" s="4">
        <f t="shared" si="171"/>
        <v>429961.16978284786</v>
      </c>
      <c r="S309">
        <f t="shared" si="152"/>
        <v>4.2996116978284785E-4</v>
      </c>
      <c r="T309" s="41">
        <f t="shared" si="153"/>
        <v>3.9488936548579332E-4</v>
      </c>
      <c r="U309" s="42">
        <f t="shared" si="172"/>
        <v>0.76346485073661163</v>
      </c>
      <c r="V309" s="42">
        <f t="shared" si="173"/>
        <v>1.1033992030594215</v>
      </c>
      <c r="W309" s="42">
        <f t="shared" si="174"/>
        <v>1.0873943102281876</v>
      </c>
      <c r="X309" s="42">
        <f t="shared" si="175"/>
        <v>1.6004892831233963E-2</v>
      </c>
      <c r="Y309" s="42">
        <f t="shared" si="149"/>
        <v>8.1253670615697351E-3</v>
      </c>
      <c r="Z309" s="10">
        <f t="shared" si="176"/>
        <v>20.576312688425784</v>
      </c>
      <c r="AA309">
        <f t="shared" si="154"/>
        <v>6543253.3114122674</v>
      </c>
      <c r="AB309" s="10">
        <f t="shared" si="155"/>
        <v>6.5432533114122675</v>
      </c>
      <c r="AC309" s="10">
        <f t="shared" si="156"/>
        <v>6.4422533114122675</v>
      </c>
      <c r="AD309" s="3">
        <f t="shared" si="157"/>
        <v>934.33695596987195</v>
      </c>
      <c r="AI309" s="94">
        <f t="shared" si="158"/>
        <v>1.0873943102281876</v>
      </c>
    </row>
    <row r="310" spans="2:35">
      <c r="B310" s="39">
        <f t="shared" si="159"/>
        <v>282</v>
      </c>
      <c r="C310" s="42">
        <f t="shared" si="160"/>
        <v>5.2410071942443643</v>
      </c>
      <c r="D310" s="10">
        <f t="shared" si="161"/>
        <v>10.258992805755843</v>
      </c>
      <c r="E310" s="40">
        <f t="shared" si="162"/>
        <v>25.482014388488313</v>
      </c>
      <c r="F310" s="40">
        <f t="shared" si="163"/>
        <v>46</v>
      </c>
      <c r="G310" s="3">
        <f t="shared" si="164"/>
        <v>372.58992805755065</v>
      </c>
      <c r="H310" s="3">
        <f t="shared" si="165"/>
        <v>148.76302106966494</v>
      </c>
      <c r="I310">
        <f t="shared" si="150"/>
        <v>1.4876302106966495E-4</v>
      </c>
      <c r="J310" s="4">
        <f t="shared" si="166"/>
        <v>657.63984535156192</v>
      </c>
      <c r="K310" s="40">
        <f t="shared" si="167"/>
        <v>4.4207212291258369</v>
      </c>
      <c r="L310" s="40">
        <f t="shared" si="151"/>
        <v>1.5792787708741631</v>
      </c>
      <c r="M310" s="10">
        <f t="shared" si="168"/>
        <v>6.5432533114122675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15.038975379626589</v>
      </c>
      <c r="Q310" s="42">
        <f t="shared" si="170"/>
        <v>0.36472724555945513</v>
      </c>
      <c r="R310" s="4">
        <f t="shared" si="171"/>
        <v>429192.86706608161</v>
      </c>
      <c r="S310">
        <f t="shared" si="152"/>
        <v>4.2919286706608159E-4</v>
      </c>
      <c r="T310" s="41">
        <f t="shared" si="153"/>
        <v>3.9565766820255958E-4</v>
      </c>
      <c r="U310" s="42">
        <f t="shared" si="172"/>
        <v>0.76210060633455845</v>
      </c>
      <c r="V310" s="42">
        <f t="shared" si="173"/>
        <v>1.1039382497124637</v>
      </c>
      <c r="W310" s="42">
        <f t="shared" si="174"/>
        <v>1.0879280147284771</v>
      </c>
      <c r="X310" s="42">
        <f t="shared" si="175"/>
        <v>1.6010234983986571E-2</v>
      </c>
      <c r="Y310" s="42">
        <f t="shared" si="149"/>
        <v>8.1451524738952417E-3</v>
      </c>
      <c r="Z310" s="10">
        <f t="shared" si="176"/>
        <v>20.586363233898645</v>
      </c>
      <c r="AA310">
        <f t="shared" si="154"/>
        <v>6546400.0443004426</v>
      </c>
      <c r="AB310" s="10">
        <f t="shared" si="155"/>
        <v>6.5464000443004426</v>
      </c>
      <c r="AC310" s="10">
        <f t="shared" si="156"/>
        <v>6.4454000443004427</v>
      </c>
      <c r="AD310" s="3">
        <f t="shared" si="157"/>
        <v>934.79333492392209</v>
      </c>
      <c r="AI310" s="94">
        <f t="shared" si="158"/>
        <v>1.0879280147284771</v>
      </c>
    </row>
    <row r="311" spans="2:35">
      <c r="B311" s="39">
        <f t="shared" si="159"/>
        <v>283</v>
      </c>
      <c r="C311" s="42">
        <f t="shared" si="160"/>
        <v>5.259592326138848</v>
      </c>
      <c r="D311" s="10">
        <f t="shared" si="161"/>
        <v>10.240407673861361</v>
      </c>
      <c r="E311" s="40">
        <f t="shared" si="162"/>
        <v>25.519184652277279</v>
      </c>
      <c r="F311" s="40">
        <f t="shared" si="163"/>
        <v>46</v>
      </c>
      <c r="G311" s="3">
        <f t="shared" si="164"/>
        <v>372.4040767386058</v>
      </c>
      <c r="H311" s="3">
        <f t="shared" si="165"/>
        <v>148.76302106966494</v>
      </c>
      <c r="I311">
        <f t="shared" si="150"/>
        <v>1.4876302106966495E-4</v>
      </c>
      <c r="J311" s="4">
        <f t="shared" si="166"/>
        <v>659.12874665826212</v>
      </c>
      <c r="K311" s="40">
        <f t="shared" si="167"/>
        <v>4.4307297735611026</v>
      </c>
      <c r="L311" s="40">
        <f t="shared" si="151"/>
        <v>1.5692702264388974</v>
      </c>
      <c r="M311" s="10">
        <f t="shared" si="168"/>
        <v>6.5464000443004426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15.041282147924667</v>
      </c>
      <c r="Q311" s="42">
        <f t="shared" si="170"/>
        <v>0.36596285378166027</v>
      </c>
      <c r="R311" s="4">
        <f t="shared" si="171"/>
        <v>428424.30875861819</v>
      </c>
      <c r="S311">
        <f t="shared" si="152"/>
        <v>4.2842430875861818E-4</v>
      </c>
      <c r="T311" s="41">
        <f t="shared" si="153"/>
        <v>3.9642622651002299E-4</v>
      </c>
      <c r="U311" s="42">
        <f t="shared" si="172"/>
        <v>0.76073590809032798</v>
      </c>
      <c r="V311" s="42">
        <f t="shared" si="173"/>
        <v>1.1044748810387019</v>
      </c>
      <c r="W311" s="42">
        <f t="shared" si="174"/>
        <v>1.0884594155751106</v>
      </c>
      <c r="X311" s="42">
        <f t="shared" si="175"/>
        <v>1.6015465463591338E-2</v>
      </c>
      <c r="Y311" s="42">
        <f t="shared" si="149"/>
        <v>8.164941314704497E-3</v>
      </c>
      <c r="Z311" s="10">
        <f t="shared" si="176"/>
        <v>20.59637019120898</v>
      </c>
      <c r="AA311">
        <f t="shared" si="154"/>
        <v>6549533.1301378254</v>
      </c>
      <c r="AB311" s="10">
        <f t="shared" si="155"/>
        <v>6.5495331301378252</v>
      </c>
      <c r="AC311" s="10">
        <f t="shared" si="156"/>
        <v>6.4485331301378253</v>
      </c>
      <c r="AD311" s="3">
        <f t="shared" si="157"/>
        <v>935.247734610272</v>
      </c>
      <c r="AI311" s="94">
        <f t="shared" si="158"/>
        <v>1.0884594155751106</v>
      </c>
    </row>
    <row r="312" spans="2:35">
      <c r="B312" s="39">
        <f t="shared" si="159"/>
        <v>284</v>
      </c>
      <c r="C312" s="42">
        <f t="shared" si="160"/>
        <v>5.2781774580333316</v>
      </c>
      <c r="D312" s="10">
        <f t="shared" si="161"/>
        <v>10.221822541966878</v>
      </c>
      <c r="E312" s="40">
        <f t="shared" si="162"/>
        <v>25.556354916066244</v>
      </c>
      <c r="F312" s="40">
        <f t="shared" si="163"/>
        <v>46</v>
      </c>
      <c r="G312" s="3">
        <f t="shared" si="164"/>
        <v>372.21822541966094</v>
      </c>
      <c r="H312" s="3">
        <f t="shared" si="165"/>
        <v>148.76302106966494</v>
      </c>
      <c r="I312">
        <f t="shared" si="150"/>
        <v>1.4876302106966495E-4</v>
      </c>
      <c r="J312" s="4">
        <f t="shared" si="166"/>
        <v>660.61981822195139</v>
      </c>
      <c r="K312" s="40">
        <f t="shared" si="167"/>
        <v>4.4407529066822766</v>
      </c>
      <c r="L312" s="40">
        <f t="shared" si="151"/>
        <v>1.5592470933177234</v>
      </c>
      <c r="M312" s="10">
        <f t="shared" si="168"/>
        <v>6.5495331301378252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15.043578161930473</v>
      </c>
      <c r="Q312" s="42">
        <f t="shared" si="170"/>
        <v>0.36719827342015526</v>
      </c>
      <c r="R312" s="4">
        <f t="shared" si="171"/>
        <v>427655.49607049284</v>
      </c>
      <c r="S312">
        <f t="shared" si="152"/>
        <v>4.2765549607049283E-4</v>
      </c>
      <c r="T312" s="41">
        <f t="shared" si="153"/>
        <v>3.9719503919814834E-4</v>
      </c>
      <c r="U312" s="42">
        <f t="shared" si="172"/>
        <v>0.7593707581525313</v>
      </c>
      <c r="V312" s="42">
        <f t="shared" si="173"/>
        <v>1.1050090959050387</v>
      </c>
      <c r="W312" s="42">
        <f t="shared" si="174"/>
        <v>1.0889885117919578</v>
      </c>
      <c r="X312" s="42">
        <f t="shared" si="175"/>
        <v>1.6020584113080938E-2</v>
      </c>
      <c r="Y312" s="42">
        <f t="shared" si="149"/>
        <v>8.1847334589379584E-3</v>
      </c>
      <c r="Z312" s="10">
        <f t="shared" si="176"/>
        <v>20.606333541982753</v>
      </c>
      <c r="AA312">
        <f t="shared" si="154"/>
        <v>6552652.5631716754</v>
      </c>
      <c r="AB312" s="10">
        <f t="shared" si="155"/>
        <v>6.5526525631716757</v>
      </c>
      <c r="AC312" s="10">
        <f t="shared" si="156"/>
        <v>6.4516525631716757</v>
      </c>
      <c r="AD312" s="3">
        <f t="shared" si="157"/>
        <v>935.70015419458673</v>
      </c>
      <c r="AI312" s="94">
        <f t="shared" si="158"/>
        <v>1.0889885117919578</v>
      </c>
    </row>
    <row r="313" spans="2:35">
      <c r="B313" s="39">
        <f t="shared" si="159"/>
        <v>285</v>
      </c>
      <c r="C313" s="42">
        <f t="shared" si="160"/>
        <v>5.2967625899278152</v>
      </c>
      <c r="D313" s="10">
        <f t="shared" si="161"/>
        <v>10.203237410072395</v>
      </c>
      <c r="E313" s="40">
        <f t="shared" si="162"/>
        <v>25.593525179855209</v>
      </c>
      <c r="F313" s="40">
        <f t="shared" si="163"/>
        <v>46</v>
      </c>
      <c r="G313" s="3">
        <f t="shared" si="164"/>
        <v>372.03237410071608</v>
      </c>
      <c r="H313" s="3">
        <f t="shared" si="165"/>
        <v>148.76302106966494</v>
      </c>
      <c r="I313">
        <f t="shared" si="150"/>
        <v>1.4876302106966495E-4</v>
      </c>
      <c r="J313" s="4">
        <f t="shared" si="166"/>
        <v>662.11306004262906</v>
      </c>
      <c r="K313" s="40">
        <f t="shared" si="167"/>
        <v>4.4507906284893544</v>
      </c>
      <c r="L313" s="40">
        <f t="shared" si="151"/>
        <v>1.5492093715106456</v>
      </c>
      <c r="M313" s="10">
        <f t="shared" si="168"/>
        <v>6.5526525631716757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15.045863427808381</v>
      </c>
      <c r="Q313" s="42">
        <f t="shared" si="170"/>
        <v>0.368433505414893</v>
      </c>
      <c r="R313" s="4">
        <f t="shared" si="171"/>
        <v>426886.43021174119</v>
      </c>
      <c r="S313">
        <f t="shared" si="152"/>
        <v>4.268864302117412E-4</v>
      </c>
      <c r="T313" s="41">
        <f t="shared" si="153"/>
        <v>3.9796410505689997E-4</v>
      </c>
      <c r="U313" s="42">
        <f t="shared" si="172"/>
        <v>0.75800515866978035</v>
      </c>
      <c r="V313" s="42">
        <f t="shared" si="173"/>
        <v>1.105540893183296</v>
      </c>
      <c r="W313" s="42">
        <f t="shared" si="174"/>
        <v>1.0895153024075306</v>
      </c>
      <c r="X313" s="42">
        <f t="shared" si="175"/>
        <v>1.6025590775765375E-2</v>
      </c>
      <c r="Y313" s="42">
        <f t="shared" si="149"/>
        <v>8.2045287813987573E-3</v>
      </c>
      <c r="Z313" s="10">
        <f t="shared" si="176"/>
        <v>20.616253267931523</v>
      </c>
      <c r="AA313">
        <f t="shared" si="154"/>
        <v>6555758.3376760501</v>
      </c>
      <c r="AB313" s="10">
        <f t="shared" si="155"/>
        <v>6.5557583376760498</v>
      </c>
      <c r="AC313" s="10">
        <f t="shared" si="156"/>
        <v>6.4547583376760498</v>
      </c>
      <c r="AD313" s="3">
        <f t="shared" si="157"/>
        <v>936.15059284641768</v>
      </c>
      <c r="AI313" s="94">
        <f t="shared" si="158"/>
        <v>1.0895153024075306</v>
      </c>
    </row>
    <row r="314" spans="2:35">
      <c r="B314" s="39">
        <f t="shared" si="159"/>
        <v>286</v>
      </c>
      <c r="C314" s="42">
        <f t="shared" si="160"/>
        <v>5.3153477218222989</v>
      </c>
      <c r="D314" s="10">
        <f t="shared" si="161"/>
        <v>10.184652278177913</v>
      </c>
      <c r="E314" s="40">
        <f t="shared" si="162"/>
        <v>25.630695443644175</v>
      </c>
      <c r="F314" s="40">
        <f t="shared" si="163"/>
        <v>46</v>
      </c>
      <c r="G314" s="3">
        <f t="shared" si="164"/>
        <v>371.84652278177123</v>
      </c>
      <c r="H314" s="3">
        <f t="shared" si="165"/>
        <v>148.76302106966494</v>
      </c>
      <c r="I314">
        <f t="shared" si="150"/>
        <v>1.4876302106966495E-4</v>
      </c>
      <c r="J314" s="4">
        <f t="shared" si="166"/>
        <v>663.60847212029557</v>
      </c>
      <c r="K314" s="40">
        <f t="shared" si="167"/>
        <v>4.4608429389823376</v>
      </c>
      <c r="L314" s="40">
        <f t="shared" si="151"/>
        <v>1.5391570610176624</v>
      </c>
      <c r="M314" s="10">
        <f t="shared" si="168"/>
        <v>6.5557583376760498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15.048137951688853</v>
      </c>
      <c r="Q314" s="42">
        <f t="shared" si="170"/>
        <v>0.36966855070449295</v>
      </c>
      <c r="R314" s="4">
        <f t="shared" si="171"/>
        <v>426117.11239239847</v>
      </c>
      <c r="S314">
        <f t="shared" si="152"/>
        <v>4.2611711239239845E-4</v>
      </c>
      <c r="T314" s="41">
        <f t="shared" si="153"/>
        <v>3.9873342287624272E-4</v>
      </c>
      <c r="U314" s="42">
        <f t="shared" si="172"/>
        <v>0.75663911179068621</v>
      </c>
      <c r="V314" s="42">
        <f t="shared" si="173"/>
        <v>1.1060702717522441</v>
      </c>
      <c r="W314" s="42">
        <f t="shared" si="174"/>
        <v>1.0900397864548674</v>
      </c>
      <c r="X314" s="42">
        <f t="shared" si="175"/>
        <v>1.6030485297376718E-2</v>
      </c>
      <c r="Y314" s="42">
        <f t="shared" si="149"/>
        <v>8.2243271567552841E-3</v>
      </c>
      <c r="Z314" s="10">
        <f t="shared" si="176"/>
        <v>20.626129350856846</v>
      </c>
      <c r="AA314">
        <f t="shared" si="154"/>
        <v>6558850.4479531869</v>
      </c>
      <c r="AB314" s="10">
        <f t="shared" si="155"/>
        <v>6.5588504479531871</v>
      </c>
      <c r="AC314" s="10">
        <f t="shared" si="156"/>
        <v>6.4578504479531871</v>
      </c>
      <c r="AD314" s="3">
        <f t="shared" si="157"/>
        <v>936.59904973940343</v>
      </c>
      <c r="AI314" s="94">
        <f t="shared" si="158"/>
        <v>1.0900397864548674</v>
      </c>
    </row>
    <row r="315" spans="2:35">
      <c r="B315" s="39">
        <f t="shared" si="159"/>
        <v>287</v>
      </c>
      <c r="C315" s="42">
        <f t="shared" si="160"/>
        <v>5.3339328537167825</v>
      </c>
      <c r="D315" s="10">
        <f t="shared" si="161"/>
        <v>10.16606714628343</v>
      </c>
      <c r="E315" s="40">
        <f t="shared" si="162"/>
        <v>25.66786570743314</v>
      </c>
      <c r="F315" s="40">
        <f t="shared" si="163"/>
        <v>46</v>
      </c>
      <c r="G315" s="3">
        <f t="shared" si="164"/>
        <v>371.66067146282637</v>
      </c>
      <c r="H315" s="3">
        <f t="shared" si="165"/>
        <v>148.76302106966494</v>
      </c>
      <c r="I315">
        <f t="shared" si="150"/>
        <v>1.4876302106966495E-4</v>
      </c>
      <c r="J315" s="4">
        <f t="shared" si="166"/>
        <v>665.10605445495116</v>
      </c>
      <c r="K315" s="40">
        <f t="shared" si="167"/>
        <v>4.4709098381612291</v>
      </c>
      <c r="L315" s="40">
        <f t="shared" si="151"/>
        <v>1.5290901618387709</v>
      </c>
      <c r="M315" s="10">
        <f t="shared" si="168"/>
        <v>6.5588504479531871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15.050401739669539</v>
      </c>
      <c r="Q315" s="42">
        <f t="shared" si="170"/>
        <v>0.3709034102262489</v>
      </c>
      <c r="R315" s="4">
        <f t="shared" si="171"/>
        <v>425347.54382249992</v>
      </c>
      <c r="S315">
        <f t="shared" si="152"/>
        <v>4.2534754382249991E-4</v>
      </c>
      <c r="T315" s="41">
        <f t="shared" si="153"/>
        <v>3.9950299144614126E-4</v>
      </c>
      <c r="U315" s="42">
        <f t="shared" si="172"/>
        <v>0.75527261966386017</v>
      </c>
      <c r="V315" s="42">
        <f t="shared" si="173"/>
        <v>1.1065972304954319</v>
      </c>
      <c r="W315" s="42">
        <f t="shared" si="174"/>
        <v>1.0905619629717653</v>
      </c>
      <c r="X315" s="42">
        <f t="shared" si="175"/>
        <v>1.6035267523666574E-2</v>
      </c>
      <c r="Y315" s="42">
        <f t="shared" si="149"/>
        <v>8.2441284595407872E-3</v>
      </c>
      <c r="Z315" s="10">
        <f t="shared" si="176"/>
        <v>20.635961772647239</v>
      </c>
      <c r="AA315">
        <f t="shared" si="154"/>
        <v>6561928.8883325458</v>
      </c>
      <c r="AB315" s="10">
        <f t="shared" si="155"/>
        <v>6.5619288883325462</v>
      </c>
      <c r="AC315" s="10">
        <f t="shared" si="156"/>
        <v>6.4609288883325462</v>
      </c>
      <c r="AD315" s="3">
        <f t="shared" si="157"/>
        <v>937.04552405113066</v>
      </c>
      <c r="AI315" s="94">
        <f t="shared" si="158"/>
        <v>1.0905619629717653</v>
      </c>
    </row>
    <row r="316" spans="2:35">
      <c r="B316" s="39">
        <f t="shared" si="159"/>
        <v>288</v>
      </c>
      <c r="C316" s="42">
        <f t="shared" si="160"/>
        <v>5.3525179856112661</v>
      </c>
      <c r="D316" s="10">
        <f t="shared" si="161"/>
        <v>10.147482014388947</v>
      </c>
      <c r="E316" s="40">
        <f t="shared" si="162"/>
        <v>25.705035971222106</v>
      </c>
      <c r="F316" s="40">
        <f t="shared" si="163"/>
        <v>46</v>
      </c>
      <c r="G316" s="3">
        <f t="shared" si="164"/>
        <v>371.47482014388152</v>
      </c>
      <c r="H316" s="3">
        <f t="shared" si="165"/>
        <v>148.76302106966494</v>
      </c>
      <c r="I316">
        <f t="shared" si="150"/>
        <v>1.4876302106966495E-4</v>
      </c>
      <c r="J316" s="4">
        <f t="shared" si="166"/>
        <v>666.60580704659492</v>
      </c>
      <c r="K316" s="40">
        <f t="shared" si="167"/>
        <v>4.4809913260260217</v>
      </c>
      <c r="L316" s="40">
        <f t="shared" si="151"/>
        <v>1.5190086739739783</v>
      </c>
      <c r="M316" s="10">
        <f t="shared" si="168"/>
        <v>6.5619288883325462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15.052654797814691</v>
      </c>
      <c r="Q316" s="42">
        <f t="shared" si="170"/>
        <v>0.37213808491613692</v>
      </c>
      <c r="R316" s="4">
        <f t="shared" si="171"/>
        <v>424577.7257120813</v>
      </c>
      <c r="S316">
        <f t="shared" si="152"/>
        <v>4.2457772571208129E-4</v>
      </c>
      <c r="T316" s="41">
        <f t="shared" si="153"/>
        <v>4.0027280955655988E-4</v>
      </c>
      <c r="U316" s="42">
        <f t="shared" si="172"/>
        <v>0.75390568443791428</v>
      </c>
      <c r="V316" s="42">
        <f t="shared" si="173"/>
        <v>1.1071217683014583</v>
      </c>
      <c r="W316" s="42">
        <f t="shared" si="174"/>
        <v>1.0910818310006181</v>
      </c>
      <c r="X316" s="42">
        <f t="shared" si="175"/>
        <v>1.603993730084019E-2</v>
      </c>
      <c r="Y316" s="42">
        <f t="shared" si="149"/>
        <v>8.2639325641535259E-3</v>
      </c>
      <c r="Z316" s="10">
        <f t="shared" si="176"/>
        <v>20.645750515276518</v>
      </c>
      <c r="AA316">
        <f t="shared" si="154"/>
        <v>6564993.6531702951</v>
      </c>
      <c r="AB316" s="10">
        <f t="shared" si="155"/>
        <v>6.564993653170295</v>
      </c>
      <c r="AC316" s="10">
        <f t="shared" si="156"/>
        <v>6.4639936531702951</v>
      </c>
      <c r="AD316" s="3">
        <f t="shared" si="157"/>
        <v>937.49001496305948</v>
      </c>
      <c r="AI316" s="94">
        <f t="shared" si="158"/>
        <v>1.0910818310006181</v>
      </c>
    </row>
    <row r="317" spans="2:35">
      <c r="B317" s="39">
        <f t="shared" si="159"/>
        <v>289</v>
      </c>
      <c r="C317" s="42">
        <f t="shared" si="160"/>
        <v>5.3711031175057498</v>
      </c>
      <c r="D317" s="10">
        <f t="shared" si="161"/>
        <v>10.128896882494464</v>
      </c>
      <c r="E317" s="40">
        <f t="shared" si="162"/>
        <v>25.742206235011071</v>
      </c>
      <c r="F317" s="40">
        <f t="shared" si="163"/>
        <v>46</v>
      </c>
      <c r="G317" s="3">
        <f t="shared" si="164"/>
        <v>371.28896882493666</v>
      </c>
      <c r="H317" s="3">
        <f t="shared" si="165"/>
        <v>148.76302106966494</v>
      </c>
      <c r="I317">
        <f t="shared" si="150"/>
        <v>1.4876302106966495E-4</v>
      </c>
      <c r="J317" s="4">
        <f t="shared" si="166"/>
        <v>668.10772989522775</v>
      </c>
      <c r="K317" s="40">
        <f t="shared" si="167"/>
        <v>4.4910874025767225</v>
      </c>
      <c r="L317" s="40">
        <f t="shared" si="151"/>
        <v>1.5089125974232775</v>
      </c>
      <c r="M317" s="10">
        <f t="shared" si="168"/>
        <v>6.564993653170295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15.054897132154871</v>
      </c>
      <c r="Q317" s="42">
        <f t="shared" si="170"/>
        <v>0.37337257570882315</v>
      </c>
      <c r="R317" s="4">
        <f t="shared" si="171"/>
        <v>423807.6592711776</v>
      </c>
      <c r="S317">
        <f t="shared" si="152"/>
        <v>4.2380765927117758E-4</v>
      </c>
      <c r="T317" s="41">
        <f t="shared" si="153"/>
        <v>4.0104287599746359E-4</v>
      </c>
      <c r="U317" s="42">
        <f t="shared" si="172"/>
        <v>0.75253830826145918</v>
      </c>
      <c r="V317" s="42">
        <f t="shared" si="173"/>
        <v>1.1076438840663374</v>
      </c>
      <c r="W317" s="42">
        <f t="shared" si="174"/>
        <v>1.0915993895883309</v>
      </c>
      <c r="X317" s="42">
        <f t="shared" si="175"/>
        <v>1.6044494478006488E-2</v>
      </c>
      <c r="Y317" s="42">
        <f t="shared" si="149"/>
        <v>8.2837393448599306E-3</v>
      </c>
      <c r="Z317" s="10">
        <f t="shared" si="176"/>
        <v>20.655495560809616</v>
      </c>
      <c r="AA317">
        <f t="shared" si="154"/>
        <v>6568044.7368511325</v>
      </c>
      <c r="AB317" s="10">
        <f t="shared" si="155"/>
        <v>6.5680447368511325</v>
      </c>
      <c r="AC317" s="10">
        <f t="shared" si="156"/>
        <v>6.4670447368511326</v>
      </c>
      <c r="AD317" s="3">
        <f t="shared" si="157"/>
        <v>937.93252166078787</v>
      </c>
      <c r="AI317" s="94">
        <f t="shared" si="158"/>
        <v>1.0915993895883309</v>
      </c>
    </row>
    <row r="318" spans="2:35">
      <c r="B318" s="39">
        <f t="shared" si="159"/>
        <v>290</v>
      </c>
      <c r="C318" s="42">
        <f t="shared" si="160"/>
        <v>5.3896882494002334</v>
      </c>
      <c r="D318" s="10">
        <f t="shared" si="161"/>
        <v>10.110311750599982</v>
      </c>
      <c r="E318" s="40">
        <f t="shared" si="162"/>
        <v>25.779376498800037</v>
      </c>
      <c r="F318" s="40">
        <f t="shared" si="163"/>
        <v>46</v>
      </c>
      <c r="G318" s="3">
        <f t="shared" si="164"/>
        <v>371.1031175059918</v>
      </c>
      <c r="H318" s="3">
        <f t="shared" si="165"/>
        <v>148.76302106966494</v>
      </c>
      <c r="I318">
        <f t="shared" si="150"/>
        <v>1.4876302106966495E-4</v>
      </c>
      <c r="J318" s="4">
        <f t="shared" si="166"/>
        <v>669.6118230008492</v>
      </c>
      <c r="K318" s="40">
        <f t="shared" si="167"/>
        <v>4.5011980678133279</v>
      </c>
      <c r="L318" s="40">
        <f t="shared" si="151"/>
        <v>1.4988019321866721</v>
      </c>
      <c r="M318" s="10">
        <f t="shared" si="168"/>
        <v>6.5680447368511325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15.057128748688404</v>
      </c>
      <c r="Q318" s="42">
        <f t="shared" si="170"/>
        <v>0.37460688353767146</v>
      </c>
      <c r="R318" s="4">
        <f t="shared" si="171"/>
        <v>423037.34570982441</v>
      </c>
      <c r="S318">
        <f t="shared" si="152"/>
        <v>4.230373457098244E-4</v>
      </c>
      <c r="T318" s="41">
        <f t="shared" si="153"/>
        <v>4.0181318955881677E-4</v>
      </c>
      <c r="U318" s="42">
        <f t="shared" si="172"/>
        <v>0.75117049328310681</v>
      </c>
      <c r="V318" s="42">
        <f t="shared" si="173"/>
        <v>1.1081635766894742</v>
      </c>
      <c r="W318" s="42">
        <f t="shared" si="174"/>
        <v>1.0921146377866258</v>
      </c>
      <c r="X318" s="42">
        <f t="shared" si="175"/>
        <v>1.604893890284842E-2</v>
      </c>
      <c r="Y318" s="42">
        <f t="shared" si="149"/>
        <v>8.3035486757924246E-3</v>
      </c>
      <c r="Z318" s="10">
        <f t="shared" si="176"/>
        <v>20.665196891395134</v>
      </c>
      <c r="AA318">
        <f t="shared" si="154"/>
        <v>6571082.1337859491</v>
      </c>
      <c r="AB318" s="10">
        <f t="shared" si="155"/>
        <v>6.5710821337859491</v>
      </c>
      <c r="AC318" s="10">
        <f t="shared" si="156"/>
        <v>6.4700821337859491</v>
      </c>
      <c r="AD318" s="3">
        <f t="shared" si="157"/>
        <v>938.37304333371276</v>
      </c>
      <c r="AI318" s="94">
        <f t="shared" si="158"/>
        <v>1.0921146377866258</v>
      </c>
    </row>
    <row r="319" spans="2:35">
      <c r="B319" s="39">
        <f t="shared" si="159"/>
        <v>291</v>
      </c>
      <c r="C319" s="42">
        <f t="shared" si="160"/>
        <v>5.408273381294717</v>
      </c>
      <c r="D319" s="10">
        <f t="shared" si="161"/>
        <v>10.091726618705499</v>
      </c>
      <c r="E319" s="40">
        <f t="shared" si="162"/>
        <v>25.816546762589002</v>
      </c>
      <c r="F319" s="40">
        <f t="shared" si="163"/>
        <v>46</v>
      </c>
      <c r="G319" s="3">
        <f t="shared" si="164"/>
        <v>370.91726618704695</v>
      </c>
      <c r="H319" s="3">
        <f t="shared" si="165"/>
        <v>148.76302106966494</v>
      </c>
      <c r="I319">
        <f t="shared" si="150"/>
        <v>1.4876302106966495E-4</v>
      </c>
      <c r="J319" s="4">
        <f t="shared" si="166"/>
        <v>671.1180863634595</v>
      </c>
      <c r="K319" s="40">
        <f t="shared" si="167"/>
        <v>4.5113233217358388</v>
      </c>
      <c r="L319" s="40">
        <f t="shared" si="151"/>
        <v>1.4886766782641612</v>
      </c>
      <c r="M319" s="10">
        <f t="shared" si="168"/>
        <v>6.5710821337859491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15.059349653379753</v>
      </c>
      <c r="Q319" s="42">
        <f t="shared" si="170"/>
        <v>0.37584100933475145</v>
      </c>
      <c r="R319" s="4">
        <f t="shared" si="171"/>
        <v>422266.78623805696</v>
      </c>
      <c r="S319">
        <f t="shared" si="152"/>
        <v>4.2226678623805695E-4</v>
      </c>
      <c r="T319" s="41">
        <f t="shared" si="153"/>
        <v>4.0258374903058423E-4</v>
      </c>
      <c r="U319" s="42">
        <f t="shared" si="172"/>
        <v>0.74980224165146825</v>
      </c>
      <c r="V319" s="42">
        <f t="shared" si="173"/>
        <v>1.1086808450774817</v>
      </c>
      <c r="W319" s="42">
        <f t="shared" si="174"/>
        <v>1.0926275746516485</v>
      </c>
      <c r="X319" s="42">
        <f t="shared" si="175"/>
        <v>1.6053270425833155E-2</v>
      </c>
      <c r="Y319" s="42">
        <f t="shared" si="149"/>
        <v>8.3233604309524457E-3</v>
      </c>
      <c r="Z319" s="10">
        <f t="shared" si="176"/>
        <v>20.674854489270807</v>
      </c>
      <c r="AA319">
        <f t="shared" si="154"/>
        <v>6574105.8384135449</v>
      </c>
      <c r="AB319" s="10">
        <f t="shared" si="155"/>
        <v>6.5741058384135451</v>
      </c>
      <c r="AC319" s="10">
        <f t="shared" si="156"/>
        <v>6.4731058384135451</v>
      </c>
      <c r="AD319" s="3">
        <f t="shared" si="157"/>
        <v>938.81157917527844</v>
      </c>
      <c r="AI319" s="94">
        <f t="shared" si="158"/>
        <v>1.0926275746516485</v>
      </c>
    </row>
    <row r="320" spans="2:35">
      <c r="B320" s="39">
        <f t="shared" si="159"/>
        <v>292</v>
      </c>
      <c r="C320" s="42">
        <f t="shared" si="160"/>
        <v>5.4268585131892007</v>
      </c>
      <c r="D320" s="10">
        <f t="shared" si="161"/>
        <v>10.073141486811016</v>
      </c>
      <c r="E320" s="40">
        <f t="shared" si="162"/>
        <v>25.853717026377968</v>
      </c>
      <c r="F320" s="40">
        <f t="shared" si="163"/>
        <v>46</v>
      </c>
      <c r="G320" s="3">
        <f t="shared" si="164"/>
        <v>370.73141486810209</v>
      </c>
      <c r="H320" s="3">
        <f t="shared" si="165"/>
        <v>148.76302106966494</v>
      </c>
      <c r="I320">
        <f t="shared" si="150"/>
        <v>1.4876302106966495E-4</v>
      </c>
      <c r="J320" s="4">
        <f t="shared" si="166"/>
        <v>672.62651998305842</v>
      </c>
      <c r="K320" s="40">
        <f t="shared" si="167"/>
        <v>4.5214631643442553</v>
      </c>
      <c r="L320" s="40">
        <f t="shared" si="151"/>
        <v>1.4785368356557447</v>
      </c>
      <c r="M320" s="10">
        <f t="shared" si="168"/>
        <v>6.5741058384135451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15.061559852160876</v>
      </c>
      <c r="Q320" s="42">
        <f t="shared" si="170"/>
        <v>0.37707495403084595</v>
      </c>
      <c r="R320" s="4">
        <f t="shared" si="171"/>
        <v>421495.98206591071</v>
      </c>
      <c r="S320">
        <f t="shared" si="152"/>
        <v>4.2149598206591072E-4</v>
      </c>
      <c r="T320" s="41">
        <f t="shared" si="153"/>
        <v>4.0335455320273045E-4</v>
      </c>
      <c r="U320" s="42">
        <f t="shared" si="172"/>
        <v>0.748433555515155</v>
      </c>
      <c r="V320" s="42">
        <f t="shared" si="173"/>
        <v>1.1091956881416223</v>
      </c>
      <c r="W320" s="42">
        <f t="shared" si="174"/>
        <v>1.0931381992442575</v>
      </c>
      <c r="X320" s="42">
        <f t="shared" si="175"/>
        <v>1.6057488897364802E-2</v>
      </c>
      <c r="Y320" s="42">
        <f t="shared" si="149"/>
        <v>8.3431744842099448E-3</v>
      </c>
      <c r="Z320" s="10">
        <f t="shared" si="176"/>
        <v>20.684468336760222</v>
      </c>
      <c r="AA320">
        <f t="shared" si="154"/>
        <v>6577115.8451995971</v>
      </c>
      <c r="AB320" s="10">
        <f t="shared" si="155"/>
        <v>6.5771158451995975</v>
      </c>
      <c r="AC320" s="10">
        <f t="shared" si="156"/>
        <v>6.4761158451995975</v>
      </c>
      <c r="AD320" s="3">
        <f t="shared" si="157"/>
        <v>939.24812838282776</v>
      </c>
      <c r="AI320" s="94">
        <f t="shared" si="158"/>
        <v>1.0931381992442575</v>
      </c>
    </row>
    <row r="321" spans="2:35">
      <c r="B321" s="39">
        <f t="shared" si="159"/>
        <v>293</v>
      </c>
      <c r="C321" s="42">
        <f t="shared" si="160"/>
        <v>5.4454436450836843</v>
      </c>
      <c r="D321" s="10">
        <f t="shared" si="161"/>
        <v>10.054556354916533</v>
      </c>
      <c r="E321" s="40">
        <f t="shared" si="162"/>
        <v>25.890887290166933</v>
      </c>
      <c r="F321" s="40">
        <f t="shared" si="163"/>
        <v>46</v>
      </c>
      <c r="G321" s="3">
        <f t="shared" si="164"/>
        <v>370.54556354915724</v>
      </c>
      <c r="H321" s="3">
        <f t="shared" si="165"/>
        <v>148.76302106966494</v>
      </c>
      <c r="I321">
        <f t="shared" si="150"/>
        <v>1.4876302106966495E-4</v>
      </c>
      <c r="J321" s="4">
        <f t="shared" si="166"/>
        <v>674.13712385964595</v>
      </c>
      <c r="K321" s="40">
        <f t="shared" si="167"/>
        <v>4.5316175956385765</v>
      </c>
      <c r="L321" s="40">
        <f t="shared" si="151"/>
        <v>1.4683824043614235</v>
      </c>
      <c r="M321" s="10">
        <f t="shared" si="168"/>
        <v>6.5771158451995975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15.063759350930573</v>
      </c>
      <c r="Q321" s="42">
        <f t="shared" si="170"/>
        <v>0.37830871855545883</v>
      </c>
      <c r="R321" s="4">
        <f t="shared" si="171"/>
        <v>420724.93440342107</v>
      </c>
      <c r="S321">
        <f t="shared" si="152"/>
        <v>4.2072493440342104E-4</v>
      </c>
      <c r="T321" s="41">
        <f t="shared" si="153"/>
        <v>4.0412560086522013E-4</v>
      </c>
      <c r="U321" s="42">
        <f t="shared" si="172"/>
        <v>0.74706443702277869</v>
      </c>
      <c r="V321" s="42">
        <f t="shared" si="173"/>
        <v>1.1097081047989283</v>
      </c>
      <c r="W321" s="42">
        <f t="shared" si="174"/>
        <v>1.0936465106298512</v>
      </c>
      <c r="X321" s="42">
        <f t="shared" si="175"/>
        <v>1.6061594169077154E-2</v>
      </c>
      <c r="Y321" s="42">
        <f t="shared" si="149"/>
        <v>8.3629907093044804E-3</v>
      </c>
      <c r="Z321" s="10">
        <f t="shared" si="176"/>
        <v>20.694038416273511</v>
      </c>
      <c r="AA321">
        <f t="shared" si="154"/>
        <v>6580112.1486368813</v>
      </c>
      <c r="AB321" s="10">
        <f t="shared" si="155"/>
        <v>6.5801121486368812</v>
      </c>
      <c r="AC321" s="10">
        <f t="shared" si="156"/>
        <v>6.4791121486368812</v>
      </c>
      <c r="AD321" s="3">
        <f t="shared" si="157"/>
        <v>939.68269015763326</v>
      </c>
      <c r="AI321" s="94">
        <f t="shared" si="158"/>
        <v>1.0936465106298512</v>
      </c>
    </row>
    <row r="322" spans="2:35">
      <c r="B322" s="39">
        <f t="shared" si="159"/>
        <v>294</v>
      </c>
      <c r="C322" s="42">
        <f t="shared" si="160"/>
        <v>5.4640287769781679</v>
      </c>
      <c r="D322" s="10">
        <f t="shared" si="161"/>
        <v>10.035971223022051</v>
      </c>
      <c r="E322" s="40">
        <f t="shared" si="162"/>
        <v>25.928057553955899</v>
      </c>
      <c r="F322" s="40">
        <f t="shared" si="163"/>
        <v>46</v>
      </c>
      <c r="G322" s="3">
        <f t="shared" si="164"/>
        <v>370.35971223021238</v>
      </c>
      <c r="H322" s="3">
        <f t="shared" si="165"/>
        <v>148.76302106966494</v>
      </c>
      <c r="I322">
        <f t="shared" si="150"/>
        <v>1.4876302106966495E-4</v>
      </c>
      <c r="J322" s="4">
        <f t="shared" si="166"/>
        <v>675.64989799322234</v>
      </c>
      <c r="K322" s="40">
        <f t="shared" si="167"/>
        <v>4.541786615618804</v>
      </c>
      <c r="L322" s="40">
        <f t="shared" si="151"/>
        <v>1.458213384381196</v>
      </c>
      <c r="M322" s="10">
        <f t="shared" si="168"/>
        <v>6.5801121486368812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15.065948155554739</v>
      </c>
      <c r="Q322" s="42">
        <f t="shared" si="170"/>
        <v>0.37954230383682269</v>
      </c>
      <c r="R322" s="4">
        <f t="shared" si="171"/>
        <v>419953.64446062333</v>
      </c>
      <c r="S322">
        <f t="shared" si="152"/>
        <v>4.199536444606233E-4</v>
      </c>
      <c r="T322" s="41">
        <f t="shared" si="153"/>
        <v>4.0489689080801787E-4</v>
      </c>
      <c r="U322" s="42">
        <f t="shared" si="172"/>
        <v>0.7456948883229505</v>
      </c>
      <c r="V322" s="42">
        <f t="shared" si="173"/>
        <v>1.1102180939724033</v>
      </c>
      <c r="W322" s="42">
        <f t="shared" si="174"/>
        <v>1.0941525078784031</v>
      </c>
      <c r="X322" s="42">
        <f t="shared" si="175"/>
        <v>1.6065586094000217E-2</v>
      </c>
      <c r="Y322" s="42">
        <f t="shared" si="149"/>
        <v>8.3828089798465236E-3</v>
      </c>
      <c r="Z322" s="10">
        <f t="shared" si="176"/>
        <v>20.703564710308527</v>
      </c>
      <c r="AA322">
        <f t="shared" si="154"/>
        <v>6583094.743245637</v>
      </c>
      <c r="AB322" s="10">
        <f t="shared" si="155"/>
        <v>6.5830947432456375</v>
      </c>
      <c r="AC322" s="10">
        <f t="shared" si="156"/>
        <v>6.4820947432456375</v>
      </c>
      <c r="AD322" s="3">
        <f t="shared" si="157"/>
        <v>940.11526370495096</v>
      </c>
      <c r="AI322" s="94">
        <f t="shared" si="158"/>
        <v>1.0941525078784031</v>
      </c>
    </row>
    <row r="323" spans="2:35">
      <c r="B323" s="39">
        <f t="shared" si="159"/>
        <v>295</v>
      </c>
      <c r="C323" s="42">
        <f t="shared" si="160"/>
        <v>5.4826139088726515</v>
      </c>
      <c r="D323" s="10">
        <f t="shared" si="161"/>
        <v>10.017386091127568</v>
      </c>
      <c r="E323" s="40">
        <f t="shared" si="162"/>
        <v>25.965227817744864</v>
      </c>
      <c r="F323" s="40">
        <f t="shared" si="163"/>
        <v>46</v>
      </c>
      <c r="G323" s="3">
        <f t="shared" si="164"/>
        <v>370.17386091126752</v>
      </c>
      <c r="H323" s="3">
        <f t="shared" si="165"/>
        <v>148.76302106966494</v>
      </c>
      <c r="I323">
        <f t="shared" si="150"/>
        <v>1.4876302106966495E-4</v>
      </c>
      <c r="J323" s="4">
        <f t="shared" si="166"/>
        <v>677.16484238378735</v>
      </c>
      <c r="K323" s="40">
        <f t="shared" si="167"/>
        <v>4.5519702242849354</v>
      </c>
      <c r="L323" s="40">
        <f t="shared" si="151"/>
        <v>1.4480297757150646</v>
      </c>
      <c r="M323" s="10">
        <f t="shared" si="168"/>
        <v>6.5830947432456375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15.068126271866744</v>
      </c>
      <c r="Q323" s="42">
        <f t="shared" si="170"/>
        <v>0.38077571080190653</v>
      </c>
      <c r="R323" s="4">
        <f t="shared" si="171"/>
        <v>419182.1134475529</v>
      </c>
      <c r="S323">
        <f t="shared" si="152"/>
        <v>4.1918211344755288E-4</v>
      </c>
      <c r="T323" s="41">
        <f t="shared" si="153"/>
        <v>4.0566842182108829E-4</v>
      </c>
      <c r="U323" s="42">
        <f t="shared" si="172"/>
        <v>0.74432491156428182</v>
      </c>
      <c r="V323" s="42">
        <f t="shared" si="173"/>
        <v>1.1107256545900539</v>
      </c>
      <c r="W323" s="42">
        <f t="shared" si="174"/>
        <v>1.0946561900645251</v>
      </c>
      <c r="X323" s="42">
        <f t="shared" si="175"/>
        <v>1.606946452552882E-2</v>
      </c>
      <c r="Y323" s="42">
        <f t="shared" si="149"/>
        <v>8.4026291693174784E-3</v>
      </c>
      <c r="Z323" s="10">
        <f t="shared" si="176"/>
        <v>20.713047201448884</v>
      </c>
      <c r="AA323">
        <f t="shared" si="154"/>
        <v>6586063.6235729549</v>
      </c>
      <c r="AB323" s="10">
        <f t="shared" si="155"/>
        <v>6.5860636235729553</v>
      </c>
      <c r="AC323" s="10">
        <f t="shared" si="156"/>
        <v>6.4850636235729553</v>
      </c>
      <c r="AD323" s="3">
        <f t="shared" si="157"/>
        <v>940.54584823393111</v>
      </c>
      <c r="AI323" s="94">
        <f t="shared" si="158"/>
        <v>1.0946561900645251</v>
      </c>
    </row>
    <row r="324" spans="2:35">
      <c r="B324" s="39">
        <f t="shared" si="159"/>
        <v>296</v>
      </c>
      <c r="C324" s="42">
        <f t="shared" si="160"/>
        <v>5.5011990407671352</v>
      </c>
      <c r="D324" s="10">
        <f t="shared" si="161"/>
        <v>9.9988009592330851</v>
      </c>
      <c r="E324" s="40">
        <f t="shared" si="162"/>
        <v>26.00239808153383</v>
      </c>
      <c r="F324" s="40">
        <f t="shared" si="163"/>
        <v>46</v>
      </c>
      <c r="G324" s="3">
        <f t="shared" si="164"/>
        <v>369.98800959232267</v>
      </c>
      <c r="H324" s="3">
        <f t="shared" si="165"/>
        <v>148.76302106966494</v>
      </c>
      <c r="I324">
        <f t="shared" si="150"/>
        <v>1.4876302106966495E-4</v>
      </c>
      <c r="J324" s="4">
        <f t="shared" si="166"/>
        <v>678.6819570313412</v>
      </c>
      <c r="K324" s="40">
        <f t="shared" si="167"/>
        <v>4.562168421636974</v>
      </c>
      <c r="L324" s="40">
        <f t="shared" si="151"/>
        <v>1.437831578363026</v>
      </c>
      <c r="M324" s="10">
        <f t="shared" si="168"/>
        <v>6.5860636235729553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15.070293705667051</v>
      </c>
      <c r="Q324" s="42">
        <f t="shared" si="170"/>
        <v>0.38200894037642336</v>
      </c>
      <c r="R324" s="4">
        <f t="shared" si="171"/>
        <v>418410.34257424506</v>
      </c>
      <c r="S324">
        <f t="shared" si="152"/>
        <v>4.1841034257424504E-4</v>
      </c>
      <c r="T324" s="41">
        <f t="shared" si="153"/>
        <v>4.0644019269439613E-4</v>
      </c>
      <c r="U324" s="42">
        <f t="shared" si="172"/>
        <v>0.74295450889538406</v>
      </c>
      <c r="V324" s="42">
        <f t="shared" si="173"/>
        <v>1.1112307855856294</v>
      </c>
      <c r="W324" s="42">
        <f t="shared" si="174"/>
        <v>1.0951575562673634</v>
      </c>
      <c r="X324" s="42">
        <f t="shared" si="175"/>
        <v>1.6073229318265936E-2</v>
      </c>
      <c r="Y324" s="42">
        <f t="shared" si="149"/>
        <v>8.4224511510707541E-3</v>
      </c>
      <c r="Z324" s="10">
        <f t="shared" si="176"/>
        <v>20.722485872364562</v>
      </c>
      <c r="AA324">
        <f t="shared" si="154"/>
        <v>6589018.7841929654</v>
      </c>
      <c r="AB324" s="10">
        <f t="shared" si="155"/>
        <v>6.5890187841929651</v>
      </c>
      <c r="AC324" s="10">
        <f t="shared" si="156"/>
        <v>6.4880187841929651</v>
      </c>
      <c r="AD324" s="3">
        <f t="shared" si="157"/>
        <v>940.97444295764546</v>
      </c>
      <c r="AI324" s="94">
        <f t="shared" si="158"/>
        <v>1.0951575562673634</v>
      </c>
    </row>
    <row r="325" spans="2:35">
      <c r="B325" s="39">
        <f t="shared" si="159"/>
        <v>297</v>
      </c>
      <c r="C325" s="42">
        <f t="shared" si="160"/>
        <v>5.5197841726616188</v>
      </c>
      <c r="D325" s="10">
        <f t="shared" si="161"/>
        <v>9.9802158273386024</v>
      </c>
      <c r="E325" s="40">
        <f t="shared" si="162"/>
        <v>26.039568345322795</v>
      </c>
      <c r="F325" s="40">
        <f t="shared" si="163"/>
        <v>46</v>
      </c>
      <c r="G325" s="3">
        <f t="shared" si="164"/>
        <v>369.80215827337781</v>
      </c>
      <c r="H325" s="3">
        <f t="shared" si="165"/>
        <v>148.76302106966494</v>
      </c>
      <c r="I325">
        <f t="shared" si="150"/>
        <v>1.4876302106966495E-4</v>
      </c>
      <c r="J325" s="4">
        <f t="shared" si="166"/>
        <v>680.2012419358839</v>
      </c>
      <c r="K325" s="40">
        <f t="shared" si="167"/>
        <v>4.5723812076749182</v>
      </c>
      <c r="L325" s="40">
        <f t="shared" si="151"/>
        <v>1.4276187923250818</v>
      </c>
      <c r="M325" s="10">
        <f t="shared" si="168"/>
        <v>6.5890187841929651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15.072450462723486</v>
      </c>
      <c r="Q325" s="42">
        <f t="shared" si="170"/>
        <v>0.38324199348483778</v>
      </c>
      <c r="R325" s="4">
        <f t="shared" si="171"/>
        <v>417638.33305073524</v>
      </c>
      <c r="S325">
        <f t="shared" si="152"/>
        <v>4.1763833305073523E-4</v>
      </c>
      <c r="T325" s="41">
        <f t="shared" si="153"/>
        <v>4.0721220221790594E-4</v>
      </c>
      <c r="U325" s="42">
        <f t="shared" si="172"/>
        <v>0.7415836824648685</v>
      </c>
      <c r="V325" s="42">
        <f t="shared" si="173"/>
        <v>1.1117334858985051</v>
      </c>
      <c r="W325" s="42">
        <f t="shared" si="174"/>
        <v>1.0956566055706307</v>
      </c>
      <c r="X325" s="42">
        <f t="shared" si="175"/>
        <v>1.6076880327874354E-2</v>
      </c>
      <c r="Y325" s="42">
        <f t="shared" si="149"/>
        <v>8.4422747983326461E-3</v>
      </c>
      <c r="Z325" s="10">
        <f t="shared" si="176"/>
        <v>20.731880705812067</v>
      </c>
      <c r="AA325">
        <f t="shared" si="154"/>
        <v>6591960.2197068902</v>
      </c>
      <c r="AB325" s="10">
        <f t="shared" si="155"/>
        <v>6.5919602197068903</v>
      </c>
      <c r="AC325" s="10">
        <f t="shared" si="156"/>
        <v>6.4909602197068903</v>
      </c>
      <c r="AD325" s="3">
        <f t="shared" si="157"/>
        <v>941.40104709309503</v>
      </c>
      <c r="AI325" s="94">
        <f t="shared" si="158"/>
        <v>1.0956566055706307</v>
      </c>
    </row>
    <row r="326" spans="2:35">
      <c r="B326" s="39">
        <f t="shared" si="159"/>
        <v>298</v>
      </c>
      <c r="C326" s="42">
        <f t="shared" si="160"/>
        <v>5.5383693045561024</v>
      </c>
      <c r="D326" s="10">
        <f t="shared" si="161"/>
        <v>9.9616306954441196</v>
      </c>
      <c r="E326" s="40">
        <f t="shared" si="162"/>
        <v>26.076738609111761</v>
      </c>
      <c r="F326" s="40">
        <f t="shared" si="163"/>
        <v>46</v>
      </c>
      <c r="G326" s="3">
        <f t="shared" si="164"/>
        <v>369.61630695443296</v>
      </c>
      <c r="H326" s="3">
        <f t="shared" si="165"/>
        <v>148.76302106966494</v>
      </c>
      <c r="I326">
        <f t="shared" si="150"/>
        <v>1.4876302106966495E-4</v>
      </c>
      <c r="J326" s="4">
        <f t="shared" si="166"/>
        <v>681.72269709741522</v>
      </c>
      <c r="K326" s="40">
        <f t="shared" si="167"/>
        <v>4.582608582398767</v>
      </c>
      <c r="L326" s="40">
        <f t="shared" si="151"/>
        <v>1.417391417601233</v>
      </c>
      <c r="M326" s="10">
        <f t="shared" si="168"/>
        <v>6.5919602197068903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15.074596548771339</v>
      </c>
      <c r="Q326" s="42">
        <f t="shared" si="170"/>
        <v>0.38447487105037359</v>
      </c>
      <c r="R326" s="4">
        <f t="shared" si="171"/>
        <v>416866.08608705888</v>
      </c>
      <c r="S326">
        <f t="shared" si="152"/>
        <v>4.1686608608705887E-4</v>
      </c>
      <c r="T326" s="41">
        <f t="shared" si="153"/>
        <v>4.079844491815823E-4</v>
      </c>
      <c r="U326" s="42">
        <f t="shared" si="172"/>
        <v>0.74021243442134699</v>
      </c>
      <c r="V326" s="42">
        <f t="shared" si="173"/>
        <v>1.1122337544730727</v>
      </c>
      <c r="W326" s="42">
        <f t="shared" si="174"/>
        <v>1.0961533370626146</v>
      </c>
      <c r="X326" s="42">
        <f t="shared" si="175"/>
        <v>1.608041741045807E-2</v>
      </c>
      <c r="Y326" s="42">
        <f t="shared" si="149"/>
        <v>8.4620999842024511E-3</v>
      </c>
      <c r="Z326" s="10">
        <f t="shared" si="176"/>
        <v>20.741231684632691</v>
      </c>
      <c r="AA326">
        <f t="shared" si="154"/>
        <v>6594887.9247424966</v>
      </c>
      <c r="AB326" s="10">
        <f t="shared" si="155"/>
        <v>6.5948879247424967</v>
      </c>
      <c r="AC326" s="10">
        <f t="shared" si="156"/>
        <v>6.4938879247424968</v>
      </c>
      <c r="AD326" s="3">
        <f t="shared" si="157"/>
        <v>941.8256598611307</v>
      </c>
      <c r="AI326" s="94">
        <f t="shared" si="158"/>
        <v>1.0961533370626146</v>
      </c>
    </row>
    <row r="327" spans="2:35">
      <c r="B327" s="39">
        <f t="shared" si="159"/>
        <v>299</v>
      </c>
      <c r="C327" s="42">
        <f t="shared" si="160"/>
        <v>5.5569544364505861</v>
      </c>
      <c r="D327" s="10">
        <f t="shared" si="161"/>
        <v>9.9430455635496369</v>
      </c>
      <c r="E327" s="40">
        <f t="shared" si="162"/>
        <v>26.113908872900726</v>
      </c>
      <c r="F327" s="40">
        <f t="shared" si="163"/>
        <v>46</v>
      </c>
      <c r="G327" s="3">
        <f t="shared" si="164"/>
        <v>369.4304556354881</v>
      </c>
      <c r="H327" s="3">
        <f t="shared" si="165"/>
        <v>148.76302106966494</v>
      </c>
      <c r="I327">
        <f t="shared" si="150"/>
        <v>1.4876302106966495E-4</v>
      </c>
      <c r="J327" s="4">
        <f t="shared" si="166"/>
        <v>683.24632251593493</v>
      </c>
      <c r="K327" s="40">
        <f t="shared" si="167"/>
        <v>4.5928505458085196</v>
      </c>
      <c r="L327" s="40">
        <f t="shared" si="151"/>
        <v>1.4071494541914804</v>
      </c>
      <c r="M327" s="10">
        <f t="shared" si="168"/>
        <v>6.5948879247424967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15.076731969513085</v>
      </c>
      <c r="Q327" s="42">
        <f t="shared" si="170"/>
        <v>0.38570757399502131</v>
      </c>
      <c r="R327" s="4">
        <f t="shared" si="171"/>
        <v>416093.60289325146</v>
      </c>
      <c r="S327">
        <f t="shared" si="152"/>
        <v>4.1609360289325146E-4</v>
      </c>
      <c r="T327" s="41">
        <f t="shared" si="153"/>
        <v>4.0875693237538971E-4</v>
      </c>
      <c r="U327" s="42">
        <f t="shared" si="172"/>
        <v>0.73884076691343092</v>
      </c>
      <c r="V327" s="42">
        <f t="shared" si="173"/>
        <v>1.1127315902600141</v>
      </c>
      <c r="W327" s="42">
        <f t="shared" si="174"/>
        <v>1.0966477498360856</v>
      </c>
      <c r="X327" s="42">
        <f t="shared" si="175"/>
        <v>1.6083840423928519E-2</v>
      </c>
      <c r="Y327" s="42">
        <f t="shared" si="149"/>
        <v>8.4819265816542724E-3</v>
      </c>
      <c r="Z327" s="10">
        <f t="shared" si="176"/>
        <v>20.750538791754934</v>
      </c>
      <c r="AA327">
        <f t="shared" si="154"/>
        <v>6597801.8939548554</v>
      </c>
      <c r="AB327" s="10">
        <f t="shared" si="155"/>
        <v>6.5978018939548555</v>
      </c>
      <c r="AC327" s="10">
        <f t="shared" si="156"/>
        <v>6.4968018939548555</v>
      </c>
      <c r="AD327" s="3">
        <f t="shared" si="157"/>
        <v>942.24828048656354</v>
      </c>
      <c r="AI327" s="94">
        <f t="shared" si="158"/>
        <v>1.0966477498360856</v>
      </c>
    </row>
    <row r="328" spans="2:35">
      <c r="B328" s="39">
        <f t="shared" si="159"/>
        <v>300</v>
      </c>
      <c r="C328" s="42">
        <f t="shared" si="160"/>
        <v>5.5755395683450697</v>
      </c>
      <c r="D328" s="10">
        <f t="shared" si="161"/>
        <v>9.9244604316551541</v>
      </c>
      <c r="E328" s="40">
        <f t="shared" si="162"/>
        <v>26.151079136689692</v>
      </c>
      <c r="F328" s="40">
        <f t="shared" si="163"/>
        <v>46</v>
      </c>
      <c r="G328" s="3">
        <f t="shared" si="164"/>
        <v>369.24460431654325</v>
      </c>
      <c r="H328" s="3">
        <f t="shared" si="165"/>
        <v>148.76302106966494</v>
      </c>
      <c r="I328">
        <f t="shared" si="150"/>
        <v>1.4876302106966495E-4</v>
      </c>
      <c r="J328" s="4">
        <f t="shared" si="166"/>
        <v>684.77211819144372</v>
      </c>
      <c r="K328" s="40">
        <f t="shared" si="167"/>
        <v>4.6031070979041795</v>
      </c>
      <c r="L328" s="40">
        <f t="shared" si="151"/>
        <v>1.3968929020958205</v>
      </c>
      <c r="M328" s="10">
        <f t="shared" si="168"/>
        <v>6.5978018939548555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15.078856730619009</v>
      </c>
      <c r="Q328" s="42">
        <f t="shared" si="170"/>
        <v>0.38694010323954586</v>
      </c>
      <c r="R328" s="4">
        <f t="shared" si="171"/>
        <v>415320.88467934803</v>
      </c>
      <c r="S328">
        <f t="shared" si="152"/>
        <v>4.1532088467934801E-4</v>
      </c>
      <c r="T328" s="41">
        <f t="shared" si="153"/>
        <v>4.0952965058929316E-4</v>
      </c>
      <c r="U328" s="42">
        <f t="shared" si="172"/>
        <v>0.73746868208973104</v>
      </c>
      <c r="V328" s="42">
        <f t="shared" si="173"/>
        <v>1.1132269922156419</v>
      </c>
      <c r="W328" s="42">
        <f t="shared" si="174"/>
        <v>1.0971398429884249</v>
      </c>
      <c r="X328" s="42">
        <f t="shared" si="175"/>
        <v>1.608714922721699E-2</v>
      </c>
      <c r="Y328" s="42">
        <f t="shared" si="149"/>
        <v>8.5017544635378473E-3</v>
      </c>
      <c r="Z328" s="10">
        <f t="shared" si="176"/>
        <v>20.75980201019447</v>
      </c>
      <c r="AA328">
        <f t="shared" si="154"/>
        <v>6600702.1220263299</v>
      </c>
      <c r="AB328" s="10">
        <f t="shared" si="155"/>
        <v>6.6007021220263296</v>
      </c>
      <c r="AC328" s="10">
        <f t="shared" si="156"/>
        <v>6.4997021220263296</v>
      </c>
      <c r="AD328" s="3">
        <f t="shared" si="157"/>
        <v>942.6689081981624</v>
      </c>
      <c r="AI328" s="94">
        <f t="shared" si="158"/>
        <v>1.0971398429884249</v>
      </c>
    </row>
    <row r="329" spans="2:35">
      <c r="B329" s="39">
        <f t="shared" si="159"/>
        <v>301</v>
      </c>
      <c r="C329" s="42">
        <f t="shared" si="160"/>
        <v>5.5941247002395533</v>
      </c>
      <c r="D329" s="10">
        <f t="shared" si="161"/>
        <v>9.9058752997606714</v>
      </c>
      <c r="E329" s="40">
        <f t="shared" si="162"/>
        <v>26.188249400478657</v>
      </c>
      <c r="F329" s="40">
        <f t="shared" si="163"/>
        <v>46</v>
      </c>
      <c r="G329" s="3">
        <f t="shared" si="164"/>
        <v>369.05875299759839</v>
      </c>
      <c r="H329" s="3">
        <f t="shared" si="165"/>
        <v>148.76302106966494</v>
      </c>
      <c r="I329">
        <f t="shared" si="150"/>
        <v>1.4876302106966495E-4</v>
      </c>
      <c r="J329" s="4">
        <f t="shared" si="166"/>
        <v>686.30008412394113</v>
      </c>
      <c r="K329" s="40">
        <f t="shared" si="167"/>
        <v>4.613378238685744</v>
      </c>
      <c r="L329" s="40">
        <f t="shared" si="151"/>
        <v>1.386621761314256</v>
      </c>
      <c r="M329" s="10">
        <f t="shared" si="168"/>
        <v>6.6007021220263296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15.080970837727307</v>
      </c>
      <c r="Q329" s="42">
        <f t="shared" si="170"/>
        <v>0.38817245970349379</v>
      </c>
      <c r="R329" s="4">
        <f t="shared" si="171"/>
        <v>414547.93265538412</v>
      </c>
      <c r="S329">
        <f t="shared" si="152"/>
        <v>4.145479326553841E-4</v>
      </c>
      <c r="T329" s="41">
        <f t="shared" si="153"/>
        <v>4.1030260261325707E-4</v>
      </c>
      <c r="U329" s="42">
        <f t="shared" si="172"/>
        <v>0.7360961820988593</v>
      </c>
      <c r="V329" s="42">
        <f t="shared" si="173"/>
        <v>1.1137199593004621</v>
      </c>
      <c r="W329" s="42">
        <f t="shared" si="174"/>
        <v>1.097629615621623</v>
      </c>
      <c r="X329" s="42">
        <f t="shared" si="175"/>
        <v>1.6090343678839103E-2</v>
      </c>
      <c r="Y329" s="42">
        <f t="shared" si="149"/>
        <v>8.521583502577609E-3</v>
      </c>
      <c r="Z329" s="10">
        <f t="shared" si="176"/>
        <v>20.769021323049909</v>
      </c>
      <c r="AA329">
        <f t="shared" si="154"/>
        <v>6603588.603665255</v>
      </c>
      <c r="AB329" s="10">
        <f t="shared" si="155"/>
        <v>6.6035886036652549</v>
      </c>
      <c r="AC329" s="10">
        <f t="shared" si="156"/>
        <v>6.5025886036652549</v>
      </c>
      <c r="AD329" s="3">
        <f t="shared" si="157"/>
        <v>943.08754222846335</v>
      </c>
      <c r="AI329" s="94">
        <f t="shared" si="158"/>
        <v>1.097629615621623</v>
      </c>
    </row>
    <row r="330" spans="2:35">
      <c r="B330" s="39">
        <f t="shared" si="159"/>
        <v>302</v>
      </c>
      <c r="C330" s="42">
        <f t="shared" si="160"/>
        <v>5.612709832134037</v>
      </c>
      <c r="D330" s="10">
        <f t="shared" si="161"/>
        <v>9.8872901678661886</v>
      </c>
      <c r="E330" s="40">
        <f t="shared" si="162"/>
        <v>26.225419664267623</v>
      </c>
      <c r="F330" s="40">
        <f t="shared" si="163"/>
        <v>46</v>
      </c>
      <c r="G330" s="3">
        <f t="shared" si="164"/>
        <v>368.87290167865353</v>
      </c>
      <c r="H330" s="3">
        <f t="shared" si="165"/>
        <v>148.76302106966494</v>
      </c>
      <c r="I330">
        <f t="shared" si="150"/>
        <v>1.4876302106966495E-4</v>
      </c>
      <c r="J330" s="4">
        <f t="shared" si="166"/>
        <v>687.83022031342739</v>
      </c>
      <c r="K330" s="40">
        <f t="shared" si="167"/>
        <v>4.623663968153215</v>
      </c>
      <c r="L330" s="40">
        <f t="shared" si="151"/>
        <v>1.376336031846785</v>
      </c>
      <c r="M330" s="10">
        <f t="shared" si="168"/>
        <v>6.6035886036652549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15.083074296443215</v>
      </c>
      <c r="Q330" s="42">
        <f t="shared" si="170"/>
        <v>0.389404644305201</v>
      </c>
      <c r="R330" s="4">
        <f t="shared" si="171"/>
        <v>413774.74803139514</v>
      </c>
      <c r="S330">
        <f t="shared" si="152"/>
        <v>4.1377474803139513E-4</v>
      </c>
      <c r="T330" s="41">
        <f t="shared" si="153"/>
        <v>4.1107578723724604E-4</v>
      </c>
      <c r="U330" s="42">
        <f t="shared" si="172"/>
        <v>0.73472326908942709</v>
      </c>
      <c r="V330" s="42">
        <f t="shared" si="173"/>
        <v>1.1142104904817169</v>
      </c>
      <c r="W330" s="42">
        <f t="shared" si="174"/>
        <v>1.0981170668420559</v>
      </c>
      <c r="X330" s="42">
        <f t="shared" si="175"/>
        <v>1.6093423639661042E-2</v>
      </c>
      <c r="Y330" s="42">
        <f t="shared" si="149"/>
        <v>8.5414135713751498E-3</v>
      </c>
      <c r="Z330" s="10">
        <f t="shared" si="176"/>
        <v>20.778196713506759</v>
      </c>
      <c r="AA330">
        <f t="shared" si="154"/>
        <v>6606461.3336071642</v>
      </c>
      <c r="AB330" s="10">
        <f t="shared" si="155"/>
        <v>6.6064613336071645</v>
      </c>
      <c r="AC330" s="10">
        <f t="shared" si="156"/>
        <v>6.5054613336071645</v>
      </c>
      <c r="AD330" s="3">
        <f t="shared" si="157"/>
        <v>943.50418181394696</v>
      </c>
      <c r="AI330" s="94">
        <f t="shared" si="158"/>
        <v>1.0981170668420559</v>
      </c>
    </row>
    <row r="331" spans="2:35">
      <c r="B331" s="39">
        <f t="shared" si="159"/>
        <v>303</v>
      </c>
      <c r="C331" s="42">
        <f t="shared" si="160"/>
        <v>5.6312949640285206</v>
      </c>
      <c r="D331" s="10">
        <f t="shared" si="161"/>
        <v>9.8687050359717059</v>
      </c>
      <c r="E331" s="40">
        <f t="shared" si="162"/>
        <v>26.262589928056588</v>
      </c>
      <c r="F331" s="40">
        <f t="shared" si="163"/>
        <v>46</v>
      </c>
      <c r="G331" s="3">
        <f t="shared" si="164"/>
        <v>368.68705035970868</v>
      </c>
      <c r="H331" s="3">
        <f t="shared" si="165"/>
        <v>148.76302106966494</v>
      </c>
      <c r="I331">
        <f t="shared" si="150"/>
        <v>1.4876302106966495E-4</v>
      </c>
      <c r="J331" s="4">
        <f t="shared" si="166"/>
        <v>689.36252675990227</v>
      </c>
      <c r="K331" s="40">
        <f t="shared" si="167"/>
        <v>4.6339642863065906</v>
      </c>
      <c r="L331" s="40">
        <f t="shared" si="151"/>
        <v>1.3660357136934094</v>
      </c>
      <c r="M331" s="10">
        <f t="shared" si="168"/>
        <v>6.6064613336071645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15.085167112339981</v>
      </c>
      <c r="Q331" s="42">
        <f t="shared" si="170"/>
        <v>0.39063665796180014</v>
      </c>
      <c r="R331" s="4">
        <f t="shared" si="171"/>
        <v>413001.33201741637</v>
      </c>
      <c r="S331">
        <f t="shared" si="152"/>
        <v>4.1300133201741635E-4</v>
      </c>
      <c r="T331" s="41">
        <f t="shared" si="153"/>
        <v>4.1184920325122482E-4</v>
      </c>
      <c r="U331" s="42">
        <f t="shared" si="172"/>
        <v>0.7333499452100456</v>
      </c>
      <c r="V331" s="42">
        <f t="shared" si="173"/>
        <v>1.1146985847319482</v>
      </c>
      <c r="W331" s="42">
        <f t="shared" si="174"/>
        <v>1.0986021957606931</v>
      </c>
      <c r="X331" s="42">
        <f t="shared" si="175"/>
        <v>1.6096388971255093E-2</v>
      </c>
      <c r="Y331" s="42">
        <f t="shared" si="149"/>
        <v>8.5612445424096684E-3</v>
      </c>
      <c r="Z331" s="10">
        <f t="shared" si="176"/>
        <v>20.787328164836527</v>
      </c>
      <c r="AA331">
        <f t="shared" si="154"/>
        <v>6609320.3066145247</v>
      </c>
      <c r="AB331" s="10">
        <f t="shared" si="155"/>
        <v>6.6093203066145243</v>
      </c>
      <c r="AC331" s="10">
        <f t="shared" si="156"/>
        <v>6.5083203066145243</v>
      </c>
      <c r="AD331" s="3">
        <f t="shared" si="157"/>
        <v>943.91882619499995</v>
      </c>
      <c r="AI331" s="94">
        <f t="shared" si="158"/>
        <v>1.0986021957606931</v>
      </c>
    </row>
    <row r="332" spans="2:35">
      <c r="B332" s="39">
        <f t="shared" si="159"/>
        <v>304</v>
      </c>
      <c r="C332" s="42">
        <f t="shared" si="160"/>
        <v>5.6498800959230042</v>
      </c>
      <c r="D332" s="10">
        <f t="shared" si="161"/>
        <v>9.8501199040772232</v>
      </c>
      <c r="E332" s="40">
        <f t="shared" si="162"/>
        <v>26.299760191845554</v>
      </c>
      <c r="F332" s="40">
        <f t="shared" si="163"/>
        <v>46</v>
      </c>
      <c r="G332" s="3">
        <f t="shared" si="164"/>
        <v>368.50119904076382</v>
      </c>
      <c r="H332" s="3">
        <f t="shared" si="165"/>
        <v>148.76302106966494</v>
      </c>
      <c r="I332">
        <f t="shared" si="150"/>
        <v>1.4876302106966495E-4</v>
      </c>
      <c r="J332" s="4">
        <f t="shared" si="166"/>
        <v>690.89700346336576</v>
      </c>
      <c r="K332" s="40">
        <f t="shared" si="167"/>
        <v>4.6442791931458709</v>
      </c>
      <c r="L332" s="40">
        <f t="shared" si="151"/>
        <v>1.3557208068541291</v>
      </c>
      <c r="M332" s="10">
        <f t="shared" si="168"/>
        <v>6.6093203066145243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15.087249290958777</v>
      </c>
      <c r="Q332" s="42">
        <f t="shared" si="170"/>
        <v>0.39186850158922804</v>
      </c>
      <c r="R332" s="4">
        <f t="shared" si="171"/>
        <v>412227.68582348333</v>
      </c>
      <c r="S332">
        <f t="shared" si="152"/>
        <v>4.1222768582348333E-4</v>
      </c>
      <c r="T332" s="41">
        <f t="shared" si="153"/>
        <v>4.1262284944515784E-4</v>
      </c>
      <c r="U332" s="42">
        <f t="shared" si="172"/>
        <v>0.73197621260932644</v>
      </c>
      <c r="V332" s="42">
        <f t="shared" si="173"/>
        <v>1.1151842410286485</v>
      </c>
      <c r="W332" s="42">
        <f t="shared" si="174"/>
        <v>1.0990850014930524</v>
      </c>
      <c r="X332" s="42">
        <f t="shared" si="175"/>
        <v>1.609923953559611E-2</v>
      </c>
      <c r="Y332" s="42">
        <f t="shared" si="149"/>
        <v>8.5810762880380274E-3</v>
      </c>
      <c r="Z332" s="10">
        <f t="shared" si="176"/>
        <v>20.79641566039485</v>
      </c>
      <c r="AA332">
        <f t="shared" si="154"/>
        <v>6612165.5174761368</v>
      </c>
      <c r="AB332" s="10">
        <f t="shared" si="155"/>
        <v>6.6121655174761367</v>
      </c>
      <c r="AC332" s="10">
        <f t="shared" si="156"/>
        <v>6.5111655174761367</v>
      </c>
      <c r="AD332" s="3">
        <f t="shared" si="157"/>
        <v>944.33147461582837</v>
      </c>
      <c r="AI332" s="94">
        <f t="shared" si="158"/>
        <v>1.0990850014930524</v>
      </c>
    </row>
    <row r="333" spans="2:35">
      <c r="B333" s="39">
        <f t="shared" si="159"/>
        <v>305</v>
      </c>
      <c r="C333" s="42">
        <f t="shared" si="160"/>
        <v>5.6684652278174879</v>
      </c>
      <c r="D333" s="10">
        <f t="shared" si="161"/>
        <v>9.8315347721827404</v>
      </c>
      <c r="E333" s="40">
        <f t="shared" si="162"/>
        <v>26.336930455634519</v>
      </c>
      <c r="F333" s="40">
        <f t="shared" si="163"/>
        <v>46</v>
      </c>
      <c r="G333" s="3">
        <f t="shared" si="164"/>
        <v>368.31534772181897</v>
      </c>
      <c r="H333" s="3">
        <f t="shared" si="165"/>
        <v>148.76302106966494</v>
      </c>
      <c r="I333">
        <f t="shared" si="150"/>
        <v>1.4876302106966495E-4</v>
      </c>
      <c r="J333" s="4">
        <f t="shared" si="166"/>
        <v>692.43365042381811</v>
      </c>
      <c r="K333" s="40">
        <f t="shared" si="167"/>
        <v>4.6546086886710576</v>
      </c>
      <c r="L333" s="40">
        <f t="shared" si="151"/>
        <v>1.3453913113289424</v>
      </c>
      <c r="M333" s="10">
        <f t="shared" si="168"/>
        <v>6.6121655174761367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15.08932083780835</v>
      </c>
      <c r="Q333" s="42">
        <f t="shared" si="170"/>
        <v>0.39310017610223302</v>
      </c>
      <c r="R333" s="4">
        <f t="shared" si="171"/>
        <v>411453.81065963127</v>
      </c>
      <c r="S333">
        <f t="shared" si="152"/>
        <v>4.1145381065963127E-4</v>
      </c>
      <c r="T333" s="41">
        <f t="shared" si="153"/>
        <v>4.133967246090099E-4</v>
      </c>
      <c r="U333" s="42">
        <f t="shared" si="172"/>
        <v>0.73060207343588079</v>
      </c>
      <c r="V333" s="42">
        <f t="shared" si="173"/>
        <v>1.1156674583555977</v>
      </c>
      <c r="W333" s="42">
        <f t="shared" si="174"/>
        <v>1.0995654831590984</v>
      </c>
      <c r="X333" s="42">
        <f t="shared" si="175"/>
        <v>1.6101975196499252E-2</v>
      </c>
      <c r="Y333" s="42">
        <f t="shared" si="149"/>
        <v>8.600908680496594E-3</v>
      </c>
      <c r="Z333" s="10">
        <f t="shared" si="176"/>
        <v>20.80545918362397</v>
      </c>
      <c r="AA333">
        <f t="shared" si="154"/>
        <v>6614996.961007922</v>
      </c>
      <c r="AB333" s="10">
        <f t="shared" si="155"/>
        <v>6.6149969610079218</v>
      </c>
      <c r="AC333" s="10">
        <f t="shared" si="156"/>
        <v>6.5139969610079218</v>
      </c>
      <c r="AD333" s="3">
        <f t="shared" si="157"/>
        <v>944.7421263245717</v>
      </c>
      <c r="AI333" s="94">
        <f t="shared" si="158"/>
        <v>1.0995654831590984</v>
      </c>
    </row>
    <row r="334" spans="2:35">
      <c r="B334" s="39">
        <f t="shared" si="159"/>
        <v>306</v>
      </c>
      <c r="C334" s="42">
        <f t="shared" si="160"/>
        <v>5.6870503597119715</v>
      </c>
      <c r="D334" s="10">
        <f t="shared" si="161"/>
        <v>9.8129496402882577</v>
      </c>
      <c r="E334" s="40">
        <f t="shared" si="162"/>
        <v>26.374100719423485</v>
      </c>
      <c r="F334" s="40">
        <f t="shared" si="163"/>
        <v>46</v>
      </c>
      <c r="G334" s="3">
        <f t="shared" si="164"/>
        <v>368.12949640287411</v>
      </c>
      <c r="H334" s="3">
        <f t="shared" si="165"/>
        <v>148.76302106966494</v>
      </c>
      <c r="I334">
        <f t="shared" si="150"/>
        <v>1.4876302106966495E-4</v>
      </c>
      <c r="J334" s="4">
        <f t="shared" si="166"/>
        <v>693.97246764125907</v>
      </c>
      <c r="K334" s="40">
        <f t="shared" si="167"/>
        <v>4.6649527728821489</v>
      </c>
      <c r="L334" s="40">
        <f t="shared" si="151"/>
        <v>1.3350472271178511</v>
      </c>
      <c r="M334" s="10">
        <f t="shared" si="168"/>
        <v>6.6149969610079218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15.091381758365683</v>
      </c>
      <c r="Q334" s="42">
        <f t="shared" si="170"/>
        <v>0.39433168241438243</v>
      </c>
      <c r="R334" s="4">
        <f t="shared" si="171"/>
        <v>410679.70773589564</v>
      </c>
      <c r="S334">
        <f t="shared" si="152"/>
        <v>4.1067970773589566E-4</v>
      </c>
      <c r="T334" s="41">
        <f t="shared" si="153"/>
        <v>4.1417082753274551E-4</v>
      </c>
      <c r="U334" s="42">
        <f t="shared" si="172"/>
        <v>0.7292275298383204</v>
      </c>
      <c r="V334" s="42">
        <f t="shared" si="173"/>
        <v>1.1161482357011512</v>
      </c>
      <c r="W334" s="42">
        <f t="shared" si="174"/>
        <v>1.1000436398833757</v>
      </c>
      <c r="X334" s="42">
        <f t="shared" si="175"/>
        <v>1.6104595817775458E-2</v>
      </c>
      <c r="Y334" s="42">
        <f t="shared" si="149"/>
        <v>8.6207415919007987E-3</v>
      </c>
      <c r="Z334" s="10">
        <f t="shared" si="176"/>
        <v>20.814458718049664</v>
      </c>
      <c r="AA334">
        <f t="shared" si="154"/>
        <v>6617814.6320519531</v>
      </c>
      <c r="AB334" s="10">
        <f t="shared" si="155"/>
        <v>6.6178146320519531</v>
      </c>
      <c r="AC334" s="10">
        <f t="shared" si="156"/>
        <v>6.5168146320519531</v>
      </c>
      <c r="AD334" s="3">
        <f t="shared" si="157"/>
        <v>945.15078057316214</v>
      </c>
      <c r="AI334" s="94">
        <f t="shared" si="158"/>
        <v>1.1000436398833757</v>
      </c>
    </row>
    <row r="335" spans="2:35">
      <c r="B335" s="39">
        <f t="shared" si="159"/>
        <v>307</v>
      </c>
      <c r="C335" s="42">
        <f t="shared" si="160"/>
        <v>5.7056354916064551</v>
      </c>
      <c r="D335" s="10">
        <f t="shared" si="161"/>
        <v>9.7943645083937749</v>
      </c>
      <c r="E335" s="40">
        <f t="shared" si="162"/>
        <v>26.41127098321245</v>
      </c>
      <c r="F335" s="40">
        <f t="shared" si="163"/>
        <v>46</v>
      </c>
      <c r="G335" s="3">
        <f t="shared" si="164"/>
        <v>367.94364508392925</v>
      </c>
      <c r="H335" s="3">
        <f t="shared" si="165"/>
        <v>148.76302106966494</v>
      </c>
      <c r="I335">
        <f t="shared" si="150"/>
        <v>1.4876302106966495E-4</v>
      </c>
      <c r="J335" s="4">
        <f t="shared" si="166"/>
        <v>695.51345511568911</v>
      </c>
      <c r="K335" s="40">
        <f t="shared" si="167"/>
        <v>4.6753114457791485</v>
      </c>
      <c r="L335" s="40">
        <f t="shared" si="151"/>
        <v>1.3246885542208515</v>
      </c>
      <c r="M335" s="10">
        <f t="shared" si="168"/>
        <v>6.6178146320519531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15.093432058075374</v>
      </c>
      <c r="Q335" s="42">
        <f t="shared" si="170"/>
        <v>0.39556302143806987</v>
      </c>
      <c r="R335" s="4">
        <f t="shared" si="171"/>
        <v>409905.37826231157</v>
      </c>
      <c r="S335">
        <f t="shared" si="152"/>
        <v>4.0990537826231157E-4</v>
      </c>
      <c r="T335" s="41">
        <f t="shared" si="153"/>
        <v>4.149451570063296E-4</v>
      </c>
      <c r="U335" s="42">
        <f t="shared" si="172"/>
        <v>0.72785258396525609</v>
      </c>
      <c r="V335" s="42">
        <f t="shared" si="173"/>
        <v>1.1166265720603994</v>
      </c>
      <c r="W335" s="42">
        <f t="shared" si="174"/>
        <v>1.100519470794846</v>
      </c>
      <c r="X335" s="42">
        <f t="shared" si="175"/>
        <v>1.610710126555337E-2</v>
      </c>
      <c r="Y335" s="42">
        <f t="shared" si="149"/>
        <v>8.6405748942475595E-3</v>
      </c>
      <c r="Z335" s="10">
        <f t="shared" si="176"/>
        <v>20.823414247285108</v>
      </c>
      <c r="AA335">
        <f t="shared" si="154"/>
        <v>6620618.5254776645</v>
      </c>
      <c r="AB335" s="10">
        <f t="shared" si="155"/>
        <v>6.6206185254776644</v>
      </c>
      <c r="AC335" s="10">
        <f t="shared" si="156"/>
        <v>6.5196185254776644</v>
      </c>
      <c r="AD335" s="3">
        <f t="shared" si="157"/>
        <v>945.55743661750034</v>
      </c>
      <c r="AI335" s="94">
        <f t="shared" si="158"/>
        <v>1.100519470794846</v>
      </c>
    </row>
    <row r="336" spans="2:35">
      <c r="B336" s="39">
        <f t="shared" si="159"/>
        <v>308</v>
      </c>
      <c r="C336" s="42">
        <f t="shared" si="160"/>
        <v>5.7242206235009387</v>
      </c>
      <c r="D336" s="10">
        <f t="shared" si="161"/>
        <v>9.7757793764992922</v>
      </c>
      <c r="E336" s="40">
        <f t="shared" si="162"/>
        <v>26.448441247001416</v>
      </c>
      <c r="F336" s="40">
        <f t="shared" si="163"/>
        <v>46</v>
      </c>
      <c r="G336" s="3">
        <f t="shared" si="164"/>
        <v>367.7577937649844</v>
      </c>
      <c r="H336" s="3">
        <f t="shared" si="165"/>
        <v>148.76302106966494</v>
      </c>
      <c r="I336">
        <f t="shared" si="150"/>
        <v>1.4876302106966495E-4</v>
      </c>
      <c r="J336" s="4">
        <f t="shared" si="166"/>
        <v>697.05661284710754</v>
      </c>
      <c r="K336" s="40">
        <f t="shared" si="167"/>
        <v>4.6856847073620509</v>
      </c>
      <c r="L336" s="40">
        <f t="shared" si="151"/>
        <v>1.3143152926379491</v>
      </c>
      <c r="M336" s="10">
        <f t="shared" si="168"/>
        <v>6.6206185254776644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15.095471742350622</v>
      </c>
      <c r="Q336" s="42">
        <f t="shared" si="170"/>
        <v>0.39679419408452271</v>
      </c>
      <c r="R336" s="4">
        <f t="shared" si="171"/>
        <v>409130.8234489148</v>
      </c>
      <c r="S336">
        <f t="shared" si="152"/>
        <v>4.091308234489148E-4</v>
      </c>
      <c r="T336" s="41">
        <f t="shared" si="153"/>
        <v>4.1571971181972637E-4</v>
      </c>
      <c r="U336" s="42">
        <f t="shared" si="172"/>
        <v>0.72647723796530006</v>
      </c>
      <c r="V336" s="42">
        <f t="shared" si="173"/>
        <v>1.1171024664319644</v>
      </c>
      <c r="W336" s="42">
        <f t="shared" si="174"/>
        <v>1.1009929750270904</v>
      </c>
      <c r="X336" s="42">
        <f t="shared" si="175"/>
        <v>1.6109491404874055E-2</v>
      </c>
      <c r="Y336" s="42">
        <f t="shared" si="149"/>
        <v>8.6604084594135069E-3</v>
      </c>
      <c r="Z336" s="10">
        <f t="shared" si="176"/>
        <v>20.832325755024641</v>
      </c>
      <c r="AA336">
        <f t="shared" si="154"/>
        <v>6623408.6361799082</v>
      </c>
      <c r="AB336" s="10">
        <f t="shared" si="155"/>
        <v>6.6234086361799083</v>
      </c>
      <c r="AC336" s="10">
        <f t="shared" si="156"/>
        <v>6.5224086361799083</v>
      </c>
      <c r="AD336" s="3">
        <f t="shared" si="157"/>
        <v>945.96209371717305</v>
      </c>
      <c r="AI336" s="94">
        <f t="shared" si="158"/>
        <v>1.1009929750270904</v>
      </c>
    </row>
    <row r="337" spans="2:35">
      <c r="B337" s="39">
        <f t="shared" si="159"/>
        <v>309</v>
      </c>
      <c r="C337" s="42">
        <f t="shared" si="160"/>
        <v>5.7428057553954224</v>
      </c>
      <c r="D337" s="10">
        <f t="shared" si="161"/>
        <v>9.7571942446048094</v>
      </c>
      <c r="E337" s="40">
        <f t="shared" si="162"/>
        <v>26.485611510790381</v>
      </c>
      <c r="F337" s="40">
        <f t="shared" si="163"/>
        <v>46</v>
      </c>
      <c r="G337" s="3">
        <f t="shared" si="164"/>
        <v>367.57194244603954</v>
      </c>
      <c r="H337" s="3">
        <f t="shared" si="165"/>
        <v>148.76302106966494</v>
      </c>
      <c r="I337">
        <f t="shared" si="150"/>
        <v>1.4876302106966495E-4</v>
      </c>
      <c r="J337" s="4">
        <f t="shared" si="166"/>
        <v>698.60194083551482</v>
      </c>
      <c r="K337" s="40">
        <f t="shared" si="167"/>
        <v>4.6960725576308588</v>
      </c>
      <c r="L337" s="40">
        <f t="shared" si="151"/>
        <v>1.3039274423691412</v>
      </c>
      <c r="M337" s="10">
        <f t="shared" si="168"/>
        <v>6.6234086361799083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15.097500816571882</v>
      </c>
      <c r="Q337" s="42">
        <f t="shared" si="170"/>
        <v>0.39802520126380919</v>
      </c>
      <c r="R337" s="4">
        <f t="shared" si="171"/>
        <v>408356.04450574046</v>
      </c>
      <c r="S337">
        <f t="shared" si="152"/>
        <v>4.0835604450574047E-4</v>
      </c>
      <c r="T337" s="41">
        <f t="shared" si="153"/>
        <v>4.164944907629007E-4</v>
      </c>
      <c r="U337" s="42">
        <f t="shared" si="172"/>
        <v>0.72510149398706303</v>
      </c>
      <c r="V337" s="42">
        <f t="shared" si="173"/>
        <v>1.1175759178223832</v>
      </c>
      <c r="W337" s="42">
        <f t="shared" si="174"/>
        <v>1.1014641517179831</v>
      </c>
      <c r="X337" s="42">
        <f t="shared" si="175"/>
        <v>1.6111766104400127E-2</v>
      </c>
      <c r="Y337" s="42">
        <f t="shared" si="149"/>
        <v>8.6802421591590084E-3</v>
      </c>
      <c r="Z337" s="10">
        <f t="shared" si="176"/>
        <v>20.841193225051423</v>
      </c>
      <c r="AA337">
        <f t="shared" si="154"/>
        <v>6626184.9590813406</v>
      </c>
      <c r="AB337" s="10">
        <f t="shared" si="155"/>
        <v>6.6261849590813409</v>
      </c>
      <c r="AC337" s="10">
        <f t="shared" si="156"/>
        <v>6.5251849590813409</v>
      </c>
      <c r="AD337" s="3">
        <f t="shared" si="157"/>
        <v>946.36475113579991</v>
      </c>
      <c r="AI337" s="94">
        <f t="shared" si="158"/>
        <v>1.1014641517179831</v>
      </c>
    </row>
    <row r="338" spans="2:35">
      <c r="B338" s="39">
        <f t="shared" si="159"/>
        <v>310</v>
      </c>
      <c r="C338" s="42">
        <f t="shared" si="160"/>
        <v>5.761390887289906</v>
      </c>
      <c r="D338" s="10">
        <f t="shared" si="161"/>
        <v>9.7386091127103267</v>
      </c>
      <c r="E338" s="40">
        <f t="shared" si="162"/>
        <v>26.522781774579347</v>
      </c>
      <c r="F338" s="40">
        <f t="shared" si="163"/>
        <v>46</v>
      </c>
      <c r="G338" s="3">
        <f t="shared" si="164"/>
        <v>367.38609112709469</v>
      </c>
      <c r="H338" s="3">
        <f t="shared" si="165"/>
        <v>148.76302106966494</v>
      </c>
      <c r="I338">
        <f t="shared" si="150"/>
        <v>1.4876302106966495E-4</v>
      </c>
      <c r="J338" s="4">
        <f t="shared" si="166"/>
        <v>700.14943908091095</v>
      </c>
      <c r="K338" s="40">
        <f t="shared" si="167"/>
        <v>4.7064749965855741</v>
      </c>
      <c r="L338" s="40">
        <f t="shared" si="151"/>
        <v>1.2935250034144259</v>
      </c>
      <c r="M338" s="10">
        <f t="shared" si="168"/>
        <v>6.6261849590813409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15.099519286088698</v>
      </c>
      <c r="Q338" s="42">
        <f t="shared" si="170"/>
        <v>0.39925604388484587</v>
      </c>
      <c r="R338" s="4">
        <f t="shared" si="171"/>
        <v>407581.04264282394</v>
      </c>
      <c r="S338">
        <f t="shared" si="152"/>
        <v>4.0758104264282396E-4</v>
      </c>
      <c r="T338" s="41">
        <f t="shared" si="153"/>
        <v>4.1726949262581721E-4</v>
      </c>
      <c r="U338" s="42">
        <f t="shared" si="172"/>
        <v>0.72372535417915684</v>
      </c>
      <c r="V338" s="42">
        <f t="shared" si="173"/>
        <v>1.1180469252414513</v>
      </c>
      <c r="W338" s="42">
        <f t="shared" si="174"/>
        <v>1.101933000010094</v>
      </c>
      <c r="X338" s="42">
        <f t="shared" si="175"/>
        <v>1.6113925231357351E-2</v>
      </c>
      <c r="Y338" s="42">
        <f t="shared" si="149"/>
        <v>8.700075865125962E-3</v>
      </c>
      <c r="Z338" s="10">
        <f t="shared" si="176"/>
        <v>20.85001664123018</v>
      </c>
      <c r="AA338">
        <f t="shared" si="154"/>
        <v>6628947.4891301533</v>
      </c>
      <c r="AB338" s="10">
        <f t="shared" si="155"/>
        <v>6.6289474891301534</v>
      </c>
      <c r="AC338" s="10">
        <f t="shared" si="156"/>
        <v>6.5279474891301534</v>
      </c>
      <c r="AD338" s="3">
        <f t="shared" si="157"/>
        <v>946.76540814070393</v>
      </c>
      <c r="AI338" s="94">
        <f t="shared" si="158"/>
        <v>1.101933000010094</v>
      </c>
    </row>
    <row r="339" spans="2:35">
      <c r="B339" s="39">
        <f t="shared" si="159"/>
        <v>311</v>
      </c>
      <c r="C339" s="42">
        <f t="shared" si="160"/>
        <v>5.7799760191843896</v>
      </c>
      <c r="D339" s="10">
        <f t="shared" si="161"/>
        <v>9.720023980815844</v>
      </c>
      <c r="E339" s="40">
        <f t="shared" si="162"/>
        <v>26.559952038368312</v>
      </c>
      <c r="F339" s="40">
        <f t="shared" si="163"/>
        <v>46</v>
      </c>
      <c r="G339" s="3">
        <f t="shared" si="164"/>
        <v>367.20023980814983</v>
      </c>
      <c r="H339" s="3">
        <f t="shared" si="165"/>
        <v>148.76302106966494</v>
      </c>
      <c r="I339">
        <f t="shared" si="150"/>
        <v>1.4876302106966495E-4</v>
      </c>
      <c r="J339" s="4">
        <f t="shared" si="166"/>
        <v>701.69910758329547</v>
      </c>
      <c r="K339" s="40">
        <f t="shared" si="167"/>
        <v>4.7168920242261914</v>
      </c>
      <c r="L339" s="40">
        <f t="shared" si="151"/>
        <v>1.2831079757738086</v>
      </c>
      <c r="M339" s="10">
        <f t="shared" si="168"/>
        <v>6.6289474891301534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15.101527156218143</v>
      </c>
      <c r="Q339" s="42">
        <f t="shared" si="170"/>
        <v>0.40048672285540488</v>
      </c>
      <c r="R339" s="4">
        <f t="shared" si="171"/>
        <v>406805.81907020079</v>
      </c>
      <c r="S339">
        <f t="shared" si="152"/>
        <v>4.0680581907020076E-4</v>
      </c>
      <c r="T339" s="41">
        <f t="shared" si="153"/>
        <v>4.1804471619844041E-4</v>
      </c>
      <c r="U339" s="42">
        <f t="shared" si="172"/>
        <v>0.72234882069019279</v>
      </c>
      <c r="V339" s="42">
        <f t="shared" si="173"/>
        <v>1.118515487705775</v>
      </c>
      <c r="W339" s="42">
        <f t="shared" si="174"/>
        <v>1.1023995190503044</v>
      </c>
      <c r="X339" s="42">
        <f t="shared" si="175"/>
        <v>1.6115968655470603E-2</v>
      </c>
      <c r="Y339" s="42">
        <f t="shared" si="149"/>
        <v>8.7199094488404384E-3</v>
      </c>
      <c r="Z339" s="10">
        <f t="shared" si="176"/>
        <v>20.858795987511563</v>
      </c>
      <c r="AA339">
        <f t="shared" si="154"/>
        <v>6631696.2213014467</v>
      </c>
      <c r="AB339" s="10">
        <f t="shared" si="155"/>
        <v>6.6316962213014463</v>
      </c>
      <c r="AC339" s="10">
        <f t="shared" si="156"/>
        <v>6.5306962213014463</v>
      </c>
      <c r="AD339" s="3">
        <f t="shared" si="157"/>
        <v>947.16406400311041</v>
      </c>
      <c r="AI339" s="94">
        <f t="shared" si="158"/>
        <v>1.1023995190503044</v>
      </c>
    </row>
    <row r="340" spans="2:35">
      <c r="B340" s="39">
        <f t="shared" si="159"/>
        <v>312</v>
      </c>
      <c r="C340" s="42">
        <f t="shared" si="160"/>
        <v>5.7985611510788733</v>
      </c>
      <c r="D340" s="10">
        <f t="shared" si="161"/>
        <v>9.7014388489213612</v>
      </c>
      <c r="E340" s="40">
        <f t="shared" si="162"/>
        <v>26.597122302157278</v>
      </c>
      <c r="F340" s="40">
        <f t="shared" si="163"/>
        <v>46</v>
      </c>
      <c r="G340" s="3">
        <f t="shared" si="164"/>
        <v>367.01438848920498</v>
      </c>
      <c r="H340" s="3">
        <f t="shared" si="165"/>
        <v>148.76302106966494</v>
      </c>
      <c r="I340">
        <f t="shared" si="150"/>
        <v>1.4876302106966495E-4</v>
      </c>
      <c r="J340" s="4">
        <f t="shared" si="166"/>
        <v>703.25094634266884</v>
      </c>
      <c r="K340" s="40">
        <f t="shared" si="167"/>
        <v>4.7273236405527159</v>
      </c>
      <c r="L340" s="40">
        <f t="shared" si="151"/>
        <v>1.2726763594472841</v>
      </c>
      <c r="M340" s="10">
        <f t="shared" si="168"/>
        <v>6.6316962213014463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15.103524432245901</v>
      </c>
      <c r="Q340" s="42">
        <f t="shared" si="170"/>
        <v>0.40171723908212109</v>
      </c>
      <c r="R340" s="4">
        <f t="shared" si="171"/>
        <v>406030.37499790621</v>
      </c>
      <c r="S340">
        <f t="shared" si="152"/>
        <v>4.060303749979062E-4</v>
      </c>
      <c r="T340" s="41">
        <f t="shared" si="153"/>
        <v>4.1882016027073498E-4</v>
      </c>
      <c r="U340" s="42">
        <f t="shared" si="172"/>
        <v>0.72097189566878217</v>
      </c>
      <c r="V340" s="42">
        <f t="shared" si="173"/>
        <v>1.1189816042370428</v>
      </c>
      <c r="W340" s="42">
        <f t="shared" si="174"/>
        <v>1.1028637079900405</v>
      </c>
      <c r="X340" s="42">
        <f t="shared" si="175"/>
        <v>1.6117896247002328E-2</v>
      </c>
      <c r="Y340" s="42">
        <f t="shared" si="149"/>
        <v>8.7397427817129027E-3</v>
      </c>
      <c r="Z340" s="10">
        <f t="shared" si="176"/>
        <v>20.867531247930692</v>
      </c>
      <c r="AA340">
        <f t="shared" si="154"/>
        <v>6634431.1505967639</v>
      </c>
      <c r="AB340" s="10">
        <f t="shared" si="155"/>
        <v>6.6344311505967637</v>
      </c>
      <c r="AC340" s="10">
        <f t="shared" si="156"/>
        <v>6.5334311505967637</v>
      </c>
      <c r="AD340" s="3">
        <f t="shared" si="157"/>
        <v>947.56071799808035</v>
      </c>
      <c r="AI340" s="94">
        <f t="shared" si="158"/>
        <v>1.1028637079900405</v>
      </c>
    </row>
    <row r="341" spans="2:35">
      <c r="B341" s="39">
        <f t="shared" si="159"/>
        <v>313</v>
      </c>
      <c r="C341" s="42">
        <f t="shared" si="160"/>
        <v>5.8171462829733569</v>
      </c>
      <c r="D341" s="10">
        <f t="shared" si="161"/>
        <v>9.6828537170268785</v>
      </c>
      <c r="E341" s="40">
        <f t="shared" si="162"/>
        <v>26.634292565946243</v>
      </c>
      <c r="F341" s="40">
        <f t="shared" si="163"/>
        <v>46</v>
      </c>
      <c r="G341" s="3">
        <f t="shared" si="164"/>
        <v>366.82853717026012</v>
      </c>
      <c r="H341" s="3">
        <f t="shared" si="165"/>
        <v>148.76302106966494</v>
      </c>
      <c r="I341">
        <f t="shared" si="150"/>
        <v>1.4876302106966495E-4</v>
      </c>
      <c r="J341" s="4">
        <f t="shared" si="166"/>
        <v>704.80495535903106</v>
      </c>
      <c r="K341" s="40">
        <f t="shared" si="167"/>
        <v>4.737769845565146</v>
      </c>
      <c r="L341" s="40">
        <f t="shared" si="151"/>
        <v>1.262230154434854</v>
      </c>
      <c r="M341" s="10">
        <f t="shared" si="168"/>
        <v>6.6344311505967637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15.105511119426007</v>
      </c>
      <c r="Q341" s="42">
        <f t="shared" si="170"/>
        <v>0.40294759347049941</v>
      </c>
      <c r="R341" s="4">
        <f t="shared" si="171"/>
        <v>405254.71163597557</v>
      </c>
      <c r="S341">
        <f t="shared" si="152"/>
        <v>4.0525471163597559E-4</v>
      </c>
      <c r="T341" s="41">
        <f t="shared" si="153"/>
        <v>4.1959582363266558E-4</v>
      </c>
      <c r="U341" s="42">
        <f t="shared" si="172"/>
        <v>0.71959458126353637</v>
      </c>
      <c r="V341" s="42">
        <f t="shared" si="173"/>
        <v>1.1194452738622596</v>
      </c>
      <c r="W341" s="42">
        <f t="shared" si="174"/>
        <v>1.1033255659851935</v>
      </c>
      <c r="X341" s="42">
        <f t="shared" si="175"/>
        <v>1.611970787706607E-2</v>
      </c>
      <c r="Y341" s="42">
        <f t="shared" si="149"/>
        <v>8.759575735038827E-3</v>
      </c>
      <c r="Z341" s="10">
        <f t="shared" si="176"/>
        <v>20.876222406606654</v>
      </c>
      <c r="AA341">
        <f t="shared" si="154"/>
        <v>6637152.2720439378</v>
      </c>
      <c r="AB341" s="10">
        <f t="shared" si="155"/>
        <v>6.637152272043938</v>
      </c>
      <c r="AC341" s="10">
        <f t="shared" si="156"/>
        <v>6.536152272043938</v>
      </c>
      <c r="AD341" s="3">
        <f t="shared" si="157"/>
        <v>947.95536940448699</v>
      </c>
      <c r="AI341" s="94">
        <f t="shared" si="158"/>
        <v>1.1033255659851935</v>
      </c>
    </row>
    <row r="342" spans="2:35">
      <c r="B342" s="39">
        <f t="shared" si="159"/>
        <v>314</v>
      </c>
      <c r="C342" s="42">
        <f t="shared" si="160"/>
        <v>5.8357314148678405</v>
      </c>
      <c r="D342" s="10">
        <f t="shared" si="161"/>
        <v>9.6642685851323957</v>
      </c>
      <c r="E342" s="40">
        <f t="shared" si="162"/>
        <v>26.671462829735209</v>
      </c>
      <c r="F342" s="40">
        <f t="shared" si="163"/>
        <v>46</v>
      </c>
      <c r="G342" s="3">
        <f t="shared" si="164"/>
        <v>366.64268585131526</v>
      </c>
      <c r="H342" s="3">
        <f t="shared" si="165"/>
        <v>148.76302106966494</v>
      </c>
      <c r="I342">
        <f t="shared" si="150"/>
        <v>1.4876302106966495E-4</v>
      </c>
      <c r="J342" s="4">
        <f t="shared" si="166"/>
        <v>706.36113463238189</v>
      </c>
      <c r="K342" s="40">
        <f t="shared" si="167"/>
        <v>4.7482306392634808</v>
      </c>
      <c r="L342" s="40">
        <f t="shared" si="151"/>
        <v>1.2517693607365192</v>
      </c>
      <c r="M342" s="10">
        <f t="shared" si="168"/>
        <v>6.637152272043938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15.107487222980835</v>
      </c>
      <c r="Q342" s="42">
        <f t="shared" si="170"/>
        <v>0.40417778692492196</v>
      </c>
      <c r="R342" s="4">
        <f t="shared" si="171"/>
        <v>404478.83019444434</v>
      </c>
      <c r="S342">
        <f t="shared" si="152"/>
        <v>4.0447883019444433E-4</v>
      </c>
      <c r="T342" s="41">
        <f t="shared" si="153"/>
        <v>4.2037170507419684E-4</v>
      </c>
      <c r="U342" s="42">
        <f t="shared" si="172"/>
        <v>0.71821687962306702</v>
      </c>
      <c r="V342" s="42">
        <f t="shared" si="173"/>
        <v>1.1199064956137716</v>
      </c>
      <c r="W342" s="42">
        <f t="shared" si="174"/>
        <v>1.1037850921960948</v>
      </c>
      <c r="X342" s="42">
        <f t="shared" si="175"/>
        <v>1.6121403417676872E-2</v>
      </c>
      <c r="Y342" s="42">
        <f t="shared" si="149"/>
        <v>8.7794081799993581E-3</v>
      </c>
      <c r="Z342" s="10">
        <f t="shared" si="176"/>
        <v>20.88486944774213</v>
      </c>
      <c r="AA342">
        <f t="shared" si="154"/>
        <v>6639859.580696973</v>
      </c>
      <c r="AB342" s="10">
        <f t="shared" si="155"/>
        <v>6.6398595806969727</v>
      </c>
      <c r="AC342" s="10">
        <f t="shared" si="156"/>
        <v>6.5388595806969727</v>
      </c>
      <c r="AD342" s="3">
        <f t="shared" si="157"/>
        <v>948.34801750499969</v>
      </c>
      <c r="AI342" s="94">
        <f t="shared" si="158"/>
        <v>1.1037850921960948</v>
      </c>
    </row>
    <row r="343" spans="2:35">
      <c r="B343" s="39">
        <f t="shared" si="159"/>
        <v>315</v>
      </c>
      <c r="C343" s="42">
        <f t="shared" si="160"/>
        <v>5.8543165467623242</v>
      </c>
      <c r="D343" s="10">
        <f t="shared" si="161"/>
        <v>9.645683453237913</v>
      </c>
      <c r="E343" s="40">
        <f t="shared" si="162"/>
        <v>26.708633093524174</v>
      </c>
      <c r="F343" s="40">
        <f t="shared" si="163"/>
        <v>46</v>
      </c>
      <c r="G343" s="3">
        <f t="shared" si="164"/>
        <v>366.45683453237041</v>
      </c>
      <c r="H343" s="3">
        <f t="shared" si="165"/>
        <v>148.76302106966494</v>
      </c>
      <c r="I343">
        <f t="shared" si="150"/>
        <v>1.4876302106966495E-4</v>
      </c>
      <c r="J343" s="4">
        <f t="shared" si="166"/>
        <v>707.91948416272135</v>
      </c>
      <c r="K343" s="40">
        <f t="shared" si="167"/>
        <v>4.7587060216477211</v>
      </c>
      <c r="L343" s="40">
        <f t="shared" si="151"/>
        <v>1.2412939783522789</v>
      </c>
      <c r="M343" s="10">
        <f t="shared" si="168"/>
        <v>6.6398595806969727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15.109452748101088</v>
      </c>
      <c r="Q343" s="42">
        <f t="shared" si="170"/>
        <v>0.40540782034865525</v>
      </c>
      <c r="R343" s="4">
        <f t="shared" si="171"/>
        <v>403702.73188334779</v>
      </c>
      <c r="S343">
        <f t="shared" si="152"/>
        <v>4.037027318833478E-4</v>
      </c>
      <c r="T343" s="41">
        <f t="shared" si="153"/>
        <v>4.2114780338529337E-4</v>
      </c>
      <c r="U343" s="42">
        <f t="shared" si="172"/>
        <v>0.71683879289598529</v>
      </c>
      <c r="V343" s="42">
        <f t="shared" si="173"/>
        <v>1.1203652685299237</v>
      </c>
      <c r="W343" s="42">
        <f t="shared" si="174"/>
        <v>1.1042422857874947</v>
      </c>
      <c r="X343" s="42">
        <f t="shared" si="175"/>
        <v>1.612298274242896E-2</v>
      </c>
      <c r="Y343" s="42">
        <f t="shared" si="149"/>
        <v>8.79923998766282E-3</v>
      </c>
      <c r="Z343" s="10">
        <f t="shared" si="176"/>
        <v>20.893472355625001</v>
      </c>
      <c r="AA343">
        <f t="shared" si="154"/>
        <v>6642553.0716365511</v>
      </c>
      <c r="AB343" s="10">
        <f t="shared" si="155"/>
        <v>6.6425530716365513</v>
      </c>
      <c r="AC343" s="10">
        <f t="shared" si="156"/>
        <v>6.5415530716365513</v>
      </c>
      <c r="AD343" s="3">
        <f t="shared" si="157"/>
        <v>948.73866158615681</v>
      </c>
      <c r="AI343" s="94">
        <f t="shared" si="158"/>
        <v>1.1042422857874947</v>
      </c>
    </row>
    <row r="344" spans="2:35">
      <c r="B344" s="39">
        <f t="shared" si="159"/>
        <v>316</v>
      </c>
      <c r="C344" s="42">
        <f t="shared" si="160"/>
        <v>5.8729016786568078</v>
      </c>
      <c r="D344" s="10">
        <f t="shared" si="161"/>
        <v>9.6270983213434302</v>
      </c>
      <c r="E344" s="40">
        <f t="shared" si="162"/>
        <v>26.74580335731314</v>
      </c>
      <c r="F344" s="40">
        <f t="shared" si="163"/>
        <v>46</v>
      </c>
      <c r="G344" s="3">
        <f t="shared" si="164"/>
        <v>366.27098321342555</v>
      </c>
      <c r="H344" s="3">
        <f t="shared" si="165"/>
        <v>148.76302106966494</v>
      </c>
      <c r="I344">
        <f t="shared" si="150"/>
        <v>1.4876302106966495E-4</v>
      </c>
      <c r="J344" s="4">
        <f t="shared" si="166"/>
        <v>709.48000395004965</v>
      </c>
      <c r="K344" s="40">
        <f t="shared" si="167"/>
        <v>4.7691959927178669</v>
      </c>
      <c r="L344" s="40">
        <f t="shared" si="151"/>
        <v>1.2308040072821331</v>
      </c>
      <c r="M344" s="10">
        <f t="shared" si="168"/>
        <v>6.6425530716365513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15.11140769994625</v>
      </c>
      <c r="Q344" s="42">
        <f t="shared" si="170"/>
        <v>0.40663769464385741</v>
      </c>
      <c r="R344" s="4">
        <f t="shared" si="171"/>
        <v>402926.41791272134</v>
      </c>
      <c r="S344">
        <f t="shared" si="152"/>
        <v>4.0292641791272137E-4</v>
      </c>
      <c r="T344" s="41">
        <f t="shared" si="153"/>
        <v>4.219241173559198E-4</v>
      </c>
      <c r="U344" s="42">
        <f t="shared" si="172"/>
        <v>0.71546032323090281</v>
      </c>
      <c r="V344" s="42">
        <f t="shared" si="173"/>
        <v>1.1208215916537201</v>
      </c>
      <c r="W344" s="42">
        <f t="shared" si="174"/>
        <v>1.1046971459286496</v>
      </c>
      <c r="X344" s="42">
        <f t="shared" si="175"/>
        <v>1.6124445725070435E-2</v>
      </c>
      <c r="Y344" s="42">
        <f t="shared" si="149"/>
        <v>8.8190710289844671E-3</v>
      </c>
      <c r="Z344" s="10">
        <f t="shared" si="176"/>
        <v>20.90203111462581</v>
      </c>
      <c r="AA344">
        <f t="shared" si="154"/>
        <v>6645232.739969234</v>
      </c>
      <c r="AB344" s="10">
        <f t="shared" si="155"/>
        <v>6.6452327399692344</v>
      </c>
      <c r="AC344" s="10">
        <f t="shared" si="156"/>
        <v>6.5442327399692344</v>
      </c>
      <c r="AD344" s="3">
        <f t="shared" si="157"/>
        <v>949.12730093825007</v>
      </c>
      <c r="AI344" s="94">
        <f t="shared" si="158"/>
        <v>1.1046971459286496</v>
      </c>
    </row>
    <row r="345" spans="2:35">
      <c r="B345" s="39">
        <f t="shared" si="159"/>
        <v>317</v>
      </c>
      <c r="C345" s="42">
        <f t="shared" si="160"/>
        <v>5.8914868105512914</v>
      </c>
      <c r="D345" s="10">
        <f t="shared" si="161"/>
        <v>9.6085131894489475</v>
      </c>
      <c r="E345" s="40">
        <f t="shared" si="162"/>
        <v>26.782973621102105</v>
      </c>
      <c r="F345" s="40">
        <f t="shared" si="163"/>
        <v>46</v>
      </c>
      <c r="G345" s="3">
        <f t="shared" si="164"/>
        <v>366.0851318944807</v>
      </c>
      <c r="H345" s="3">
        <f t="shared" si="165"/>
        <v>148.76302106966494</v>
      </c>
      <c r="I345">
        <f t="shared" si="150"/>
        <v>1.4876302106966495E-4</v>
      </c>
      <c r="J345" s="4">
        <f t="shared" si="166"/>
        <v>711.0426939943668</v>
      </c>
      <c r="K345" s="40">
        <f t="shared" si="167"/>
        <v>4.7797005524739191</v>
      </c>
      <c r="L345" s="40">
        <f t="shared" si="151"/>
        <v>1.2202994475260809</v>
      </c>
      <c r="M345" s="10">
        <f t="shared" si="168"/>
        <v>6.6452327399692344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15.113352083644097</v>
      </c>
      <c r="Q345" s="42">
        <f t="shared" si="170"/>
        <v>0.40786741071158511</v>
      </c>
      <c r="R345" s="4">
        <f t="shared" si="171"/>
        <v>402149.88949260034</v>
      </c>
      <c r="S345">
        <f t="shared" si="152"/>
        <v>4.0214988949260032E-4</v>
      </c>
      <c r="T345" s="41">
        <f t="shared" si="153"/>
        <v>4.2270064577604085E-4</v>
      </c>
      <c r="U345" s="42">
        <f t="shared" si="172"/>
        <v>0.71408147277643075</v>
      </c>
      <c r="V345" s="42">
        <f t="shared" si="173"/>
        <v>1.1212754640344968</v>
      </c>
      <c r="W345" s="42">
        <f t="shared" si="174"/>
        <v>1.1051496717931857</v>
      </c>
      <c r="X345" s="42">
        <f t="shared" si="175"/>
        <v>1.6125792241311165E-2</v>
      </c>
      <c r="Y345" s="42">
        <f t="shared" si="149"/>
        <v>8.8389011748084469E-3</v>
      </c>
      <c r="Z345" s="10">
        <f t="shared" si="176"/>
        <v>20.910545709200441</v>
      </c>
      <c r="AA345">
        <f t="shared" si="154"/>
        <v>6647898.5808283016</v>
      </c>
      <c r="AB345" s="10">
        <f t="shared" si="155"/>
        <v>6.6478985808283015</v>
      </c>
      <c r="AC345" s="10">
        <f t="shared" si="156"/>
        <v>6.5468985808283016</v>
      </c>
      <c r="AD345" s="3">
        <f t="shared" si="157"/>
        <v>949.51393485544622</v>
      </c>
      <c r="AI345" s="94">
        <f t="shared" si="158"/>
        <v>1.1051496717931857</v>
      </c>
    </row>
    <row r="346" spans="2:35">
      <c r="B346" s="39">
        <f t="shared" si="159"/>
        <v>318</v>
      </c>
      <c r="C346" s="42">
        <f t="shared" si="160"/>
        <v>5.9100719424457751</v>
      </c>
      <c r="D346" s="10">
        <f t="shared" si="161"/>
        <v>9.5899280575544648</v>
      </c>
      <c r="E346" s="40">
        <f t="shared" si="162"/>
        <v>26.82014388489107</v>
      </c>
      <c r="F346" s="40">
        <f t="shared" si="163"/>
        <v>46</v>
      </c>
      <c r="G346" s="3">
        <f t="shared" si="164"/>
        <v>365.89928057553584</v>
      </c>
      <c r="H346" s="3">
        <f t="shared" si="165"/>
        <v>148.76302106966494</v>
      </c>
      <c r="I346">
        <f t="shared" si="150"/>
        <v>1.4876302106966495E-4</v>
      </c>
      <c r="J346" s="4">
        <f t="shared" si="166"/>
        <v>712.60755429567257</v>
      </c>
      <c r="K346" s="40">
        <f t="shared" si="167"/>
        <v>4.790219700915876</v>
      </c>
      <c r="L346" s="40">
        <f t="shared" si="151"/>
        <v>1.209780299084124</v>
      </c>
      <c r="M346" s="10">
        <f t="shared" si="168"/>
        <v>6.6478985808283015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15.11528590429138</v>
      </c>
      <c r="Q346" s="42">
        <f t="shared" si="170"/>
        <v>0.40909696945180102</v>
      </c>
      <c r="R346" s="4">
        <f t="shared" si="171"/>
        <v>401373.14783302019</v>
      </c>
      <c r="S346">
        <f t="shared" si="152"/>
        <v>4.0137314783302019E-4</v>
      </c>
      <c r="T346" s="41">
        <f t="shared" si="153"/>
        <v>4.2347738743562098E-4</v>
      </c>
      <c r="U346" s="42">
        <f t="shared" si="172"/>
        <v>0.71270224368118062</v>
      </c>
      <c r="V346" s="42">
        <f t="shared" si="173"/>
        <v>1.1217268847260873</v>
      </c>
      <c r="W346" s="42">
        <f t="shared" si="174"/>
        <v>1.1055998625592411</v>
      </c>
      <c r="X346" s="42">
        <f t="shared" si="175"/>
        <v>1.6127022166846139E-2</v>
      </c>
      <c r="Y346" s="42">
        <f t="shared" si="149"/>
        <v>8.8587302958673484E-3</v>
      </c>
      <c r="Z346" s="10">
        <f t="shared" si="176"/>
        <v>20.919016123887122</v>
      </c>
      <c r="AA346">
        <f t="shared" si="154"/>
        <v>6650550.5893728156</v>
      </c>
      <c r="AB346" s="10">
        <f t="shared" si="155"/>
        <v>6.6505505893728154</v>
      </c>
      <c r="AC346" s="10">
        <f t="shared" si="156"/>
        <v>6.5495505893728154</v>
      </c>
      <c r="AD346" s="3">
        <f t="shared" si="157"/>
        <v>949.89856263565127</v>
      </c>
      <c r="AI346" s="94">
        <f t="shared" si="158"/>
        <v>1.1055998625592411</v>
      </c>
    </row>
    <row r="347" spans="2:35">
      <c r="B347" s="39">
        <f t="shared" si="159"/>
        <v>319</v>
      </c>
      <c r="C347" s="42">
        <f t="shared" si="160"/>
        <v>5.9286570743402587</v>
      </c>
      <c r="D347" s="10">
        <f t="shared" si="161"/>
        <v>9.571342925659982</v>
      </c>
      <c r="E347" s="40">
        <f t="shared" si="162"/>
        <v>26.857314148680036</v>
      </c>
      <c r="F347" s="40">
        <f t="shared" si="163"/>
        <v>46</v>
      </c>
      <c r="G347" s="3">
        <f t="shared" si="164"/>
        <v>365.71342925659098</v>
      </c>
      <c r="H347" s="3">
        <f t="shared" si="165"/>
        <v>148.76302106966494</v>
      </c>
      <c r="I347">
        <f t="shared" si="150"/>
        <v>1.4876302106966495E-4</v>
      </c>
      <c r="J347" s="4">
        <f t="shared" si="166"/>
        <v>714.17458485396696</v>
      </c>
      <c r="K347" s="40">
        <f t="shared" si="167"/>
        <v>4.8007534380437376</v>
      </c>
      <c r="L347" s="40">
        <f t="shared" si="151"/>
        <v>1.1992465619562624</v>
      </c>
      <c r="M347" s="10">
        <f t="shared" si="168"/>
        <v>6.6505505893728154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15.117209166953231</v>
      </c>
      <c r="Q347" s="42">
        <f t="shared" si="170"/>
        <v>0.41032637176338055</v>
      </c>
      <c r="R347" s="4">
        <f t="shared" si="171"/>
        <v>400596.19414401631</v>
      </c>
      <c r="S347">
        <f t="shared" si="152"/>
        <v>4.0059619414401632E-4</v>
      </c>
      <c r="T347" s="41">
        <f t="shared" si="153"/>
        <v>4.2425434112462485E-4</v>
      </c>
      <c r="U347" s="42">
        <f t="shared" si="172"/>
        <v>0.71132263809376395</v>
      </c>
      <c r="V347" s="42">
        <f t="shared" si="173"/>
        <v>1.1221758527883081</v>
      </c>
      <c r="W347" s="42">
        <f t="shared" si="174"/>
        <v>1.106047717409308</v>
      </c>
      <c r="X347" s="42">
        <f t="shared" si="175"/>
        <v>1.6128135379000152E-2</v>
      </c>
      <c r="Y347" s="42">
        <f t="shared" si="149"/>
        <v>8.8785582627837582E-3</v>
      </c>
      <c r="Z347" s="10">
        <f t="shared" si="176"/>
        <v>20.927442343308112</v>
      </c>
      <c r="AA347">
        <f t="shared" si="154"/>
        <v>6653188.7607881483</v>
      </c>
      <c r="AB347" s="10">
        <f t="shared" si="155"/>
        <v>6.6531887607881481</v>
      </c>
      <c r="AC347" s="10">
        <f t="shared" si="156"/>
        <v>6.5521887607881482</v>
      </c>
      <c r="AD347" s="3">
        <f t="shared" si="157"/>
        <v>950.28118358058714</v>
      </c>
      <c r="AI347" s="94">
        <f t="shared" si="158"/>
        <v>1.106047717409308</v>
      </c>
    </row>
    <row r="348" spans="2:35">
      <c r="B348" s="39">
        <f t="shared" si="159"/>
        <v>320</v>
      </c>
      <c r="C348" s="42">
        <f t="shared" si="160"/>
        <v>5.9472422062347423</v>
      </c>
      <c r="D348" s="10">
        <f t="shared" si="161"/>
        <v>9.5527577937654993</v>
      </c>
      <c r="E348" s="40">
        <f t="shared" si="162"/>
        <v>26.894484412469001</v>
      </c>
      <c r="F348" s="40">
        <f t="shared" si="163"/>
        <v>46</v>
      </c>
      <c r="G348" s="3">
        <f t="shared" si="164"/>
        <v>365.52757793764613</v>
      </c>
      <c r="H348" s="3">
        <f t="shared" si="165"/>
        <v>148.76302106966494</v>
      </c>
      <c r="I348">
        <f t="shared" si="150"/>
        <v>1.4876302106966495E-4</v>
      </c>
      <c r="J348" s="4">
        <f t="shared" si="166"/>
        <v>715.7437856692502</v>
      </c>
      <c r="K348" s="40">
        <f t="shared" si="167"/>
        <v>4.8113017638575055</v>
      </c>
      <c r="L348" s="40">
        <f t="shared" si="151"/>
        <v>1.1886982361424945</v>
      </c>
      <c r="M348" s="10">
        <f t="shared" si="168"/>
        <v>6.6531887607881481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15.119121876663636</v>
      </c>
      <c r="Q348" s="42">
        <f t="shared" si="170"/>
        <v>0.41155561854411915</v>
      </c>
      <c r="R348" s="4">
        <f t="shared" si="171"/>
        <v>399819.02963562391</v>
      </c>
      <c r="S348">
        <f t="shared" si="152"/>
        <v>3.9981902963562391E-4</v>
      </c>
      <c r="T348" s="41">
        <f t="shared" si="153"/>
        <v>4.2503150563301726E-4</v>
      </c>
      <c r="U348" s="42">
        <f t="shared" si="172"/>
        <v>0.70994265816279201</v>
      </c>
      <c r="V348" s="42">
        <f t="shared" si="173"/>
        <v>1.1226223672863886</v>
      </c>
      <c r="W348" s="42">
        <f t="shared" si="174"/>
        <v>1.1064932355303219</v>
      </c>
      <c r="X348" s="42">
        <f t="shared" si="175"/>
        <v>1.6129131756066784E-2</v>
      </c>
      <c r="Y348" s="42">
        <f t="shared" si="149"/>
        <v>8.898384946071012E-3</v>
      </c>
      <c r="Z348" s="10">
        <f t="shared" si="176"/>
        <v>20.935824352169551</v>
      </c>
      <c r="AA348">
        <f t="shared" si="154"/>
        <v>6655813.0902859336</v>
      </c>
      <c r="AB348" s="10">
        <f t="shared" si="155"/>
        <v>6.6558130902859336</v>
      </c>
      <c r="AC348" s="10">
        <f t="shared" si="156"/>
        <v>6.5548130902859336</v>
      </c>
      <c r="AD348" s="3">
        <f t="shared" si="157"/>
        <v>950.66179699578447</v>
      </c>
      <c r="AI348" s="94">
        <f t="shared" si="158"/>
        <v>1.1064932355303219</v>
      </c>
    </row>
    <row r="349" spans="2:35">
      <c r="B349" s="39">
        <f t="shared" si="159"/>
        <v>321</v>
      </c>
      <c r="C349" s="42">
        <f t="shared" si="160"/>
        <v>5.9658273381292259</v>
      </c>
      <c r="D349" s="10">
        <f t="shared" si="161"/>
        <v>9.5341726618710165</v>
      </c>
      <c r="E349" s="40">
        <f t="shared" si="162"/>
        <v>26.931654676257967</v>
      </c>
      <c r="F349" s="40">
        <f t="shared" si="163"/>
        <v>46</v>
      </c>
      <c r="G349" s="3">
        <f t="shared" si="164"/>
        <v>365.34172661870127</v>
      </c>
      <c r="H349" s="3">
        <f t="shared" si="165"/>
        <v>148.76302106966494</v>
      </c>
      <c r="I349">
        <f t="shared" si="150"/>
        <v>1.4876302106966495E-4</v>
      </c>
      <c r="J349" s="4">
        <f t="shared" si="166"/>
        <v>717.31515674152229</v>
      </c>
      <c r="K349" s="40">
        <f t="shared" si="167"/>
        <v>4.8218646783571799</v>
      </c>
      <c r="L349" s="40">
        <f t="shared" si="151"/>
        <v>1.1781353216428201</v>
      </c>
      <c r="M349" s="10">
        <f t="shared" si="168"/>
        <v>6.6558130902859336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15.121024038425473</v>
      </c>
      <c r="Q349" s="42">
        <f t="shared" si="170"/>
        <v>0.4127847106907393</v>
      </c>
      <c r="R349" s="4">
        <f t="shared" si="171"/>
        <v>399041.65551787848</v>
      </c>
      <c r="S349">
        <f t="shared" si="152"/>
        <v>3.9904165551787847E-4</v>
      </c>
      <c r="T349" s="41">
        <f t="shared" si="153"/>
        <v>4.258088797507627E-4</v>
      </c>
      <c r="U349" s="42">
        <f t="shared" si="172"/>
        <v>0.70856230603687609</v>
      </c>
      <c r="V349" s="42">
        <f t="shared" si="173"/>
        <v>1.1230664272908395</v>
      </c>
      <c r="W349" s="42">
        <f t="shared" si="174"/>
        <v>1.106936416113653</v>
      </c>
      <c r="X349" s="42">
        <f t="shared" si="175"/>
        <v>1.6130011177186487E-2</v>
      </c>
      <c r="Y349" s="42">
        <f t="shared" si="149"/>
        <v>8.9182102161337873E-3</v>
      </c>
      <c r="Z349" s="10">
        <f t="shared" si="176"/>
        <v>20.944162135260903</v>
      </c>
      <c r="AA349">
        <f t="shared" si="154"/>
        <v>6658423.5731038935</v>
      </c>
      <c r="AB349" s="10">
        <f t="shared" si="155"/>
        <v>6.6584235731038932</v>
      </c>
      <c r="AC349" s="10">
        <f t="shared" si="156"/>
        <v>6.5574235731038932</v>
      </c>
      <c r="AD349" s="3">
        <f t="shared" si="157"/>
        <v>951.04040219055742</v>
      </c>
      <c r="AI349" s="94">
        <f t="shared" si="158"/>
        <v>1.106936416113653</v>
      </c>
    </row>
    <row r="350" spans="2:35">
      <c r="B350" s="39">
        <f t="shared" si="159"/>
        <v>322</v>
      </c>
      <c r="C350" s="42">
        <f t="shared" si="160"/>
        <v>5.9844124700237096</v>
      </c>
      <c r="D350" s="10">
        <f t="shared" si="161"/>
        <v>9.5155875299765338</v>
      </c>
      <c r="E350" s="40">
        <f t="shared" si="162"/>
        <v>26.968824940046932</v>
      </c>
      <c r="F350" s="40">
        <f t="shared" si="163"/>
        <v>46</v>
      </c>
      <c r="G350" s="3">
        <f t="shared" si="164"/>
        <v>365.15587529975642</v>
      </c>
      <c r="H350" s="3">
        <f t="shared" si="165"/>
        <v>148.76302106966494</v>
      </c>
      <c r="I350">
        <f t="shared" si="150"/>
        <v>1.4876302106966495E-4</v>
      </c>
      <c r="J350" s="4">
        <f t="shared" si="166"/>
        <v>718.88869807078299</v>
      </c>
      <c r="K350" s="40">
        <f t="shared" si="167"/>
        <v>4.8324421815427581</v>
      </c>
      <c r="L350" s="40">
        <f t="shared" si="151"/>
        <v>1.1675578184572419</v>
      </c>
      <c r="M350" s="10">
        <f t="shared" si="168"/>
        <v>6.6584235731038932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15.122915657210465</v>
      </c>
      <c r="Q350" s="42">
        <f t="shared" si="170"/>
        <v>0.41401364909889754</v>
      </c>
      <c r="R350" s="4">
        <f t="shared" si="171"/>
        <v>398264.07300081535</v>
      </c>
      <c r="S350">
        <f t="shared" si="152"/>
        <v>3.9826407300081536E-4</v>
      </c>
      <c r="T350" s="41">
        <f t="shared" si="153"/>
        <v>4.2658646226782581E-4</v>
      </c>
      <c r="U350" s="42">
        <f t="shared" si="172"/>
        <v>0.70718158386462771</v>
      </c>
      <c r="V350" s="42">
        <f t="shared" si="173"/>
        <v>1.1235080318773769</v>
      </c>
      <c r="W350" s="42">
        <f t="shared" si="174"/>
        <v>1.1073772583550774</v>
      </c>
      <c r="X350" s="42">
        <f t="shared" si="175"/>
        <v>1.6130773522299524E-2</v>
      </c>
      <c r="Y350" s="42">
        <f t="shared" ref="Y350:Y413" si="179">IF((X350*(Q350-Q349)+Y349)&lt;0,0,X350*(Q350-Q349)+Y349)</f>
        <v>8.9380339432686435E-3</v>
      </c>
      <c r="Z350" s="10">
        <f t="shared" si="176"/>
        <v>20.952455677454282</v>
      </c>
      <c r="AA350">
        <f t="shared" si="154"/>
        <v>6661020.2045056252</v>
      </c>
      <c r="AB350" s="10">
        <f t="shared" si="155"/>
        <v>6.6610202045056255</v>
      </c>
      <c r="AC350" s="10">
        <f t="shared" si="156"/>
        <v>6.5600202045056255</v>
      </c>
      <c r="AD350" s="3">
        <f t="shared" si="157"/>
        <v>951.41699847797315</v>
      </c>
      <c r="AI350" s="94">
        <f t="shared" si="158"/>
        <v>1.1073772583550774</v>
      </c>
    </row>
    <row r="351" spans="2:35">
      <c r="B351" s="39">
        <f t="shared" si="159"/>
        <v>323</v>
      </c>
      <c r="C351" s="42">
        <f t="shared" si="160"/>
        <v>6.0029976019181932</v>
      </c>
      <c r="D351" s="10">
        <f t="shared" si="161"/>
        <v>9.497002398082051</v>
      </c>
      <c r="E351" s="40">
        <f t="shared" si="162"/>
        <v>27.005995203835898</v>
      </c>
      <c r="F351" s="40">
        <f t="shared" si="163"/>
        <v>46</v>
      </c>
      <c r="G351" s="3">
        <f t="shared" si="164"/>
        <v>364.97002398081156</v>
      </c>
      <c r="H351" s="3">
        <f t="shared" si="165"/>
        <v>148.76302106966494</v>
      </c>
      <c r="I351">
        <f t="shared" si="150"/>
        <v>1.4876302106966495E-4</v>
      </c>
      <c r="J351" s="4">
        <f t="shared" si="166"/>
        <v>720.46440965703232</v>
      </c>
      <c r="K351" s="40">
        <f t="shared" si="167"/>
        <v>4.8430342734142418</v>
      </c>
      <c r="L351" s="40">
        <f t="shared" si="151"/>
        <v>1.1569657265857582</v>
      </c>
      <c r="M351" s="10">
        <f t="shared" si="168"/>
        <v>6.6610202045056255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15.124796737959111</v>
      </c>
      <c r="Q351" s="42">
        <f t="shared" si="170"/>
        <v>0.41524243466319144</v>
      </c>
      <c r="R351" s="4">
        <f t="shared" si="171"/>
        <v>397486.28329446999</v>
      </c>
      <c r="S351">
        <f t="shared" si="152"/>
        <v>3.9748628329446998E-4</v>
      </c>
      <c r="T351" s="41">
        <f t="shared" si="153"/>
        <v>4.2736425197417119E-4</v>
      </c>
      <c r="U351" s="42">
        <f t="shared" si="172"/>
        <v>0.70580049379465859</v>
      </c>
      <c r="V351" s="42">
        <f t="shared" si="173"/>
        <v>1.1239471801271812</v>
      </c>
      <c r="W351" s="42">
        <f t="shared" si="174"/>
        <v>1.1078157614547404</v>
      </c>
      <c r="X351" s="42">
        <f t="shared" si="175"/>
        <v>1.6131418672440834E-2</v>
      </c>
      <c r="Y351" s="42">
        <f t="shared" si="179"/>
        <v>8.9578559976649201E-3</v>
      </c>
      <c r="Z351" s="10">
        <f t="shared" si="176"/>
        <v>20.960704963704615</v>
      </c>
      <c r="AA351">
        <f t="shared" si="154"/>
        <v>6663602.9797806581</v>
      </c>
      <c r="AB351" s="10">
        <f t="shared" si="155"/>
        <v>6.6636029797806584</v>
      </c>
      <c r="AC351" s="10">
        <f t="shared" si="156"/>
        <v>6.5626029797806584</v>
      </c>
      <c r="AD351" s="3">
        <f t="shared" si="157"/>
        <v>951.79158517485973</v>
      </c>
      <c r="AI351" s="94">
        <f t="shared" si="158"/>
        <v>1.1078157614547404</v>
      </c>
    </row>
    <row r="352" spans="2:35">
      <c r="B352" s="39">
        <f t="shared" si="159"/>
        <v>324</v>
      </c>
      <c r="C352" s="42">
        <f t="shared" si="160"/>
        <v>6.0215827338126768</v>
      </c>
      <c r="D352" s="10">
        <f t="shared" si="161"/>
        <v>9.4784172661875683</v>
      </c>
      <c r="E352" s="40">
        <f t="shared" si="162"/>
        <v>27.043165467624863</v>
      </c>
      <c r="F352" s="40">
        <f t="shared" si="163"/>
        <v>46</v>
      </c>
      <c r="G352" s="3">
        <f t="shared" si="164"/>
        <v>364.78417266186671</v>
      </c>
      <c r="H352" s="3">
        <f t="shared" si="165"/>
        <v>148.76302106966494</v>
      </c>
      <c r="I352">
        <f t="shared" si="150"/>
        <v>1.4876302106966495E-4</v>
      </c>
      <c r="J352" s="4">
        <f t="shared" si="166"/>
        <v>722.04229150027027</v>
      </c>
      <c r="K352" s="40">
        <f t="shared" si="167"/>
        <v>4.8536409539716301</v>
      </c>
      <c r="L352" s="40">
        <f t="shared" si="151"/>
        <v>1.1463590460283699</v>
      </c>
      <c r="M352" s="10">
        <f t="shared" si="168"/>
        <v>6.6636029797806584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15.12666728558081</v>
      </c>
      <c r="Q352" s="42">
        <f t="shared" si="170"/>
        <v>0.41647106827716662</v>
      </c>
      <c r="R352" s="4">
        <f t="shared" si="171"/>
        <v>396708.28760887776</v>
      </c>
      <c r="S352">
        <f t="shared" si="152"/>
        <v>3.9670828760887775E-4</v>
      </c>
      <c r="T352" s="41">
        <f t="shared" si="153"/>
        <v>4.2814224765976342E-4</v>
      </c>
      <c r="U352" s="42">
        <f t="shared" si="172"/>
        <v>0.70441903797557981</v>
      </c>
      <c r="V352" s="42">
        <f t="shared" si="173"/>
        <v>1.1243838711274952</v>
      </c>
      <c r="W352" s="42">
        <f t="shared" si="174"/>
        <v>1.1082519246171665</v>
      </c>
      <c r="X352" s="42">
        <f t="shared" si="175"/>
        <v>1.6131946510328676E-2</v>
      </c>
      <c r="Y352" s="42">
        <f t="shared" si="179"/>
        <v>8.9776762494063588E-3</v>
      </c>
      <c r="Z352" s="10">
        <f t="shared" si="176"/>
        <v>20.968909979051517</v>
      </c>
      <c r="AA352">
        <f t="shared" si="154"/>
        <v>6666171.8942450313</v>
      </c>
      <c r="AB352" s="10">
        <f t="shared" si="155"/>
        <v>6.6661718942450312</v>
      </c>
      <c r="AC352" s="10">
        <f t="shared" si="156"/>
        <v>6.5651718942450312</v>
      </c>
      <c r="AD352" s="3">
        <f t="shared" si="157"/>
        <v>952.16416160188999</v>
      </c>
      <c r="AI352" s="94">
        <f t="shared" si="158"/>
        <v>1.1082519246171665</v>
      </c>
    </row>
    <row r="353" spans="2:35">
      <c r="B353" s="39">
        <f t="shared" si="159"/>
        <v>325</v>
      </c>
      <c r="C353" s="42">
        <f t="shared" si="160"/>
        <v>6.0401678657071605</v>
      </c>
      <c r="D353" s="10">
        <f t="shared" si="161"/>
        <v>9.4598321342930856</v>
      </c>
      <c r="E353" s="40">
        <f t="shared" si="162"/>
        <v>27.080335731413829</v>
      </c>
      <c r="F353" s="40">
        <f t="shared" si="163"/>
        <v>46</v>
      </c>
      <c r="G353" s="3">
        <f t="shared" si="164"/>
        <v>364.59832134292185</v>
      </c>
      <c r="H353" s="3">
        <f t="shared" si="165"/>
        <v>148.76302106966494</v>
      </c>
      <c r="I353">
        <f t="shared" si="150"/>
        <v>1.4876302106966495E-4</v>
      </c>
      <c r="J353" s="4">
        <f t="shared" si="166"/>
        <v>723.62234360049706</v>
      </c>
      <c r="K353" s="40">
        <f t="shared" si="167"/>
        <v>4.8642622232149249</v>
      </c>
      <c r="L353" s="40">
        <f t="shared" si="151"/>
        <v>1.1357377767850751</v>
      </c>
      <c r="M353" s="10">
        <f t="shared" si="168"/>
        <v>6.6661718942450312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15.128527304954353</v>
      </c>
      <c r="Q353" s="42">
        <f t="shared" si="170"/>
        <v>0.41769955083332377</v>
      </c>
      <c r="R353" s="4">
        <f t="shared" si="171"/>
        <v>395930.08715407387</v>
      </c>
      <c r="S353">
        <f t="shared" si="152"/>
        <v>3.9593008715407385E-4</v>
      </c>
      <c r="T353" s="41">
        <f t="shared" si="153"/>
        <v>4.2892044811456732E-4</v>
      </c>
      <c r="U353" s="42">
        <f t="shared" si="172"/>
        <v>0.70303721855600287</v>
      </c>
      <c r="V353" s="42">
        <f t="shared" si="173"/>
        <v>1.124818103970024</v>
      </c>
      <c r="W353" s="42">
        <f t="shared" si="174"/>
        <v>1.1086857470513576</v>
      </c>
      <c r="X353" s="42">
        <f t="shared" si="175"/>
        <v>1.6132356918666435E-2</v>
      </c>
      <c r="Y353" s="42">
        <f t="shared" si="179"/>
        <v>8.9974945684706421E-3</v>
      </c>
      <c r="Z353" s="10">
        <f t="shared" si="176"/>
        <v>20.977070708616239</v>
      </c>
      <c r="AA353">
        <f t="shared" si="154"/>
        <v>6668726.9432403473</v>
      </c>
      <c r="AB353" s="10">
        <f t="shared" si="155"/>
        <v>6.6687269432403475</v>
      </c>
      <c r="AC353" s="10">
        <f t="shared" si="156"/>
        <v>6.5677269432403476</v>
      </c>
      <c r="AD353" s="3">
        <f t="shared" si="157"/>
        <v>952.53472708344418</v>
      </c>
      <c r="AI353" s="94">
        <f t="shared" si="158"/>
        <v>1.1086857470513576</v>
      </c>
    </row>
    <row r="354" spans="2:35">
      <c r="B354" s="39">
        <f t="shared" si="159"/>
        <v>326</v>
      </c>
      <c r="C354" s="42">
        <f t="shared" si="160"/>
        <v>6.0587529976016441</v>
      </c>
      <c r="D354" s="10">
        <f t="shared" si="161"/>
        <v>9.4412470023986028</v>
      </c>
      <c r="E354" s="40">
        <f t="shared" si="162"/>
        <v>27.117505995202794</v>
      </c>
      <c r="F354" s="40">
        <f t="shared" si="163"/>
        <v>46</v>
      </c>
      <c r="G354" s="3">
        <f t="shared" si="164"/>
        <v>364.41247002397699</v>
      </c>
      <c r="H354" s="3">
        <f t="shared" si="165"/>
        <v>148.76302106966494</v>
      </c>
      <c r="I354">
        <f t="shared" si="150"/>
        <v>1.4876302106966495E-4</v>
      </c>
      <c r="J354" s="4">
        <f t="shared" si="166"/>
        <v>725.2045659577127</v>
      </c>
      <c r="K354" s="40">
        <f t="shared" si="167"/>
        <v>4.8748980811441252</v>
      </c>
      <c r="L354" s="40">
        <f t="shared" si="151"/>
        <v>1.1251019188558748</v>
      </c>
      <c r="M354" s="10">
        <f t="shared" si="168"/>
        <v>6.6687269432403475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15.130376800927316</v>
      </c>
      <c r="Q354" s="42">
        <f t="shared" si="170"/>
        <v>0.41892788322312546</v>
      </c>
      <c r="R354" s="4">
        <f t="shared" si="171"/>
        <v>395151.68314009381</v>
      </c>
      <c r="S354">
        <f t="shared" si="152"/>
        <v>3.9515168314009381E-4</v>
      </c>
      <c r="T354" s="41">
        <f t="shared" si="153"/>
        <v>4.2969885212854736E-4</v>
      </c>
      <c r="U354" s="42">
        <f t="shared" si="172"/>
        <v>0.70165503768453896</v>
      </c>
      <c r="V354" s="42">
        <f t="shared" si="173"/>
        <v>1.1252498777526012</v>
      </c>
      <c r="W354" s="42">
        <f t="shared" si="174"/>
        <v>1.1091172279706323</v>
      </c>
      <c r="X354" s="42">
        <f t="shared" si="175"/>
        <v>1.6132649781968933E-2</v>
      </c>
      <c r="Y354" s="42">
        <f t="shared" si="179"/>
        <v>9.0173108247311624E-3</v>
      </c>
      <c r="Z354" s="10">
        <f t="shared" si="176"/>
        <v>20.985187137603923</v>
      </c>
      <c r="AA354">
        <f t="shared" si="154"/>
        <v>6671268.1221344732</v>
      </c>
      <c r="AB354" s="10">
        <f t="shared" si="155"/>
        <v>6.6712681221344727</v>
      </c>
      <c r="AC354" s="10">
        <f t="shared" si="156"/>
        <v>6.5702681221344728</v>
      </c>
      <c r="AD354" s="3">
        <f t="shared" si="157"/>
        <v>952.90328094771189</v>
      </c>
      <c r="AI354" s="94">
        <f t="shared" si="158"/>
        <v>1.1091172279706323</v>
      </c>
    </row>
    <row r="355" spans="2:35">
      <c r="B355" s="39">
        <f t="shared" si="159"/>
        <v>327</v>
      </c>
      <c r="C355" s="42">
        <f t="shared" si="160"/>
        <v>6.0773381294961277</v>
      </c>
      <c r="D355" s="10">
        <f t="shared" si="161"/>
        <v>9.4226618705041201</v>
      </c>
      <c r="E355" s="40">
        <f t="shared" si="162"/>
        <v>27.15467625899176</v>
      </c>
      <c r="F355" s="40">
        <f t="shared" si="163"/>
        <v>46</v>
      </c>
      <c r="G355" s="3">
        <f t="shared" si="164"/>
        <v>364.22661870503214</v>
      </c>
      <c r="H355" s="3">
        <f t="shared" si="165"/>
        <v>148.76302106966494</v>
      </c>
      <c r="I355">
        <f t="shared" si="150"/>
        <v>1.4876302106966495E-4</v>
      </c>
      <c r="J355" s="4">
        <f t="shared" si="166"/>
        <v>726.78895857191719</v>
      </c>
      <c r="K355" s="40">
        <f t="shared" si="167"/>
        <v>4.8855485277592319</v>
      </c>
      <c r="L355" s="40">
        <f t="shared" si="151"/>
        <v>1.1144514722407681</v>
      </c>
      <c r="M355" s="10">
        <f t="shared" si="168"/>
        <v>6.6712681221344727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15.132215778316649</v>
      </c>
      <c r="Q355" s="42">
        <f t="shared" si="170"/>
        <v>0.42015606633700325</v>
      </c>
      <c r="R355" s="4">
        <f t="shared" si="171"/>
        <v>394373.0767769728</v>
      </c>
      <c r="S355">
        <f t="shared" si="152"/>
        <v>3.943730767769728E-4</v>
      </c>
      <c r="T355" s="41">
        <f t="shared" si="153"/>
        <v>4.3047745849166837E-4</v>
      </c>
      <c r="U355" s="42">
        <f t="shared" si="172"/>
        <v>0.70027249750979959</v>
      </c>
      <c r="V355" s="42">
        <f t="shared" si="173"/>
        <v>1.1256791915777362</v>
      </c>
      <c r="W355" s="42">
        <f t="shared" si="174"/>
        <v>1.1095463665927443</v>
      </c>
      <c r="X355" s="42">
        <f t="shared" si="175"/>
        <v>1.6132824984991911E-2</v>
      </c>
      <c r="Y355" s="42">
        <f t="shared" si="179"/>
        <v>9.0371248879568752E-3</v>
      </c>
      <c r="Z355" s="10">
        <f t="shared" si="176"/>
        <v>20.993259251301268</v>
      </c>
      <c r="AA355">
        <f t="shared" si="154"/>
        <v>6673795.4263208089</v>
      </c>
      <c r="AB355" s="10">
        <f t="shared" si="155"/>
        <v>6.673795426320809</v>
      </c>
      <c r="AC355" s="10">
        <f t="shared" si="156"/>
        <v>6.572795426320809</v>
      </c>
      <c r="AD355" s="3">
        <f t="shared" si="157"/>
        <v>953.26982252658581</v>
      </c>
      <c r="AI355" s="94">
        <f t="shared" si="158"/>
        <v>1.1095463665927443</v>
      </c>
    </row>
    <row r="356" spans="2:35">
      <c r="B356" s="39">
        <f t="shared" si="159"/>
        <v>328</v>
      </c>
      <c r="C356" s="42">
        <f t="shared" si="160"/>
        <v>6.0959232613906114</v>
      </c>
      <c r="D356" s="10">
        <f t="shared" si="161"/>
        <v>9.4040767386096373</v>
      </c>
      <c r="E356" s="40">
        <f t="shared" si="162"/>
        <v>27.191846522780725</v>
      </c>
      <c r="F356" s="40">
        <f t="shared" si="163"/>
        <v>46</v>
      </c>
      <c r="G356" s="3">
        <f t="shared" si="164"/>
        <v>364.04076738608728</v>
      </c>
      <c r="H356" s="3">
        <f t="shared" si="165"/>
        <v>148.76302106966494</v>
      </c>
      <c r="I356">
        <f t="shared" si="150"/>
        <v>1.4876302106966495E-4</v>
      </c>
      <c r="J356" s="4">
        <f t="shared" si="166"/>
        <v>728.37552144311007</v>
      </c>
      <c r="K356" s="40">
        <f t="shared" si="167"/>
        <v>4.8962135630602424</v>
      </c>
      <c r="L356" s="40">
        <f t="shared" si="151"/>
        <v>1.1037864369397576</v>
      </c>
      <c r="M356" s="10">
        <f t="shared" si="168"/>
        <v>6.673795426320809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15.134044241908226</v>
      </c>
      <c r="Q356" s="42">
        <f t="shared" si="170"/>
        <v>0.42138410106436441</v>
      </c>
      <c r="R356" s="4">
        <f t="shared" si="171"/>
        <v>393594.26927474653</v>
      </c>
      <c r="S356">
        <f t="shared" si="152"/>
        <v>3.9359426927474653E-4</v>
      </c>
      <c r="T356" s="41">
        <f t="shared" si="153"/>
        <v>4.3125626599389464E-4</v>
      </c>
      <c r="U356" s="42">
        <f t="shared" si="172"/>
        <v>0.69888960018039648</v>
      </c>
      <c r="V356" s="42">
        <f t="shared" si="173"/>
        <v>1.1261060445535798</v>
      </c>
      <c r="W356" s="42">
        <f t="shared" si="174"/>
        <v>1.1099731621397595</v>
      </c>
      <c r="X356" s="42">
        <f t="shared" si="175"/>
        <v>1.6132882413820271E-2</v>
      </c>
      <c r="Y356" s="42">
        <f t="shared" si="179"/>
        <v>9.0569366278134798E-3</v>
      </c>
      <c r="Z356" s="10">
        <f t="shared" si="176"/>
        <v>21.001287035077421</v>
      </c>
      <c r="AA356">
        <f t="shared" si="154"/>
        <v>6676308.85121857</v>
      </c>
      <c r="AB356" s="10">
        <f t="shared" si="155"/>
        <v>6.67630885121857</v>
      </c>
      <c r="AC356" s="10">
        <f t="shared" si="156"/>
        <v>6.57530885121857</v>
      </c>
      <c r="AD356" s="3">
        <f t="shared" si="157"/>
        <v>953.63435115570269</v>
      </c>
      <c r="AI356" s="94">
        <f t="shared" si="158"/>
        <v>1.1099731621397595</v>
      </c>
    </row>
    <row r="357" spans="2:35">
      <c r="B357" s="39">
        <f t="shared" si="159"/>
        <v>329</v>
      </c>
      <c r="C357" s="42">
        <f t="shared" si="160"/>
        <v>6.114508393285095</v>
      </c>
      <c r="D357" s="10">
        <f t="shared" si="161"/>
        <v>9.3854916067151546</v>
      </c>
      <c r="E357" s="40">
        <f t="shared" si="162"/>
        <v>27.229016786569691</v>
      </c>
      <c r="F357" s="40">
        <f t="shared" si="163"/>
        <v>46</v>
      </c>
      <c r="G357" s="3">
        <f t="shared" si="164"/>
        <v>363.85491606714243</v>
      </c>
      <c r="H357" s="3">
        <f t="shared" si="165"/>
        <v>148.76302106966494</v>
      </c>
      <c r="I357">
        <f t="shared" si="150"/>
        <v>1.4876302106966495E-4</v>
      </c>
      <c r="J357" s="4">
        <f t="shared" si="166"/>
        <v>729.96425457129158</v>
      </c>
      <c r="K357" s="40">
        <f t="shared" si="167"/>
        <v>4.9068931870471566</v>
      </c>
      <c r="L357" s="40">
        <f t="shared" si="151"/>
        <v>1.0931068129528434</v>
      </c>
      <c r="M357" s="10">
        <f t="shared" si="168"/>
        <v>6.67630885121857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15.135862196457113</v>
      </c>
      <c r="Q357" s="42">
        <f t="shared" si="170"/>
        <v>0.42261198829359897</v>
      </c>
      <c r="R357" s="4">
        <f t="shared" si="171"/>
        <v>392815.26184345019</v>
      </c>
      <c r="S357">
        <f t="shared" si="152"/>
        <v>3.9281526184345021E-4</v>
      </c>
      <c r="T357" s="41">
        <f t="shared" si="153"/>
        <v>4.3203527342519096E-4</v>
      </c>
      <c r="U357" s="42">
        <f t="shared" si="172"/>
        <v>0.6975063478449407</v>
      </c>
      <c r="V357" s="42">
        <f t="shared" si="173"/>
        <v>1.126530435794229</v>
      </c>
      <c r="W357" s="42">
        <f t="shared" si="174"/>
        <v>1.1103976138381033</v>
      </c>
      <c r="X357" s="42">
        <f t="shared" si="175"/>
        <v>1.6132821956125643E-2</v>
      </c>
      <c r="Y357" s="42">
        <f t="shared" si="179"/>
        <v>9.0767459138649219E-3</v>
      </c>
      <c r="Z357" s="10">
        <f t="shared" si="176"/>
        <v>21.009270474385481</v>
      </c>
      <c r="AA357">
        <f t="shared" si="154"/>
        <v>6678808.3922732584</v>
      </c>
      <c r="AB357" s="10">
        <f t="shared" si="155"/>
        <v>6.6788083922732584</v>
      </c>
      <c r="AC357" s="10">
        <f t="shared" si="156"/>
        <v>6.5778083922732584</v>
      </c>
      <c r="AD357" s="3">
        <f t="shared" si="157"/>
        <v>953.99686617451175</v>
      </c>
      <c r="AI357" s="94">
        <f t="shared" si="158"/>
        <v>1.1103976138381033</v>
      </c>
    </row>
    <row r="358" spans="2:35">
      <c r="B358" s="39">
        <f t="shared" si="159"/>
        <v>330</v>
      </c>
      <c r="C358" s="42">
        <f t="shared" si="160"/>
        <v>6.1330935251795786</v>
      </c>
      <c r="D358" s="10">
        <f t="shared" si="161"/>
        <v>9.3669064748206718</v>
      </c>
      <c r="E358" s="40">
        <f t="shared" si="162"/>
        <v>27.266187050358656</v>
      </c>
      <c r="F358" s="40">
        <f t="shared" si="163"/>
        <v>46</v>
      </c>
      <c r="G358" s="3">
        <f t="shared" si="164"/>
        <v>363.66906474819757</v>
      </c>
      <c r="H358" s="3">
        <f t="shared" si="165"/>
        <v>148.76302106966494</v>
      </c>
      <c r="I358">
        <f t="shared" si="150"/>
        <v>1.4876302106966495E-4</v>
      </c>
      <c r="J358" s="4">
        <f t="shared" si="166"/>
        <v>731.55515795646238</v>
      </c>
      <c r="K358" s="40">
        <f t="shared" si="167"/>
        <v>4.9175873997199808</v>
      </c>
      <c r="L358" s="40">
        <f t="shared" si="151"/>
        <v>1.0824126002800192</v>
      </c>
      <c r="M358" s="10">
        <f t="shared" si="168"/>
        <v>6.6788083922732584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15.137669646688012</v>
      </c>
      <c r="Q358" s="42">
        <f t="shared" si="170"/>
        <v>0.42383972891208643</v>
      </c>
      <c r="R358" s="4">
        <f t="shared" si="171"/>
        <v>392036.05569311895</v>
      </c>
      <c r="S358">
        <f t="shared" si="152"/>
        <v>3.9203605569311897E-4</v>
      </c>
      <c r="T358" s="41">
        <f t="shared" si="153"/>
        <v>4.328144795755222E-4</v>
      </c>
      <c r="U358" s="42">
        <f t="shared" si="172"/>
        <v>0.69612274265204355</v>
      </c>
      <c r="V358" s="42">
        <f t="shared" si="173"/>
        <v>1.1269523644185631</v>
      </c>
      <c r="W358" s="42">
        <f t="shared" si="174"/>
        <v>1.1108197209186403</v>
      </c>
      <c r="X358" s="42">
        <f t="shared" si="175"/>
        <v>1.6132643499922716E-2</v>
      </c>
      <c r="Y358" s="42">
        <f t="shared" si="179"/>
        <v>9.0965526155733552E-3</v>
      </c>
      <c r="Z358" s="10">
        <f t="shared" si="176"/>
        <v>21.017209554760491</v>
      </c>
      <c r="AA358">
        <f t="shared" si="154"/>
        <v>6681294.0449560266</v>
      </c>
      <c r="AB358" s="10">
        <f t="shared" si="155"/>
        <v>6.6812940449560267</v>
      </c>
      <c r="AC358" s="10">
        <f t="shared" si="156"/>
        <v>6.5802940449560268</v>
      </c>
      <c r="AD358" s="3">
        <f t="shared" si="157"/>
        <v>954.35736692618229</v>
      </c>
      <c r="AI358" s="94">
        <f t="shared" si="158"/>
        <v>1.1108197209186403</v>
      </c>
    </row>
    <row r="359" spans="2:35">
      <c r="B359" s="39">
        <f t="shared" si="159"/>
        <v>331</v>
      </c>
      <c r="C359" s="42">
        <f t="shared" si="160"/>
        <v>6.1516786570740623</v>
      </c>
      <c r="D359" s="10">
        <f t="shared" si="161"/>
        <v>9.3483213429261891</v>
      </c>
      <c r="E359" s="40">
        <f t="shared" si="162"/>
        <v>27.303357314147622</v>
      </c>
      <c r="F359" s="40">
        <f t="shared" si="163"/>
        <v>46</v>
      </c>
      <c r="G359" s="3">
        <f t="shared" si="164"/>
        <v>363.48321342925271</v>
      </c>
      <c r="H359" s="3">
        <f t="shared" si="165"/>
        <v>148.76302106966494</v>
      </c>
      <c r="I359">
        <f t="shared" ref="I359:I422" si="180">H359/1000^2</f>
        <v>1.4876302106966495E-4</v>
      </c>
      <c r="J359" s="4">
        <f t="shared" si="166"/>
        <v>733.14823159862158</v>
      </c>
      <c r="K359" s="40">
        <f t="shared" si="167"/>
        <v>4.9282962010787079</v>
      </c>
      <c r="L359" s="40">
        <f t="shared" ref="L359:L422" si="181">IF((gstar-K359)&lt;0,0,gstar-K359)</f>
        <v>1.0717037989212921</v>
      </c>
      <c r="M359" s="10">
        <f t="shared" si="168"/>
        <v>6.6812940449560267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15.139466597294845</v>
      </c>
      <c r="Q359" s="42">
        <f t="shared" si="170"/>
        <v>0.42506732380620271</v>
      </c>
      <c r="R359" s="4">
        <f t="shared" si="171"/>
        <v>391256.6520337885</v>
      </c>
      <c r="S359">
        <f t="shared" ref="S359:S422" si="182">R359/1000^3</f>
        <v>3.9125665203378849E-4</v>
      </c>
      <c r="T359" s="41">
        <f t="shared" ref="T359:T422" si="183">(vc/1000^3-S359)</f>
        <v>4.3359388323485268E-4</v>
      </c>
      <c r="U359" s="42">
        <f t="shared" si="172"/>
        <v>0.69473878675031686</v>
      </c>
      <c r="V359" s="42">
        <f t="shared" si="173"/>
        <v>1.12737182955047</v>
      </c>
      <c r="W359" s="42">
        <f t="shared" si="174"/>
        <v>1.1112394826165664</v>
      </c>
      <c r="X359" s="42">
        <f t="shared" si="175"/>
        <v>1.6132346933903641E-2</v>
      </c>
      <c r="Y359" s="42">
        <f t="shared" si="179"/>
        <v>9.116356602299527E-3</v>
      </c>
      <c r="Z359" s="10">
        <f t="shared" si="176"/>
        <v>21.025104261818484</v>
      </c>
      <c r="AA359">
        <f t="shared" ref="AA359:AA422" si="184">Z359*rat*to+patm*1000000</f>
        <v>6683765.8047633907</v>
      </c>
      <c r="AB359" s="10">
        <f t="shared" ref="AB359:AB422" si="185">AA359/1000000</f>
        <v>6.6837658047633903</v>
      </c>
      <c r="AC359" s="10">
        <f t="shared" ref="AC359:AC422" si="186">AB359-patm</f>
        <v>6.5827658047633903</v>
      </c>
      <c r="AD359" s="3">
        <f t="shared" ref="AD359:AD422" si="187">AC359*1000000/6895</f>
        <v>954.71585275756206</v>
      </c>
      <c r="AI359" s="94">
        <f t="shared" ref="AI359:AI422" si="188">($M359-patm)*1000000*$I359/SQRT(rat*to)*SQRT(k)*(2/(k+1))^((k+1)/2/(k-1))</f>
        <v>1.1112394826165664</v>
      </c>
    </row>
    <row r="360" spans="2:35">
      <c r="B360" s="39">
        <f t="shared" ref="B360:B423" si="189">1+B359</f>
        <v>332</v>
      </c>
      <c r="C360" s="42">
        <f t="shared" ref="C360:C423" si="190">xincp+C359</f>
        <v>6.1702637889685459</v>
      </c>
      <c r="D360" s="10">
        <f t="shared" ref="D360:D423" si="191">(F360-E360)/2</f>
        <v>9.3297362110317064</v>
      </c>
      <c r="E360" s="40">
        <f t="shared" ref="E360:E423" si="192">E359+ci*2*xincp</f>
        <v>27.340527577936587</v>
      </c>
      <c r="F360" s="40">
        <f t="shared" ref="F360:F423" si="193">F359-osi*2*xincp</f>
        <v>46</v>
      </c>
      <c r="G360" s="3">
        <f t="shared" ref="G360:G423" si="194">G359-ei*n*2*xincp</f>
        <v>363.29736211030786</v>
      </c>
      <c r="H360" s="3">
        <f t="shared" ref="H360:H423" si="195">PI()/4*(dto+erate*(two-D360)/two)^2</f>
        <v>148.76302106966494</v>
      </c>
      <c r="I360">
        <f t="shared" si="180"/>
        <v>1.4876302106966495E-4</v>
      </c>
      <c r="J360" s="4">
        <f t="shared" ref="J360:J423" si="196">PI()/4*dc^2-PI()/4*(F360^2-E360^2)</f>
        <v>734.7434754977694</v>
      </c>
      <c r="K360" s="40">
        <f t="shared" ref="K360:K423" si="197">J360/H360</f>
        <v>4.9390195911233405</v>
      </c>
      <c r="L360" s="40">
        <f t="shared" si="181"/>
        <v>1.0609804088766595</v>
      </c>
      <c r="M360" s="10">
        <f t="shared" ref="M360:M423" si="198">AB359</f>
        <v>6.6837658047633903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15.141253052940643</v>
      </c>
      <c r="Q360" s="42">
        <f t="shared" ref="Q360:Q423" si="200">xincp/P360+Q359</f>
        <v>0.42629477386132703</v>
      </c>
      <c r="R360" s="4">
        <f t="shared" ref="R360:R423" si="201">PI()/4*(F360^2-E360^2)*G360</f>
        <v>390477.05207549414</v>
      </c>
      <c r="S360">
        <f t="shared" si="182"/>
        <v>3.9047705207549411E-4</v>
      </c>
      <c r="T360" s="41">
        <f t="shared" si="183"/>
        <v>4.3437348319314706E-4</v>
      </c>
      <c r="U360" s="42">
        <f t="shared" ref="U360:U423" si="202">rhopgrain*R360/1000^2</f>
        <v>0.69335448228837193</v>
      </c>
      <c r="V360" s="42">
        <f t="shared" ref="V360:V423" si="203">(U359-U360)/(Q360-Q359)</f>
        <v>1.1277888303200501</v>
      </c>
      <c r="W360" s="42">
        <f t="shared" ref="W360:W423" si="204">IF(V360&lt;AI360,IF(AB359&gt;pbd,AI360,0),AI360)</f>
        <v>1.1116568981713613</v>
      </c>
      <c r="X360" s="42">
        <f t="shared" ref="X360:X423" si="205">V360-W360</f>
        <v>1.6131932148688799E-2</v>
      </c>
      <c r="Y360" s="42">
        <f t="shared" si="179"/>
        <v>9.1361577433046962E-3</v>
      </c>
      <c r="Z360" s="10">
        <f t="shared" ref="Z360:Z423" si="206">Y360/T360</f>
        <v>21.032954581258917</v>
      </c>
      <c r="AA360">
        <f t="shared" si="184"/>
        <v>6686223.6672179792</v>
      </c>
      <c r="AB360" s="10">
        <f t="shared" si="185"/>
        <v>6.6862236672179796</v>
      </c>
      <c r="AC360" s="10">
        <f t="shared" si="186"/>
        <v>6.5852236672179796</v>
      </c>
      <c r="AD360" s="3">
        <f t="shared" si="187"/>
        <v>955.07232301928627</v>
      </c>
      <c r="AI360" s="94">
        <f t="shared" si="188"/>
        <v>1.1116568981713613</v>
      </c>
    </row>
    <row r="361" spans="2:35">
      <c r="B361" s="39">
        <f t="shared" si="189"/>
        <v>333</v>
      </c>
      <c r="C361" s="42">
        <f t="shared" si="190"/>
        <v>6.1888489208630295</v>
      </c>
      <c r="D361" s="10">
        <f t="shared" si="191"/>
        <v>9.3111510791372236</v>
      </c>
      <c r="E361" s="40">
        <f t="shared" si="192"/>
        <v>27.377697841725553</v>
      </c>
      <c r="F361" s="40">
        <f t="shared" si="193"/>
        <v>46</v>
      </c>
      <c r="G361" s="3">
        <f t="shared" si="194"/>
        <v>363.111510791363</v>
      </c>
      <c r="H361" s="3">
        <f t="shared" si="195"/>
        <v>148.76302106966494</v>
      </c>
      <c r="I361">
        <f t="shared" si="180"/>
        <v>1.4876302106966495E-4</v>
      </c>
      <c r="J361" s="4">
        <f t="shared" si="196"/>
        <v>736.34088965390583</v>
      </c>
      <c r="K361" s="40">
        <f t="shared" si="197"/>
        <v>4.9497575698538769</v>
      </c>
      <c r="L361" s="40">
        <f t="shared" si="181"/>
        <v>1.0502424301461231</v>
      </c>
      <c r="M361" s="10">
        <f t="shared" si="198"/>
        <v>6.6862236672179796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15.143029018258163</v>
      </c>
      <c r="Q361" s="42">
        <f t="shared" si="200"/>
        <v>0.4275220799618486</v>
      </c>
      <c r="R361" s="4">
        <f t="shared" si="201"/>
        <v>389697.25702827121</v>
      </c>
      <c r="S361">
        <f t="shared" si="182"/>
        <v>3.8969725702827122E-4</v>
      </c>
      <c r="T361" s="41">
        <f t="shared" si="183"/>
        <v>4.3515327824036995E-4</v>
      </c>
      <c r="U361" s="42">
        <f t="shared" si="202"/>
        <v>0.69196983141482005</v>
      </c>
      <c r="V361" s="42">
        <f t="shared" si="203"/>
        <v>1.1282033658623896</v>
      </c>
      <c r="W361" s="42">
        <f t="shared" si="204"/>
        <v>1.1120719668269137</v>
      </c>
      <c r="X361" s="42">
        <f t="shared" si="205"/>
        <v>1.6131399035475891E-2</v>
      </c>
      <c r="Y361" s="42">
        <f t="shared" si="179"/>
        <v>9.1559559077508835E-3</v>
      </c>
      <c r="Z361" s="10">
        <f t="shared" si="206"/>
        <v>21.040760498863385</v>
      </c>
      <c r="AA361">
        <f t="shared" si="184"/>
        <v>6688667.6278681448</v>
      </c>
      <c r="AB361" s="10">
        <f t="shared" si="185"/>
        <v>6.6886676278681447</v>
      </c>
      <c r="AC361" s="10">
        <f t="shared" si="186"/>
        <v>6.5876676278681447</v>
      </c>
      <c r="AD361" s="3">
        <f t="shared" si="187"/>
        <v>955.42677706572078</v>
      </c>
      <c r="AI361" s="94">
        <f t="shared" si="188"/>
        <v>1.1120719668269137</v>
      </c>
    </row>
    <row r="362" spans="2:35">
      <c r="B362" s="39">
        <f t="shared" si="189"/>
        <v>334</v>
      </c>
      <c r="C362" s="42">
        <f t="shared" si="190"/>
        <v>6.2074340527575131</v>
      </c>
      <c r="D362" s="10">
        <f t="shared" si="191"/>
        <v>9.2925659472427409</v>
      </c>
      <c r="E362" s="40">
        <f t="shared" si="192"/>
        <v>27.414868105514518</v>
      </c>
      <c r="F362" s="40">
        <f t="shared" si="193"/>
        <v>46</v>
      </c>
      <c r="G362" s="3">
        <f t="shared" si="194"/>
        <v>362.92565947241815</v>
      </c>
      <c r="H362" s="3">
        <f t="shared" si="195"/>
        <v>148.76302106966494</v>
      </c>
      <c r="I362">
        <f t="shared" si="180"/>
        <v>1.4876302106966495E-4</v>
      </c>
      <c r="J362" s="4">
        <f t="shared" si="196"/>
        <v>737.94047406703135</v>
      </c>
      <c r="K362" s="40">
        <f t="shared" si="197"/>
        <v>4.9605101372703215</v>
      </c>
      <c r="L362" s="40">
        <f t="shared" si="181"/>
        <v>1.0394898627296785</v>
      </c>
      <c r="M362" s="10">
        <f t="shared" si="198"/>
        <v>6.6886676278681447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15.144794497849665</v>
      </c>
      <c r="Q362" s="42">
        <f t="shared" si="200"/>
        <v>0.42874924299117345</v>
      </c>
      <c r="R362" s="4">
        <f t="shared" si="201"/>
        <v>388917.26810215489</v>
      </c>
      <c r="S362">
        <f t="shared" si="182"/>
        <v>3.8891726810215491E-4</v>
      </c>
      <c r="T362" s="41">
        <f t="shared" si="183"/>
        <v>4.3593326716648626E-4</v>
      </c>
      <c r="U362" s="42">
        <f t="shared" si="202"/>
        <v>0.69058483627827227</v>
      </c>
      <c r="V362" s="42">
        <f t="shared" si="203"/>
        <v>1.1286154353181224</v>
      </c>
      <c r="W362" s="42">
        <f t="shared" si="204"/>
        <v>1.1124846878314569</v>
      </c>
      <c r="X362" s="42">
        <f t="shared" si="205"/>
        <v>1.6130747486665431E-2</v>
      </c>
      <c r="Y362" s="42">
        <f t="shared" si="179"/>
        <v>9.1757509647018946E-3</v>
      </c>
      <c r="Z362" s="10">
        <f t="shared" si="206"/>
        <v>21.048522000496018</v>
      </c>
      <c r="AA362">
        <f t="shared" si="184"/>
        <v>6691097.6822880739</v>
      </c>
      <c r="AB362" s="10">
        <f t="shared" si="185"/>
        <v>6.6910976822880741</v>
      </c>
      <c r="AC362" s="10">
        <f t="shared" si="186"/>
        <v>6.5900976822880741</v>
      </c>
      <c r="AD362" s="3">
        <f t="shared" si="187"/>
        <v>955.77921425497811</v>
      </c>
      <c r="AI362" s="94">
        <f t="shared" si="188"/>
        <v>1.1124846878314569</v>
      </c>
    </row>
    <row r="363" spans="2:35">
      <c r="B363" s="39">
        <f t="shared" si="189"/>
        <v>335</v>
      </c>
      <c r="C363" s="42">
        <f t="shared" si="190"/>
        <v>6.2260191846519968</v>
      </c>
      <c r="D363" s="10">
        <f t="shared" si="191"/>
        <v>9.2739808153482581</v>
      </c>
      <c r="E363" s="40">
        <f t="shared" si="192"/>
        <v>27.452038369303484</v>
      </c>
      <c r="F363" s="40">
        <f t="shared" si="193"/>
        <v>46</v>
      </c>
      <c r="G363" s="3">
        <f t="shared" si="194"/>
        <v>362.73980815347329</v>
      </c>
      <c r="H363" s="3">
        <f t="shared" si="195"/>
        <v>148.76302106966494</v>
      </c>
      <c r="I363">
        <f t="shared" si="180"/>
        <v>1.4876302106966495E-4</v>
      </c>
      <c r="J363" s="4">
        <f t="shared" si="196"/>
        <v>739.54222873714548</v>
      </c>
      <c r="K363" s="40">
        <f t="shared" si="197"/>
        <v>4.9712772933726708</v>
      </c>
      <c r="L363" s="40">
        <f t="shared" si="181"/>
        <v>1.0287227066273292</v>
      </c>
      <c r="M363" s="10">
        <f t="shared" si="198"/>
        <v>6.6910976822880741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15.146549496287079</v>
      </c>
      <c r="Q363" s="42">
        <f t="shared" si="200"/>
        <v>0.42997626383173121</v>
      </c>
      <c r="R363" s="4">
        <f t="shared" si="201"/>
        <v>388137.08650718082</v>
      </c>
      <c r="S363">
        <f t="shared" si="182"/>
        <v>3.881370865071808E-4</v>
      </c>
      <c r="T363" s="41">
        <f t="shared" si="183"/>
        <v>4.3671344876146037E-4</v>
      </c>
      <c r="U363" s="42">
        <f t="shared" si="202"/>
        <v>0.68919949902734068</v>
      </c>
      <c r="V363" s="42">
        <f t="shared" si="203"/>
        <v>1.1290250378321798</v>
      </c>
      <c r="W363" s="42">
        <f t="shared" si="204"/>
        <v>1.1128950604375873</v>
      </c>
      <c r="X363" s="42">
        <f t="shared" si="205"/>
        <v>1.6129977394592432E-2</v>
      </c>
      <c r="Y363" s="42">
        <f t="shared" si="179"/>
        <v>9.1955427831227846E-3</v>
      </c>
      <c r="Z363" s="10">
        <f t="shared" si="206"/>
        <v>21.056239072100414</v>
      </c>
      <c r="AA363">
        <f t="shared" si="184"/>
        <v>6693513.8260768382</v>
      </c>
      <c r="AB363" s="10">
        <f t="shared" si="185"/>
        <v>6.6935138260768383</v>
      </c>
      <c r="AC363" s="10">
        <f t="shared" si="186"/>
        <v>6.5925138260768383</v>
      </c>
      <c r="AD363" s="3">
        <f t="shared" si="187"/>
        <v>956.12963394878</v>
      </c>
      <c r="AI363" s="94">
        <f t="shared" si="188"/>
        <v>1.1128950604375873</v>
      </c>
    </row>
    <row r="364" spans="2:35">
      <c r="B364" s="39">
        <f t="shared" si="189"/>
        <v>336</v>
      </c>
      <c r="C364" s="42">
        <f t="shared" si="190"/>
        <v>6.2446043165464804</v>
      </c>
      <c r="D364" s="10">
        <f t="shared" si="191"/>
        <v>9.2553956834537754</v>
      </c>
      <c r="E364" s="40">
        <f t="shared" si="192"/>
        <v>27.489208633092449</v>
      </c>
      <c r="F364" s="40">
        <f t="shared" si="193"/>
        <v>46</v>
      </c>
      <c r="G364" s="3">
        <f t="shared" si="194"/>
        <v>362.55395683452844</v>
      </c>
      <c r="H364" s="3">
        <f t="shared" si="195"/>
        <v>148.76302106966494</v>
      </c>
      <c r="I364">
        <f t="shared" si="180"/>
        <v>1.4876302106966495E-4</v>
      </c>
      <c r="J364" s="4">
        <f t="shared" si="196"/>
        <v>741.14615366424823</v>
      </c>
      <c r="K364" s="40">
        <f t="shared" si="197"/>
        <v>4.9820590381609238</v>
      </c>
      <c r="L364" s="40">
        <f t="shared" si="181"/>
        <v>1.0179409618390762</v>
      </c>
      <c r="M364" s="10">
        <f t="shared" si="198"/>
        <v>6.6935138260768383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15.14829401811139</v>
      </c>
      <c r="Q364" s="42">
        <f t="shared" si="200"/>
        <v>0.43120314336498183</v>
      </c>
      <c r="R364" s="4">
        <f t="shared" si="201"/>
        <v>387356.71345338429</v>
      </c>
      <c r="S364">
        <f t="shared" si="182"/>
        <v>3.8735671345338431E-4</v>
      </c>
      <c r="T364" s="41">
        <f t="shared" si="183"/>
        <v>4.3749382181525686E-4</v>
      </c>
      <c r="U364" s="42">
        <f t="shared" si="202"/>
        <v>0.68781382181063633</v>
      </c>
      <c r="V364" s="42">
        <f t="shared" si="203"/>
        <v>1.1294321725564946</v>
      </c>
      <c r="W364" s="42">
        <f t="shared" si="204"/>
        <v>1.1133030839021028</v>
      </c>
      <c r="X364" s="42">
        <f t="shared" si="205"/>
        <v>1.6129088654391888E-2</v>
      </c>
      <c r="Y364" s="42">
        <f t="shared" si="179"/>
        <v>9.215331231882843E-3</v>
      </c>
      <c r="Z364" s="10">
        <f t="shared" si="206"/>
        <v>21.063911699704541</v>
      </c>
      <c r="AA364">
        <f t="shared" si="184"/>
        <v>6695916.0548599241</v>
      </c>
      <c r="AB364" s="10">
        <f t="shared" si="185"/>
        <v>6.6959160548599241</v>
      </c>
      <c r="AC364" s="10">
        <f t="shared" si="186"/>
        <v>6.5949160548599242</v>
      </c>
      <c r="AD364" s="3">
        <f t="shared" si="187"/>
        <v>956.4780355126793</v>
      </c>
      <c r="AI364" s="94">
        <f t="shared" si="188"/>
        <v>1.1133030839021028</v>
      </c>
    </row>
    <row r="365" spans="2:35">
      <c r="B365" s="39">
        <f t="shared" si="189"/>
        <v>337</v>
      </c>
      <c r="C365" s="42">
        <f t="shared" si="190"/>
        <v>6.263189448440964</v>
      </c>
      <c r="D365" s="10">
        <f t="shared" si="191"/>
        <v>9.2368105515592926</v>
      </c>
      <c r="E365" s="40">
        <f t="shared" si="192"/>
        <v>27.526378896881415</v>
      </c>
      <c r="F365" s="40">
        <f t="shared" si="193"/>
        <v>46</v>
      </c>
      <c r="G365" s="3">
        <f t="shared" si="194"/>
        <v>362.36810551558358</v>
      </c>
      <c r="H365" s="3">
        <f t="shared" si="195"/>
        <v>148.76302106966494</v>
      </c>
      <c r="I365">
        <f t="shared" si="180"/>
        <v>1.4876302106966495E-4</v>
      </c>
      <c r="J365" s="4">
        <f t="shared" si="196"/>
        <v>742.75224884833983</v>
      </c>
      <c r="K365" s="40">
        <f t="shared" si="197"/>
        <v>4.9928553716350841</v>
      </c>
      <c r="L365" s="40">
        <f t="shared" si="181"/>
        <v>1.0071446283649159</v>
      </c>
      <c r="M365" s="10">
        <f t="shared" si="198"/>
        <v>6.6959160548599241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15.150028067833816</v>
      </c>
      <c r="Q365" s="42">
        <f t="shared" si="200"/>
        <v>0.43242988247142239</v>
      </c>
      <c r="R365" s="4">
        <f t="shared" si="201"/>
        <v>386576.15015080059</v>
      </c>
      <c r="S365">
        <f t="shared" si="182"/>
        <v>3.8657615015080061E-4</v>
      </c>
      <c r="T365" s="41">
        <f t="shared" si="183"/>
        <v>4.3827438511784056E-4</v>
      </c>
      <c r="U365" s="42">
        <f t="shared" si="202"/>
        <v>0.68642780677677062</v>
      </c>
      <c r="V365" s="42">
        <f t="shared" si="203"/>
        <v>1.1298368386472148</v>
      </c>
      <c r="W365" s="42">
        <f t="shared" si="204"/>
        <v>1.1137087574862627</v>
      </c>
      <c r="X365" s="42">
        <f t="shared" si="205"/>
        <v>1.6128081160952101E-2</v>
      </c>
      <c r="Y365" s="42">
        <f t="shared" si="179"/>
        <v>9.2351161797548306E-3</v>
      </c>
      <c r="Z365" s="10">
        <f t="shared" si="206"/>
        <v>21.071539869417073</v>
      </c>
      <c r="AA365">
        <f t="shared" si="184"/>
        <v>6698304.364288087</v>
      </c>
      <c r="AB365" s="10">
        <f t="shared" si="185"/>
        <v>6.6983043642880871</v>
      </c>
      <c r="AC365" s="10">
        <f t="shared" si="186"/>
        <v>6.5973043642880871</v>
      </c>
      <c r="AD365" s="3">
        <f t="shared" si="187"/>
        <v>956.82441831589369</v>
      </c>
      <c r="AI365" s="94">
        <f t="shared" si="188"/>
        <v>1.1137087574862627</v>
      </c>
    </row>
    <row r="366" spans="2:35">
      <c r="B366" s="39">
        <f t="shared" si="189"/>
        <v>338</v>
      </c>
      <c r="C366" s="42">
        <f t="shared" si="190"/>
        <v>6.2817745803354477</v>
      </c>
      <c r="D366" s="10">
        <f t="shared" si="191"/>
        <v>9.2182254196648099</v>
      </c>
      <c r="E366" s="40">
        <f t="shared" si="192"/>
        <v>27.56354916067038</v>
      </c>
      <c r="F366" s="40">
        <f t="shared" si="193"/>
        <v>46</v>
      </c>
      <c r="G366" s="3">
        <f t="shared" si="194"/>
        <v>362.18225419663872</v>
      </c>
      <c r="H366" s="3">
        <f t="shared" si="195"/>
        <v>148.76302106966494</v>
      </c>
      <c r="I366">
        <f t="shared" si="180"/>
        <v>1.4876302106966495E-4</v>
      </c>
      <c r="J366" s="4">
        <f t="shared" si="196"/>
        <v>744.36051428942005</v>
      </c>
      <c r="K366" s="40">
        <f t="shared" si="197"/>
        <v>5.003666293795149</v>
      </c>
      <c r="L366" s="40">
        <f t="shared" si="181"/>
        <v>0.99633370620485096</v>
      </c>
      <c r="M366" s="10">
        <f t="shared" si="198"/>
        <v>6.6983043642880871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15.151751649935047</v>
      </c>
      <c r="Q366" s="42">
        <f t="shared" si="200"/>
        <v>0.4336564820305937</v>
      </c>
      <c r="R366" s="4">
        <f t="shared" si="201"/>
        <v>385795.39780946524</v>
      </c>
      <c r="S366">
        <f t="shared" si="182"/>
        <v>3.8579539780946525E-4</v>
      </c>
      <c r="T366" s="41">
        <f t="shared" si="183"/>
        <v>4.3905513745917592E-4</v>
      </c>
      <c r="U366" s="42">
        <f t="shared" si="202"/>
        <v>0.68504145607435507</v>
      </c>
      <c r="V366" s="42">
        <f t="shared" si="203"/>
        <v>1.130239035266051</v>
      </c>
      <c r="W366" s="42">
        <f t="shared" si="204"/>
        <v>1.1141120804555933</v>
      </c>
      <c r="X366" s="42">
        <f t="shared" si="205"/>
        <v>1.6126954810457672E-2</v>
      </c>
      <c r="Y366" s="42">
        <f t="shared" si="179"/>
        <v>9.2548974954161142E-3</v>
      </c>
      <c r="Z366" s="10">
        <f t="shared" si="206"/>
        <v>21.079123567428134</v>
      </c>
      <c r="AA366">
        <f t="shared" si="184"/>
        <v>6700678.7500375789</v>
      </c>
      <c r="AB366" s="10">
        <f t="shared" si="185"/>
        <v>6.7006787500375786</v>
      </c>
      <c r="AC366" s="10">
        <f t="shared" si="186"/>
        <v>6.5996787500375786</v>
      </c>
      <c r="AD366" s="3">
        <f t="shared" si="187"/>
        <v>957.16878173133853</v>
      </c>
      <c r="AI366" s="94">
        <f t="shared" si="188"/>
        <v>1.1141120804555933</v>
      </c>
    </row>
    <row r="367" spans="2:35">
      <c r="B367" s="39">
        <f t="shared" si="189"/>
        <v>339</v>
      </c>
      <c r="C367" s="42">
        <f t="shared" si="190"/>
        <v>6.3003597122299313</v>
      </c>
      <c r="D367" s="10">
        <f t="shared" si="191"/>
        <v>9.1996402877703272</v>
      </c>
      <c r="E367" s="40">
        <f t="shared" si="192"/>
        <v>27.600719424459346</v>
      </c>
      <c r="F367" s="40">
        <f t="shared" si="193"/>
        <v>46</v>
      </c>
      <c r="G367" s="3">
        <f t="shared" si="194"/>
        <v>361.99640287769387</v>
      </c>
      <c r="H367" s="3">
        <f t="shared" si="195"/>
        <v>148.76302106966494</v>
      </c>
      <c r="I367">
        <f t="shared" si="180"/>
        <v>1.4876302106966495E-4</v>
      </c>
      <c r="J367" s="4">
        <f t="shared" si="196"/>
        <v>745.97094998748912</v>
      </c>
      <c r="K367" s="40">
        <f t="shared" si="197"/>
        <v>5.0144918046411195</v>
      </c>
      <c r="L367" s="40">
        <f t="shared" si="181"/>
        <v>0.98550819535888046</v>
      </c>
      <c r="M367" s="10">
        <f t="shared" si="198"/>
        <v>6.7006787500375786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15.15346476886549</v>
      </c>
      <c r="Q367" s="42">
        <f t="shared" si="200"/>
        <v>0.43488294292108715</v>
      </c>
      <c r="R367" s="4">
        <f t="shared" si="201"/>
        <v>385014.45763941348</v>
      </c>
      <c r="S367">
        <f t="shared" si="182"/>
        <v>3.8501445763941349E-4</v>
      </c>
      <c r="T367" s="41">
        <f t="shared" si="183"/>
        <v>4.3983607762922768E-4</v>
      </c>
      <c r="U367" s="42">
        <f t="shared" si="202"/>
        <v>0.68365477185200096</v>
      </c>
      <c r="V367" s="42">
        <f t="shared" si="203"/>
        <v>1.1306387615802427</v>
      </c>
      <c r="W367" s="42">
        <f t="shared" si="204"/>
        <v>1.1145130520799267</v>
      </c>
      <c r="X367" s="42">
        <f t="shared" si="205"/>
        <v>1.6125709500315999E-2</v>
      </c>
      <c r="Y367" s="42">
        <f t="shared" si="179"/>
        <v>9.2746750474497104E-3</v>
      </c>
      <c r="Z367" s="10">
        <f t="shared" si="206"/>
        <v>21.086662780009743</v>
      </c>
      <c r="AA367">
        <f t="shared" si="184"/>
        <v>6703039.2078102995</v>
      </c>
      <c r="AB367" s="10">
        <f t="shared" si="185"/>
        <v>6.7030392078102992</v>
      </c>
      <c r="AC367" s="10">
        <f t="shared" si="186"/>
        <v>6.6020392078102992</v>
      </c>
      <c r="AD367" s="3">
        <f t="shared" si="187"/>
        <v>957.51112513564897</v>
      </c>
      <c r="AI367" s="94">
        <f t="shared" si="188"/>
        <v>1.1145130520799267</v>
      </c>
    </row>
    <row r="368" spans="2:35">
      <c r="B368" s="39">
        <f t="shared" si="189"/>
        <v>340</v>
      </c>
      <c r="C368" s="42">
        <f t="shared" si="190"/>
        <v>6.3189448441244149</v>
      </c>
      <c r="D368" s="10">
        <f t="shared" si="191"/>
        <v>9.1810551558758444</v>
      </c>
      <c r="E368" s="40">
        <f t="shared" si="192"/>
        <v>27.637889688248311</v>
      </c>
      <c r="F368" s="40">
        <f t="shared" si="193"/>
        <v>46</v>
      </c>
      <c r="G368" s="3">
        <f t="shared" si="194"/>
        <v>361.81055155874901</v>
      </c>
      <c r="H368" s="3">
        <f t="shared" si="195"/>
        <v>148.76302106966494</v>
      </c>
      <c r="I368">
        <f t="shared" si="180"/>
        <v>1.4876302106966495E-4</v>
      </c>
      <c r="J368" s="4">
        <f t="shared" si="196"/>
        <v>747.58355594254681</v>
      </c>
      <c r="K368" s="40">
        <f t="shared" si="197"/>
        <v>5.0253319041729956</v>
      </c>
      <c r="L368" s="40">
        <f t="shared" si="181"/>
        <v>0.97466809582700442</v>
      </c>
      <c r="M368" s="10">
        <f t="shared" si="198"/>
        <v>6.7030392078102992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15.155167429045441</v>
      </c>
      <c r="Q368" s="42">
        <f t="shared" si="200"/>
        <v>0.43610926602055117</v>
      </c>
      <c r="R368" s="4">
        <f t="shared" si="201"/>
        <v>384233.33085068071</v>
      </c>
      <c r="S368">
        <f t="shared" si="182"/>
        <v>3.8423333085068072E-4</v>
      </c>
      <c r="T368" s="41">
        <f t="shared" si="183"/>
        <v>4.4061720441796045E-4</v>
      </c>
      <c r="U368" s="42">
        <f t="shared" si="202"/>
        <v>0.6822677562583197</v>
      </c>
      <c r="V368" s="42">
        <f t="shared" si="203"/>
        <v>1.1310360167622</v>
      </c>
      <c r="W368" s="42">
        <f t="shared" si="204"/>
        <v>1.1149116716334264</v>
      </c>
      <c r="X368" s="42">
        <f t="shared" si="205"/>
        <v>1.6124345128773587E-2</v>
      </c>
      <c r="Y368" s="42">
        <f t="shared" si="179"/>
        <v>9.2944487043448553E-3</v>
      </c>
      <c r="Z368" s="10">
        <f t="shared" si="206"/>
        <v>21.094157493515237</v>
      </c>
      <c r="AA368">
        <f t="shared" si="184"/>
        <v>6705385.7333336035</v>
      </c>
      <c r="AB368" s="10">
        <f t="shared" si="185"/>
        <v>6.7053857333336033</v>
      </c>
      <c r="AC368" s="10">
        <f t="shared" si="186"/>
        <v>6.6043857333336033</v>
      </c>
      <c r="AD368" s="3">
        <f t="shared" si="187"/>
        <v>957.85144790915206</v>
      </c>
      <c r="AI368" s="94">
        <f t="shared" si="188"/>
        <v>1.1149116716334264</v>
      </c>
    </row>
    <row r="369" spans="2:35">
      <c r="B369" s="39">
        <f t="shared" si="189"/>
        <v>341</v>
      </c>
      <c r="C369" s="42">
        <f t="shared" si="190"/>
        <v>6.3375299760188986</v>
      </c>
      <c r="D369" s="10">
        <f t="shared" si="191"/>
        <v>9.1624700239813617</v>
      </c>
      <c r="E369" s="40">
        <f t="shared" si="192"/>
        <v>27.675059952037277</v>
      </c>
      <c r="F369" s="40">
        <f t="shared" si="193"/>
        <v>46</v>
      </c>
      <c r="G369" s="3">
        <f t="shared" si="194"/>
        <v>361.62470023980416</v>
      </c>
      <c r="H369" s="3">
        <f t="shared" si="195"/>
        <v>148.76302106966494</v>
      </c>
      <c r="I369">
        <f t="shared" si="180"/>
        <v>1.4876302106966495E-4</v>
      </c>
      <c r="J369" s="4">
        <f t="shared" si="196"/>
        <v>749.19833215459334</v>
      </c>
      <c r="K369" s="40">
        <f t="shared" si="197"/>
        <v>5.0361865923907772</v>
      </c>
      <c r="L369" s="40">
        <f t="shared" si="181"/>
        <v>0.96381340760922285</v>
      </c>
      <c r="M369" s="10">
        <f t="shared" si="198"/>
        <v>6.7053857333336033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15.156859634865024</v>
      </c>
      <c r="Q369" s="42">
        <f t="shared" si="200"/>
        <v>0.43733545220569814</v>
      </c>
      <c r="R369" s="4">
        <f t="shared" si="201"/>
        <v>383452.01865330234</v>
      </c>
      <c r="S369">
        <f t="shared" si="182"/>
        <v>3.8345201865330232E-4</v>
      </c>
      <c r="T369" s="41">
        <f t="shared" si="183"/>
        <v>4.4139851661533885E-4</v>
      </c>
      <c r="U369" s="42">
        <f t="shared" si="202"/>
        <v>0.68088041144192291</v>
      </c>
      <c r="V369" s="42">
        <f t="shared" si="203"/>
        <v>1.1314307999894064</v>
      </c>
      <c r="W369" s="42">
        <f t="shared" si="204"/>
        <v>1.1153079383945541</v>
      </c>
      <c r="X369" s="42">
        <f t="shared" si="205"/>
        <v>1.6122861594852322E-2</v>
      </c>
      <c r="Y369" s="42">
        <f t="shared" si="179"/>
        <v>9.3142183344975E-3</v>
      </c>
      <c r="Z369" s="10">
        <f t="shared" si="206"/>
        <v>21.101607694378522</v>
      </c>
      <c r="AA369">
        <f t="shared" si="184"/>
        <v>6707718.3223600714</v>
      </c>
      <c r="AB369" s="10">
        <f t="shared" si="185"/>
        <v>6.7077183223600709</v>
      </c>
      <c r="AC369" s="10">
        <f t="shared" si="186"/>
        <v>6.6067183223600709</v>
      </c>
      <c r="AD369" s="3">
        <f t="shared" si="187"/>
        <v>958.18974943583339</v>
      </c>
      <c r="AI369" s="94">
        <f t="shared" si="188"/>
        <v>1.1153079383945541</v>
      </c>
    </row>
    <row r="370" spans="2:35">
      <c r="B370" s="39">
        <f t="shared" si="189"/>
        <v>342</v>
      </c>
      <c r="C370" s="42">
        <f t="shared" si="190"/>
        <v>6.3561151079133822</v>
      </c>
      <c r="D370" s="10">
        <f t="shared" si="191"/>
        <v>9.1438848920868789</v>
      </c>
      <c r="E370" s="40">
        <f t="shared" si="192"/>
        <v>27.712230215826242</v>
      </c>
      <c r="F370" s="40">
        <f t="shared" si="193"/>
        <v>46</v>
      </c>
      <c r="G370" s="3">
        <f t="shared" si="194"/>
        <v>361.4388489208593</v>
      </c>
      <c r="H370" s="3">
        <f t="shared" si="195"/>
        <v>148.76302106966494</v>
      </c>
      <c r="I370">
        <f t="shared" si="180"/>
        <v>1.4876302106966495E-4</v>
      </c>
      <c r="J370" s="4">
        <f t="shared" si="196"/>
        <v>750.8152786236285</v>
      </c>
      <c r="K370" s="40">
        <f t="shared" si="197"/>
        <v>5.0470558692944643</v>
      </c>
      <c r="L370" s="40">
        <f t="shared" si="181"/>
        <v>0.95294413070553574</v>
      </c>
      <c r="M370" s="10">
        <f t="shared" si="198"/>
        <v>6.7077183223600709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15.158541390684086</v>
      </c>
      <c r="Q370" s="42">
        <f t="shared" si="200"/>
        <v>0.43856150235231089</v>
      </c>
      <c r="R370" s="4">
        <f t="shared" si="201"/>
        <v>382670.52225731371</v>
      </c>
      <c r="S370">
        <f t="shared" si="182"/>
        <v>3.8267052225731372E-4</v>
      </c>
      <c r="T370" s="41">
        <f t="shared" si="183"/>
        <v>4.4218001301132745E-4</v>
      </c>
      <c r="U370" s="42">
        <f t="shared" si="202"/>
        <v>0.67949273955142175</v>
      </c>
      <c r="V370" s="42">
        <f t="shared" si="203"/>
        <v>1.1318231104452889</v>
      </c>
      <c r="W370" s="42">
        <f t="shared" si="204"/>
        <v>1.115701851646032</v>
      </c>
      <c r="X370" s="42">
        <f t="shared" si="205"/>
        <v>1.6121258799256966E-2</v>
      </c>
      <c r="Y370" s="42">
        <f t="shared" si="179"/>
        <v>9.333983806211912E-3</v>
      </c>
      <c r="Z370" s="10">
        <f t="shared" si="206"/>
        <v>21.109013369115807</v>
      </c>
      <c r="AA370">
        <f t="shared" si="184"/>
        <v>6710036.9706680514</v>
      </c>
      <c r="AB370" s="10">
        <f t="shared" si="185"/>
        <v>6.7100369706680514</v>
      </c>
      <c r="AC370" s="10">
        <f t="shared" si="186"/>
        <v>6.6090369706680514</v>
      </c>
      <c r="AD370" s="3">
        <f t="shared" si="187"/>
        <v>958.52602910341568</v>
      </c>
      <c r="AI370" s="94">
        <f t="shared" si="188"/>
        <v>1.115701851646032</v>
      </c>
    </row>
    <row r="371" spans="2:35">
      <c r="B371" s="39">
        <f t="shared" si="189"/>
        <v>343</v>
      </c>
      <c r="C371" s="42">
        <f t="shared" si="190"/>
        <v>6.3747002398078658</v>
      </c>
      <c r="D371" s="10">
        <f t="shared" si="191"/>
        <v>9.1252997601923962</v>
      </c>
      <c r="E371" s="40">
        <f t="shared" si="192"/>
        <v>27.749400479615208</v>
      </c>
      <c r="F371" s="40">
        <f t="shared" si="193"/>
        <v>46</v>
      </c>
      <c r="G371" s="3">
        <f t="shared" si="194"/>
        <v>361.25299760191444</v>
      </c>
      <c r="H371" s="3">
        <f t="shared" si="195"/>
        <v>148.76302106966494</v>
      </c>
      <c r="I371">
        <f t="shared" si="180"/>
        <v>1.4876302106966495E-4</v>
      </c>
      <c r="J371" s="4">
        <f t="shared" si="196"/>
        <v>752.43439534965228</v>
      </c>
      <c r="K371" s="40">
        <f t="shared" si="197"/>
        <v>5.0579397348840551</v>
      </c>
      <c r="L371" s="40">
        <f t="shared" si="181"/>
        <v>0.94206026511594487</v>
      </c>
      <c r="M371" s="10">
        <f t="shared" si="198"/>
        <v>6.7100369706680514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15.160212700832668</v>
      </c>
      <c r="Q371" s="42">
        <f t="shared" si="200"/>
        <v>0.43978741733524929</v>
      </c>
      <c r="R371" s="4">
        <f t="shared" si="201"/>
        <v>381888.84287275031</v>
      </c>
      <c r="S371">
        <f t="shared" si="182"/>
        <v>3.8188884287275031E-4</v>
      </c>
      <c r="T371" s="41">
        <f t="shared" si="183"/>
        <v>4.4296169239589086E-4</v>
      </c>
      <c r="U371" s="42">
        <f t="shared" si="202"/>
        <v>0.67810474273542776</v>
      </c>
      <c r="V371" s="42">
        <f t="shared" si="203"/>
        <v>1.13221294731802</v>
      </c>
      <c r="W371" s="42">
        <f t="shared" si="204"/>
        <v>1.1160934106749334</v>
      </c>
      <c r="X371" s="42">
        <f t="shared" si="205"/>
        <v>1.6119536643086629E-2</v>
      </c>
      <c r="Y371" s="42">
        <f t="shared" si="179"/>
        <v>9.3537449877006962E-3</v>
      </c>
      <c r="Z371" s="10">
        <f t="shared" si="206"/>
        <v>21.116374504323765</v>
      </c>
      <c r="AA371">
        <f t="shared" si="184"/>
        <v>6712341.6740610898</v>
      </c>
      <c r="AB371" s="10">
        <f t="shared" si="185"/>
        <v>6.7123416740610899</v>
      </c>
      <c r="AC371" s="10">
        <f t="shared" si="186"/>
        <v>6.61134167406109</v>
      </c>
      <c r="AD371" s="3">
        <f t="shared" si="187"/>
        <v>958.86028630327621</v>
      </c>
      <c r="AI371" s="94">
        <f t="shared" si="188"/>
        <v>1.1160934106749334</v>
      </c>
    </row>
    <row r="372" spans="2:35">
      <c r="B372" s="39">
        <f t="shared" si="189"/>
        <v>344</v>
      </c>
      <c r="C372" s="42">
        <f t="shared" si="190"/>
        <v>6.3932853717023495</v>
      </c>
      <c r="D372" s="10">
        <f t="shared" si="191"/>
        <v>9.1067146282979134</v>
      </c>
      <c r="E372" s="40">
        <f t="shared" si="192"/>
        <v>27.786570743404173</v>
      </c>
      <c r="F372" s="40">
        <f t="shared" si="193"/>
        <v>46</v>
      </c>
      <c r="G372" s="3">
        <f t="shared" si="194"/>
        <v>361.06714628296959</v>
      </c>
      <c r="H372" s="3">
        <f t="shared" si="195"/>
        <v>148.76302106966494</v>
      </c>
      <c r="I372">
        <f t="shared" si="180"/>
        <v>1.4876302106966495E-4</v>
      </c>
      <c r="J372" s="4">
        <f t="shared" si="196"/>
        <v>754.0556823326649</v>
      </c>
      <c r="K372" s="40">
        <f t="shared" si="197"/>
        <v>5.0688381891595533</v>
      </c>
      <c r="L372" s="40">
        <f t="shared" si="181"/>
        <v>0.93116181084044669</v>
      </c>
      <c r="M372" s="10">
        <f t="shared" si="198"/>
        <v>6.7123416740610899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15.161873569610655</v>
      </c>
      <c r="Q372" s="42">
        <f t="shared" si="200"/>
        <v>0.4410131980284569</v>
      </c>
      <c r="R372" s="4">
        <f t="shared" si="201"/>
        <v>381106.98170964728</v>
      </c>
      <c r="S372">
        <f t="shared" si="182"/>
        <v>3.8110698170964731E-4</v>
      </c>
      <c r="T372" s="41">
        <f t="shared" si="183"/>
        <v>4.4374355355899386E-4</v>
      </c>
      <c r="U372" s="42">
        <f t="shared" si="202"/>
        <v>0.67671642314255231</v>
      </c>
      <c r="V372" s="42">
        <f t="shared" si="203"/>
        <v>1.1326003098013395</v>
      </c>
      <c r="W372" s="42">
        <f t="shared" si="204"/>
        <v>1.1164826147725873</v>
      </c>
      <c r="X372" s="42">
        <f t="shared" si="205"/>
        <v>1.6117695028752266E-2</v>
      </c>
      <c r="Y372" s="42">
        <f t="shared" si="179"/>
        <v>9.3735017470859498E-3</v>
      </c>
      <c r="Z372" s="10">
        <f t="shared" si="206"/>
        <v>21.123691086680275</v>
      </c>
      <c r="AA372">
        <f t="shared" si="184"/>
        <v>6714632.4283681512</v>
      </c>
      <c r="AB372" s="10">
        <f t="shared" si="185"/>
        <v>6.7146324283681516</v>
      </c>
      <c r="AC372" s="10">
        <f t="shared" si="186"/>
        <v>6.6136324283681516</v>
      </c>
      <c r="AD372" s="3">
        <f t="shared" si="187"/>
        <v>959.19252043047879</v>
      </c>
      <c r="AI372" s="94">
        <f t="shared" si="188"/>
        <v>1.1164826147725873</v>
      </c>
    </row>
    <row r="373" spans="2:35">
      <c r="B373" s="39">
        <f t="shared" si="189"/>
        <v>345</v>
      </c>
      <c r="C373" s="42">
        <f t="shared" si="190"/>
        <v>6.4118705035968331</v>
      </c>
      <c r="D373" s="10">
        <f t="shared" si="191"/>
        <v>9.0881294964034307</v>
      </c>
      <c r="E373" s="40">
        <f t="shared" si="192"/>
        <v>27.823741007193139</v>
      </c>
      <c r="F373" s="40">
        <f t="shared" si="193"/>
        <v>46</v>
      </c>
      <c r="G373" s="3">
        <f t="shared" si="194"/>
        <v>360.88129496402473</v>
      </c>
      <c r="H373" s="3">
        <f t="shared" si="195"/>
        <v>148.76302106966494</v>
      </c>
      <c r="I373">
        <f t="shared" si="180"/>
        <v>1.4876302106966495E-4</v>
      </c>
      <c r="J373" s="4">
        <f t="shared" si="196"/>
        <v>755.67913957266637</v>
      </c>
      <c r="K373" s="40">
        <f t="shared" si="197"/>
        <v>5.079751232120957</v>
      </c>
      <c r="L373" s="40">
        <f t="shared" si="181"/>
        <v>0.92024876787904297</v>
      </c>
      <c r="M373" s="10">
        <f t="shared" si="198"/>
        <v>6.7146324283681516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15.16352400128801</v>
      </c>
      <c r="Q373" s="42">
        <f t="shared" si="200"/>
        <v>0.4422388453049676</v>
      </c>
      <c r="R373" s="4">
        <f t="shared" si="201"/>
        <v>380324.93997804011</v>
      </c>
      <c r="S373">
        <f t="shared" si="182"/>
        <v>3.8032493997804009E-4</v>
      </c>
      <c r="T373" s="41">
        <f t="shared" si="183"/>
        <v>4.4452559529060108E-4</v>
      </c>
      <c r="U373" s="42">
        <f t="shared" si="202"/>
        <v>0.67532778292140672</v>
      </c>
      <c r="V373" s="42">
        <f t="shared" si="203"/>
        <v>1.1329851970943257</v>
      </c>
      <c r="W373" s="42">
        <f t="shared" si="204"/>
        <v>1.116869463234615</v>
      </c>
      <c r="X373" s="42">
        <f t="shared" si="205"/>
        <v>1.6115733859710657E-2</v>
      </c>
      <c r="Y373" s="42">
        <f t="shared" si="179"/>
        <v>9.3932539524000762E-3</v>
      </c>
      <c r="Z373" s="10">
        <f t="shared" si="206"/>
        <v>21.130963102944378</v>
      </c>
      <c r="AA373">
        <f t="shared" si="184"/>
        <v>6716909.2294436134</v>
      </c>
      <c r="AB373" s="10">
        <f t="shared" si="185"/>
        <v>6.7169092294436137</v>
      </c>
      <c r="AC373" s="10">
        <f t="shared" si="186"/>
        <v>6.6159092294436137</v>
      </c>
      <c r="AD373" s="3">
        <f t="shared" si="187"/>
        <v>959.52273088377285</v>
      </c>
      <c r="AI373" s="94">
        <f t="shared" si="188"/>
        <v>1.116869463234615</v>
      </c>
    </row>
    <row r="374" spans="2:35">
      <c r="B374" s="39">
        <f t="shared" si="189"/>
        <v>346</v>
      </c>
      <c r="C374" s="42">
        <f t="shared" si="190"/>
        <v>6.4304556354913167</v>
      </c>
      <c r="D374" s="10">
        <f t="shared" si="191"/>
        <v>9.069544364508948</v>
      </c>
      <c r="E374" s="40">
        <f t="shared" si="192"/>
        <v>27.860911270982104</v>
      </c>
      <c r="F374" s="40">
        <f t="shared" si="193"/>
        <v>46</v>
      </c>
      <c r="G374" s="3">
        <f t="shared" si="194"/>
        <v>360.69544364507988</v>
      </c>
      <c r="H374" s="3">
        <f t="shared" si="195"/>
        <v>148.76302106966494</v>
      </c>
      <c r="I374">
        <f t="shared" si="180"/>
        <v>1.4876302106966495E-4</v>
      </c>
      <c r="J374" s="4">
        <f t="shared" si="196"/>
        <v>757.30476706965624</v>
      </c>
      <c r="K374" s="40">
        <f t="shared" si="197"/>
        <v>5.0906788637682636</v>
      </c>
      <c r="L374" s="40">
        <f t="shared" si="181"/>
        <v>0.90932113623173638</v>
      </c>
      <c r="M374" s="10">
        <f t="shared" si="198"/>
        <v>6.7169092294436137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15.165164000104832</v>
      </c>
      <c r="Q374" s="42">
        <f t="shared" si="200"/>
        <v>0.44346436003691214</v>
      </c>
      <c r="R374" s="4">
        <f t="shared" si="201"/>
        <v>379542.71888796432</v>
      </c>
      <c r="S374">
        <f t="shared" si="182"/>
        <v>3.7954271888796431E-4</v>
      </c>
      <c r="T374" s="41">
        <f t="shared" si="183"/>
        <v>4.4530781638067686E-4</v>
      </c>
      <c r="U374" s="42">
        <f t="shared" si="202"/>
        <v>0.67393882422060269</v>
      </c>
      <c r="V374" s="42">
        <f t="shared" si="203"/>
        <v>1.1333676084008708</v>
      </c>
      <c r="W374" s="42">
        <f t="shared" si="204"/>
        <v>1.1172539553609291</v>
      </c>
      <c r="X374" s="42">
        <f t="shared" si="205"/>
        <v>1.6113653039941722E-2</v>
      </c>
      <c r="Y374" s="42">
        <f t="shared" si="179"/>
        <v>9.4130014715859672E-3</v>
      </c>
      <c r="Z374" s="10">
        <f t="shared" si="206"/>
        <v>21.138190539954831</v>
      </c>
      <c r="AA374">
        <f t="shared" si="184"/>
        <v>6719172.0731668128</v>
      </c>
      <c r="AB374" s="10">
        <f t="shared" si="185"/>
        <v>6.7191720731668125</v>
      </c>
      <c r="AC374" s="10">
        <f t="shared" si="186"/>
        <v>6.6181720731668126</v>
      </c>
      <c r="AD374" s="3">
        <f t="shared" si="187"/>
        <v>959.8509170655276</v>
      </c>
      <c r="AI374" s="94">
        <f t="shared" si="188"/>
        <v>1.1172539553609291</v>
      </c>
    </row>
    <row r="375" spans="2:35">
      <c r="B375" s="39">
        <f t="shared" si="189"/>
        <v>347</v>
      </c>
      <c r="C375" s="42">
        <f t="shared" si="190"/>
        <v>6.4490407673858003</v>
      </c>
      <c r="D375" s="10">
        <f t="shared" si="191"/>
        <v>9.0509592326144652</v>
      </c>
      <c r="E375" s="40">
        <f t="shared" si="192"/>
        <v>27.89808153477107</v>
      </c>
      <c r="F375" s="40">
        <f t="shared" si="193"/>
        <v>46</v>
      </c>
      <c r="G375" s="3">
        <f t="shared" si="194"/>
        <v>360.50959232613502</v>
      </c>
      <c r="H375" s="3">
        <f t="shared" si="195"/>
        <v>148.76302106966494</v>
      </c>
      <c r="I375">
        <f t="shared" si="180"/>
        <v>1.4876302106966495E-4</v>
      </c>
      <c r="J375" s="4">
        <f t="shared" si="196"/>
        <v>758.93256482363518</v>
      </c>
      <c r="K375" s="40">
        <f t="shared" si="197"/>
        <v>5.1016210841014784</v>
      </c>
      <c r="L375" s="40">
        <f t="shared" si="181"/>
        <v>0.89837891589852159</v>
      </c>
      <c r="M375" s="10">
        <f t="shared" si="198"/>
        <v>6.7191720731668125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15.166793570271102</v>
      </c>
      <c r="Q375" s="42">
        <f t="shared" si="200"/>
        <v>0.44468974309552467</v>
      </c>
      <c r="R375" s="4">
        <f t="shared" si="201"/>
        <v>378760.31964945496</v>
      </c>
      <c r="S375">
        <f t="shared" si="182"/>
        <v>3.7876031964945498E-4</v>
      </c>
      <c r="T375" s="41">
        <f t="shared" si="183"/>
        <v>4.4609021561918619E-4</v>
      </c>
      <c r="U375" s="42">
        <f t="shared" si="202"/>
        <v>0.67254954918875132</v>
      </c>
      <c r="V375" s="42">
        <f t="shared" si="203"/>
        <v>1.133747542931123</v>
      </c>
      <c r="W375" s="42">
        <f t="shared" si="204"/>
        <v>1.1176360904556575</v>
      </c>
      <c r="X375" s="42">
        <f t="shared" si="205"/>
        <v>1.6111452475465526E-2</v>
      </c>
      <c r="Y375" s="42">
        <f t="shared" si="179"/>
        <v>9.4327441724990427E-3</v>
      </c>
      <c r="Z375" s="10">
        <f t="shared" si="206"/>
        <v>21.145373384632791</v>
      </c>
      <c r="AA375">
        <f t="shared" si="184"/>
        <v>6721420.9554428868</v>
      </c>
      <c r="AB375" s="10">
        <f t="shared" si="185"/>
        <v>6.7214209554428868</v>
      </c>
      <c r="AC375" s="10">
        <f t="shared" si="186"/>
        <v>6.6204209554428868</v>
      </c>
      <c r="AD375" s="3">
        <f t="shared" si="187"/>
        <v>960.17707838185447</v>
      </c>
      <c r="AI375" s="94">
        <f t="shared" si="188"/>
        <v>1.1176360904556575</v>
      </c>
    </row>
    <row r="376" spans="2:35">
      <c r="B376" s="39">
        <f t="shared" si="189"/>
        <v>348</v>
      </c>
      <c r="C376" s="42">
        <f t="shared" si="190"/>
        <v>6.467625899280284</v>
      </c>
      <c r="D376" s="10">
        <f t="shared" si="191"/>
        <v>9.0323741007199825</v>
      </c>
      <c r="E376" s="40">
        <f t="shared" si="192"/>
        <v>27.935251798560035</v>
      </c>
      <c r="F376" s="40">
        <f t="shared" si="193"/>
        <v>46</v>
      </c>
      <c r="G376" s="3">
        <f t="shared" si="194"/>
        <v>360.32374100719016</v>
      </c>
      <c r="H376" s="3">
        <f t="shared" si="195"/>
        <v>148.76302106966494</v>
      </c>
      <c r="I376">
        <f t="shared" si="180"/>
        <v>1.4876302106966495E-4</v>
      </c>
      <c r="J376" s="4">
        <f t="shared" si="196"/>
        <v>760.56253283460273</v>
      </c>
      <c r="K376" s="40">
        <f t="shared" si="197"/>
        <v>5.1125778931205978</v>
      </c>
      <c r="L376" s="40">
        <f t="shared" si="181"/>
        <v>0.88742210687940215</v>
      </c>
      <c r="M376" s="10">
        <f t="shared" si="198"/>
        <v>6.7214209554428868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15.168412715967348</v>
      </c>
      <c r="Q376" s="42">
        <f t="shared" si="200"/>
        <v>0.44591499535114926</v>
      </c>
      <c r="R376" s="4">
        <f t="shared" si="201"/>
        <v>377977.74347254768</v>
      </c>
      <c r="S376">
        <f t="shared" si="182"/>
        <v>3.7797774347254768E-4</v>
      </c>
      <c r="T376" s="41">
        <f t="shared" si="183"/>
        <v>4.4687279179609349E-4</v>
      </c>
      <c r="U376" s="42">
        <f t="shared" si="202"/>
        <v>0.67115995997446398</v>
      </c>
      <c r="V376" s="42">
        <f t="shared" si="203"/>
        <v>1.1341249998996938</v>
      </c>
      <c r="W376" s="42">
        <f t="shared" si="204"/>
        <v>1.1180158678272851</v>
      </c>
      <c r="X376" s="42">
        <f t="shared" si="205"/>
        <v>1.6109132072408716E-2</v>
      </c>
      <c r="Y376" s="42">
        <f t="shared" si="179"/>
        <v>9.4524819229069162E-3</v>
      </c>
      <c r="Z376" s="10">
        <f t="shared" si="206"/>
        <v>21.152511623979226</v>
      </c>
      <c r="AA376">
        <f t="shared" si="184"/>
        <v>6723655.8722019577</v>
      </c>
      <c r="AB376" s="10">
        <f t="shared" si="185"/>
        <v>6.7236558722019577</v>
      </c>
      <c r="AC376" s="10">
        <f t="shared" si="186"/>
        <v>6.6226558722019577</v>
      </c>
      <c r="AD376" s="3">
        <f t="shared" si="187"/>
        <v>960.50121424248846</v>
      </c>
      <c r="AI376" s="94">
        <f t="shared" si="188"/>
        <v>1.1180158678272851</v>
      </c>
    </row>
    <row r="377" spans="2:35">
      <c r="B377" s="39">
        <f t="shared" si="189"/>
        <v>349</v>
      </c>
      <c r="C377" s="42">
        <f t="shared" si="190"/>
        <v>6.4862110311747676</v>
      </c>
      <c r="D377" s="10">
        <f t="shared" si="191"/>
        <v>9.0137889688254997</v>
      </c>
      <c r="E377" s="40">
        <f t="shared" si="192"/>
        <v>27.972422062349001</v>
      </c>
      <c r="F377" s="40">
        <f t="shared" si="193"/>
        <v>46</v>
      </c>
      <c r="G377" s="3">
        <f t="shared" si="194"/>
        <v>360.13788968824531</v>
      </c>
      <c r="H377" s="3">
        <f t="shared" si="195"/>
        <v>148.76302106966494</v>
      </c>
      <c r="I377">
        <f t="shared" si="180"/>
        <v>1.4876302106966495E-4</v>
      </c>
      <c r="J377" s="4">
        <f t="shared" si="196"/>
        <v>762.19467110255891</v>
      </c>
      <c r="K377" s="40">
        <f t="shared" si="197"/>
        <v>5.1235492908256219</v>
      </c>
      <c r="L377" s="40">
        <f t="shared" si="181"/>
        <v>0.87645070917437806</v>
      </c>
      <c r="M377" s="10">
        <f t="shared" si="198"/>
        <v>6.7236558722019577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15.170021441344135</v>
      </c>
      <c r="Q377" s="42">
        <f t="shared" si="200"/>
        <v>0.44714011767324641</v>
      </c>
      <c r="R377" s="4">
        <f t="shared" si="201"/>
        <v>377194.99156727776</v>
      </c>
      <c r="S377">
        <f t="shared" si="182"/>
        <v>3.7719499156727774E-4</v>
      </c>
      <c r="T377" s="41">
        <f t="shared" si="183"/>
        <v>4.4765554370136343E-4</v>
      </c>
      <c r="U377" s="42">
        <f t="shared" si="202"/>
        <v>0.66977005872635242</v>
      </c>
      <c r="V377" s="42">
        <f t="shared" si="203"/>
        <v>1.1344999785265049</v>
      </c>
      <c r="W377" s="42">
        <f t="shared" si="204"/>
        <v>1.1183932867885158</v>
      </c>
      <c r="X377" s="42">
        <f t="shared" si="205"/>
        <v>1.6106691737989065E-2</v>
      </c>
      <c r="Y377" s="42">
        <f t="shared" si="179"/>
        <v>9.472214590490264E-3</v>
      </c>
      <c r="Z377" s="10">
        <f t="shared" si="206"/>
        <v>21.159605245074985</v>
      </c>
      <c r="AA377">
        <f t="shared" si="184"/>
        <v>6725876.8193991566</v>
      </c>
      <c r="AB377" s="10">
        <f t="shared" si="185"/>
        <v>6.7258768193991569</v>
      </c>
      <c r="AC377" s="10">
        <f t="shared" si="186"/>
        <v>6.624876819399157</v>
      </c>
      <c r="AD377" s="3">
        <f t="shared" si="187"/>
        <v>960.82332406079138</v>
      </c>
      <c r="AI377" s="94">
        <f t="shared" si="188"/>
        <v>1.1183932867885158</v>
      </c>
    </row>
    <row r="378" spans="2:35">
      <c r="B378" s="39">
        <f t="shared" si="189"/>
        <v>350</v>
      </c>
      <c r="C378" s="42">
        <f t="shared" si="190"/>
        <v>6.5047961630692512</v>
      </c>
      <c r="D378" s="10">
        <f t="shared" si="191"/>
        <v>8.995203836931017</v>
      </c>
      <c r="E378" s="40">
        <f t="shared" si="192"/>
        <v>28.009592326137966</v>
      </c>
      <c r="F378" s="40">
        <f t="shared" si="193"/>
        <v>46</v>
      </c>
      <c r="G378" s="3">
        <f t="shared" si="194"/>
        <v>359.95203836930045</v>
      </c>
      <c r="H378" s="3">
        <f t="shared" si="195"/>
        <v>148.76302106966494</v>
      </c>
      <c r="I378">
        <f t="shared" si="180"/>
        <v>1.4876302106966495E-4</v>
      </c>
      <c r="J378" s="4">
        <f t="shared" si="196"/>
        <v>763.82897962750394</v>
      </c>
      <c r="K378" s="40">
        <f t="shared" si="197"/>
        <v>5.1345352772165525</v>
      </c>
      <c r="L378" s="40">
        <f t="shared" si="181"/>
        <v>0.86546472278344755</v>
      </c>
      <c r="M378" s="10">
        <f t="shared" si="198"/>
        <v>6.7258768193991569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15.17161975052214</v>
      </c>
      <c r="Q378" s="42">
        <f t="shared" si="200"/>
        <v>0.44836511093039971</v>
      </c>
      <c r="R378" s="4">
        <f t="shared" si="201"/>
        <v>376412.06514368049</v>
      </c>
      <c r="S378">
        <f t="shared" si="182"/>
        <v>3.764120651436805E-4</v>
      </c>
      <c r="T378" s="41">
        <f t="shared" si="183"/>
        <v>4.4843847012496067E-4</v>
      </c>
      <c r="U378" s="42">
        <f t="shared" si="202"/>
        <v>0.66837984759302771</v>
      </c>
      <c r="V378" s="42">
        <f t="shared" si="203"/>
        <v>1.1348724780374295</v>
      </c>
      <c r="W378" s="42">
        <f t="shared" si="204"/>
        <v>1.1187683466562777</v>
      </c>
      <c r="X378" s="42">
        <f t="shared" si="205"/>
        <v>1.6104131381151854E-2</v>
      </c>
      <c r="Y378" s="42">
        <f t="shared" si="179"/>
        <v>9.4919420428444864E-3</v>
      </c>
      <c r="Z378" s="10">
        <f t="shared" si="206"/>
        <v>21.166654235082657</v>
      </c>
      <c r="AA378">
        <f t="shared" si="184"/>
        <v>6728083.79301521</v>
      </c>
      <c r="AB378" s="10">
        <f t="shared" si="185"/>
        <v>6.7280837930152098</v>
      </c>
      <c r="AC378" s="10">
        <f t="shared" si="186"/>
        <v>6.6270837930152098</v>
      </c>
      <c r="AD378" s="3">
        <f t="shared" si="187"/>
        <v>961.14340725383761</v>
      </c>
      <c r="AI378" s="94">
        <f t="shared" si="188"/>
        <v>1.1187683466562777</v>
      </c>
    </row>
    <row r="379" spans="2:35">
      <c r="B379" s="39">
        <f t="shared" si="189"/>
        <v>351</v>
      </c>
      <c r="C379" s="42">
        <f t="shared" si="190"/>
        <v>6.5233812949637349</v>
      </c>
      <c r="D379" s="10">
        <f t="shared" si="191"/>
        <v>8.9766187050365343</v>
      </c>
      <c r="E379" s="40">
        <f t="shared" si="192"/>
        <v>28.046762589926931</v>
      </c>
      <c r="F379" s="40">
        <f t="shared" si="193"/>
        <v>46</v>
      </c>
      <c r="G379" s="3">
        <f t="shared" si="194"/>
        <v>359.7661870503556</v>
      </c>
      <c r="H379" s="3">
        <f t="shared" si="195"/>
        <v>148.76302106966494</v>
      </c>
      <c r="I379">
        <f t="shared" si="180"/>
        <v>1.4876302106966495E-4</v>
      </c>
      <c r="J379" s="4">
        <f t="shared" si="196"/>
        <v>765.46545840943759</v>
      </c>
      <c r="K379" s="40">
        <f t="shared" si="197"/>
        <v>5.1455358522933876</v>
      </c>
      <c r="L379" s="40">
        <f t="shared" si="181"/>
        <v>0.85446414770661239</v>
      </c>
      <c r="M379" s="10">
        <f t="shared" si="198"/>
        <v>6.7280837930152098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15.173207647592642</v>
      </c>
      <c r="Q379" s="42">
        <f t="shared" si="200"/>
        <v>0.44958997599032213</v>
      </c>
      <c r="R379" s="4">
        <f t="shared" si="201"/>
        <v>375628.9654117914</v>
      </c>
      <c r="S379">
        <f t="shared" si="182"/>
        <v>3.7562896541179139E-4</v>
      </c>
      <c r="T379" s="41">
        <f t="shared" si="183"/>
        <v>4.4922156985684978E-4</v>
      </c>
      <c r="U379" s="42">
        <f t="shared" si="202"/>
        <v>0.66698932872310157</v>
      </c>
      <c r="V379" s="42">
        <f t="shared" si="203"/>
        <v>1.1352424976627309</v>
      </c>
      <c r="W379" s="42">
        <f t="shared" si="204"/>
        <v>1.1191410467518199</v>
      </c>
      <c r="X379" s="42">
        <f t="shared" si="205"/>
        <v>1.6101450910910975E-2</v>
      </c>
      <c r="Y379" s="42">
        <f t="shared" si="179"/>
        <v>9.5116641474793165E-3</v>
      </c>
      <c r="Z379" s="10">
        <f t="shared" si="206"/>
        <v>21.173658581243838</v>
      </c>
      <c r="AA379">
        <f t="shared" si="184"/>
        <v>6730276.7890555812</v>
      </c>
      <c r="AB379" s="10">
        <f t="shared" si="185"/>
        <v>6.7302767890555808</v>
      </c>
      <c r="AC379" s="10">
        <f t="shared" si="186"/>
        <v>6.6292767890555808</v>
      </c>
      <c r="AD379" s="3">
        <f t="shared" si="187"/>
        <v>961.4614632422888</v>
      </c>
      <c r="AI379" s="94">
        <f t="shared" si="188"/>
        <v>1.1191410467518199</v>
      </c>
    </row>
    <row r="380" spans="2:35">
      <c r="B380" s="39">
        <f t="shared" si="189"/>
        <v>352</v>
      </c>
      <c r="C380" s="42">
        <f t="shared" si="190"/>
        <v>6.5419664268582185</v>
      </c>
      <c r="D380" s="10">
        <f t="shared" si="191"/>
        <v>8.9580335731420515</v>
      </c>
      <c r="E380" s="40">
        <f t="shared" si="192"/>
        <v>28.083932853715897</v>
      </c>
      <c r="F380" s="40">
        <f t="shared" si="193"/>
        <v>46</v>
      </c>
      <c r="G380" s="3">
        <f t="shared" si="194"/>
        <v>359.58033573141074</v>
      </c>
      <c r="H380" s="3">
        <f t="shared" si="195"/>
        <v>148.76302106966494</v>
      </c>
      <c r="I380">
        <f t="shared" si="180"/>
        <v>1.4876302106966495E-4</v>
      </c>
      <c r="J380" s="4">
        <f t="shared" si="196"/>
        <v>767.10410744835985</v>
      </c>
      <c r="K380" s="40">
        <f t="shared" si="197"/>
        <v>5.1565510160561274</v>
      </c>
      <c r="L380" s="40">
        <f t="shared" si="181"/>
        <v>0.84344898394387258</v>
      </c>
      <c r="M380" s="10">
        <f t="shared" si="198"/>
        <v>6.7302767890555808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15.174785136616968</v>
      </c>
      <c r="Q380" s="42">
        <f t="shared" si="200"/>
        <v>0.45081471371986254</v>
      </c>
      <c r="R380" s="4">
        <f t="shared" si="201"/>
        <v>374845.69358164578</v>
      </c>
      <c r="S380">
        <f t="shared" si="182"/>
        <v>3.7484569358164579E-4</v>
      </c>
      <c r="T380" s="41">
        <f t="shared" si="183"/>
        <v>4.5000484168699538E-4</v>
      </c>
      <c r="U380" s="42">
        <f t="shared" si="202"/>
        <v>0.66559850426518519</v>
      </c>
      <c r="V380" s="42">
        <f t="shared" si="203"/>
        <v>1.1356100366388697</v>
      </c>
      <c r="W380" s="42">
        <f t="shared" si="204"/>
        <v>1.1195113864005701</v>
      </c>
      <c r="X380" s="42">
        <f t="shared" si="205"/>
        <v>1.6098650238299594E-2</v>
      </c>
      <c r="Y380" s="42">
        <f t="shared" si="179"/>
        <v>9.5313807718208372E-3</v>
      </c>
      <c r="Z380" s="10">
        <f t="shared" si="206"/>
        <v>21.18061827088178</v>
      </c>
      <c r="AA380">
        <f t="shared" si="184"/>
        <v>6732455.8035512948</v>
      </c>
      <c r="AB380" s="10">
        <f t="shared" si="185"/>
        <v>6.7324558035512947</v>
      </c>
      <c r="AC380" s="10">
        <f t="shared" si="186"/>
        <v>6.6314558035512947</v>
      </c>
      <c r="AD380" s="3">
        <f t="shared" si="187"/>
        <v>961.77749145051416</v>
      </c>
      <c r="AI380" s="94">
        <f t="shared" si="188"/>
        <v>1.1195113864005701</v>
      </c>
    </row>
    <row r="381" spans="2:35">
      <c r="B381" s="39">
        <f t="shared" si="189"/>
        <v>353</v>
      </c>
      <c r="C381" s="42">
        <f t="shared" si="190"/>
        <v>6.5605515587527021</v>
      </c>
      <c r="D381" s="10">
        <f t="shared" si="191"/>
        <v>8.9394484412475688</v>
      </c>
      <c r="E381" s="40">
        <f t="shared" si="192"/>
        <v>28.121103117504862</v>
      </c>
      <c r="F381" s="40">
        <f t="shared" si="193"/>
        <v>46</v>
      </c>
      <c r="G381" s="3">
        <f t="shared" si="194"/>
        <v>359.39448441246589</v>
      </c>
      <c r="H381" s="3">
        <f t="shared" si="195"/>
        <v>148.76302106966494</v>
      </c>
      <c r="I381">
        <f t="shared" si="180"/>
        <v>1.4876302106966495E-4</v>
      </c>
      <c r="J381" s="4">
        <f t="shared" si="196"/>
        <v>768.74492674427097</v>
      </c>
      <c r="K381" s="40">
        <f t="shared" si="197"/>
        <v>5.1675807685047737</v>
      </c>
      <c r="L381" s="40">
        <f t="shared" si="181"/>
        <v>0.83241923149522634</v>
      </c>
      <c r="M381" s="10">
        <f t="shared" si="198"/>
        <v>6.7324558035512947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15.176352221627155</v>
      </c>
      <c r="Q381" s="42">
        <f t="shared" si="200"/>
        <v>0.4520393249850122</v>
      </c>
      <c r="R381" s="4">
        <f t="shared" si="201"/>
        <v>374062.25086327898</v>
      </c>
      <c r="S381">
        <f t="shared" si="182"/>
        <v>3.7406225086327897E-4</v>
      </c>
      <c r="T381" s="41">
        <f t="shared" si="183"/>
        <v>4.507882844053622E-4</v>
      </c>
      <c r="U381" s="42">
        <f t="shared" si="202"/>
        <v>0.66420737636788996</v>
      </c>
      <c r="V381" s="42">
        <f t="shared" si="203"/>
        <v>1.1359750942069053</v>
      </c>
      <c r="W381" s="42">
        <f t="shared" si="204"/>
        <v>1.1198793649322722</v>
      </c>
      <c r="X381" s="42">
        <f t="shared" si="205"/>
        <v>1.6095729274633097E-2</v>
      </c>
      <c r="Y381" s="42">
        <f t="shared" si="179"/>
        <v>9.5510917832113528E-3</v>
      </c>
      <c r="Z381" s="10">
        <f t="shared" si="206"/>
        <v>21.187533291399223</v>
      </c>
      <c r="AA381">
        <f t="shared" si="184"/>
        <v>6734620.8325582687</v>
      </c>
      <c r="AB381" s="10">
        <f t="shared" si="185"/>
        <v>6.734620832558269</v>
      </c>
      <c r="AC381" s="10">
        <f t="shared" si="186"/>
        <v>6.6336208325582691</v>
      </c>
      <c r="AD381" s="3">
        <f t="shared" si="187"/>
        <v>962.09149130649291</v>
      </c>
      <c r="AI381" s="94">
        <f t="shared" si="188"/>
        <v>1.1198793649322722</v>
      </c>
    </row>
    <row r="382" spans="2:35">
      <c r="B382" s="39">
        <f t="shared" si="189"/>
        <v>354</v>
      </c>
      <c r="C382" s="42">
        <f t="shared" si="190"/>
        <v>6.5791366906471858</v>
      </c>
      <c r="D382" s="10">
        <f t="shared" si="191"/>
        <v>8.920863309353086</v>
      </c>
      <c r="E382" s="40">
        <f t="shared" si="192"/>
        <v>28.158273381293828</v>
      </c>
      <c r="F382" s="40">
        <f t="shared" si="193"/>
        <v>46</v>
      </c>
      <c r="G382" s="3">
        <f t="shared" si="194"/>
        <v>359.20863309352103</v>
      </c>
      <c r="H382" s="3">
        <f t="shared" si="195"/>
        <v>148.76302106966494</v>
      </c>
      <c r="I382">
        <f t="shared" si="180"/>
        <v>1.4876302106966495E-4</v>
      </c>
      <c r="J382" s="4">
        <f t="shared" si="196"/>
        <v>770.38791629717093</v>
      </c>
      <c r="K382" s="40">
        <f t="shared" si="197"/>
        <v>5.1786251096393254</v>
      </c>
      <c r="L382" s="40">
        <f t="shared" si="181"/>
        <v>0.82137489036067457</v>
      </c>
      <c r="M382" s="10">
        <f t="shared" si="198"/>
        <v>6.734620832558269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15.177908906625525</v>
      </c>
      <c r="Q382" s="42">
        <f t="shared" si="200"/>
        <v>0.4532638106509112</v>
      </c>
      <c r="R382" s="4">
        <f t="shared" si="201"/>
        <v>373278.63846672629</v>
      </c>
      <c r="S382">
        <f t="shared" si="182"/>
        <v>3.7327863846672627E-4</v>
      </c>
      <c r="T382" s="41">
        <f t="shared" si="183"/>
        <v>4.5157189680191491E-4</v>
      </c>
      <c r="U382" s="42">
        <f t="shared" si="202"/>
        <v>0.66281594717982728</v>
      </c>
      <c r="V382" s="42">
        <f t="shared" si="203"/>
        <v>1.1363376696133953</v>
      </c>
      <c r="W382" s="42">
        <f t="shared" si="204"/>
        <v>1.1202449816808739</v>
      </c>
      <c r="X382" s="42">
        <f t="shared" si="205"/>
        <v>1.6092687932521388E-2</v>
      </c>
      <c r="Y382" s="42">
        <f t="shared" si="179"/>
        <v>9.5707970489105117E-3</v>
      </c>
      <c r="Z382" s="10">
        <f t="shared" si="206"/>
        <v>21.194403630279073</v>
      </c>
      <c r="AA382">
        <f t="shared" si="184"/>
        <v>6736771.8721575122</v>
      </c>
      <c r="AB382" s="10">
        <f t="shared" si="185"/>
        <v>6.7367718721575125</v>
      </c>
      <c r="AC382" s="10">
        <f t="shared" si="186"/>
        <v>6.6357718721575125</v>
      </c>
      <c r="AD382" s="3">
        <f t="shared" si="187"/>
        <v>962.40346224184373</v>
      </c>
      <c r="AI382" s="94">
        <f t="shared" si="188"/>
        <v>1.1202449816808739</v>
      </c>
    </row>
    <row r="383" spans="2:35">
      <c r="B383" s="39">
        <f t="shared" si="189"/>
        <v>355</v>
      </c>
      <c r="C383" s="42">
        <f t="shared" si="190"/>
        <v>6.5977218225416694</v>
      </c>
      <c r="D383" s="10">
        <f t="shared" si="191"/>
        <v>8.9022781774586033</v>
      </c>
      <c r="E383" s="40">
        <f t="shared" si="192"/>
        <v>28.195443645082793</v>
      </c>
      <c r="F383" s="40">
        <f t="shared" si="193"/>
        <v>46</v>
      </c>
      <c r="G383" s="3">
        <f t="shared" si="194"/>
        <v>359.02278177457617</v>
      </c>
      <c r="H383" s="3">
        <f t="shared" si="195"/>
        <v>148.76302106966494</v>
      </c>
      <c r="I383">
        <f t="shared" si="180"/>
        <v>1.4876302106966495E-4</v>
      </c>
      <c r="J383" s="4">
        <f t="shared" si="196"/>
        <v>772.03307610705951</v>
      </c>
      <c r="K383" s="40">
        <f t="shared" si="197"/>
        <v>5.1896840394597827</v>
      </c>
      <c r="L383" s="40">
        <f t="shared" si="181"/>
        <v>0.81031596054021726</v>
      </c>
      <c r="M383" s="10">
        <f t="shared" si="198"/>
        <v>6.7367718721575125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15.1794551955849</v>
      </c>
      <c r="Q383" s="42">
        <f t="shared" si="200"/>
        <v>0.45448817158185484</v>
      </c>
      <c r="R383" s="4">
        <f t="shared" si="201"/>
        <v>372494.85760202329</v>
      </c>
      <c r="S383">
        <f t="shared" si="182"/>
        <v>3.7249485760202327E-4</v>
      </c>
      <c r="T383" s="41">
        <f t="shared" si="183"/>
        <v>4.523556776666179E-4</v>
      </c>
      <c r="U383" s="42">
        <f t="shared" si="202"/>
        <v>0.66142421884960867</v>
      </c>
      <c r="V383" s="42">
        <f t="shared" si="203"/>
        <v>1.1366977621100527</v>
      </c>
      <c r="W383" s="42">
        <f t="shared" si="204"/>
        <v>1.1206082359845602</v>
      </c>
      <c r="X383" s="42">
        <f t="shared" si="205"/>
        <v>1.6089526125492526E-2</v>
      </c>
      <c r="Y383" s="42">
        <f t="shared" si="179"/>
        <v>9.5904964360959619E-3</v>
      </c>
      <c r="Z383" s="10">
        <f t="shared" si="206"/>
        <v>21.201229275084003</v>
      </c>
      <c r="AA383">
        <f t="shared" si="184"/>
        <v>6738908.9184550168</v>
      </c>
      <c r="AB383" s="10">
        <f t="shared" si="185"/>
        <v>6.7389089184550164</v>
      </c>
      <c r="AC383" s="10">
        <f t="shared" si="186"/>
        <v>6.6379089184550164</v>
      </c>
      <c r="AD383" s="3">
        <f t="shared" si="187"/>
        <v>962.71340369180814</v>
      </c>
      <c r="AI383" s="94">
        <f t="shared" si="188"/>
        <v>1.1206082359845602</v>
      </c>
    </row>
    <row r="384" spans="2:35">
      <c r="B384" s="39">
        <f t="shared" si="189"/>
        <v>356</v>
      </c>
      <c r="C384" s="42">
        <f t="shared" si="190"/>
        <v>6.616306954436153</v>
      </c>
      <c r="D384" s="10">
        <f t="shared" si="191"/>
        <v>8.8836930455641205</v>
      </c>
      <c r="E384" s="40">
        <f t="shared" si="192"/>
        <v>28.232613908871759</v>
      </c>
      <c r="F384" s="40">
        <f t="shared" si="193"/>
        <v>46</v>
      </c>
      <c r="G384" s="3">
        <f t="shared" si="194"/>
        <v>358.83693045563132</v>
      </c>
      <c r="H384" s="3">
        <f t="shared" si="195"/>
        <v>148.76302106966494</v>
      </c>
      <c r="I384">
        <f t="shared" si="180"/>
        <v>1.4876302106966495E-4</v>
      </c>
      <c r="J384" s="4">
        <f t="shared" si="196"/>
        <v>773.68040617393694</v>
      </c>
      <c r="K384" s="40">
        <f t="shared" si="197"/>
        <v>5.2007575579661456</v>
      </c>
      <c r="L384" s="40">
        <f t="shared" si="181"/>
        <v>0.79924244203385442</v>
      </c>
      <c r="M384" s="10">
        <f t="shared" si="198"/>
        <v>6.7389089184550164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15.180991092448579</v>
      </c>
      <c r="Q384" s="42">
        <f t="shared" si="200"/>
        <v>0.45571240864130008</v>
      </c>
      <c r="R384" s="4">
        <f t="shared" si="201"/>
        <v>371710.90947920515</v>
      </c>
      <c r="S384">
        <f t="shared" si="182"/>
        <v>3.7171090947920514E-4</v>
      </c>
      <c r="T384" s="41">
        <f t="shared" si="183"/>
        <v>4.5313962578943603E-4</v>
      </c>
      <c r="U384" s="42">
        <f t="shared" si="202"/>
        <v>0.66003219352584541</v>
      </c>
      <c r="V384" s="42">
        <f t="shared" si="203"/>
        <v>1.1370553709540914</v>
      </c>
      <c r="W384" s="42">
        <f t="shared" si="204"/>
        <v>1.1209691271857347</v>
      </c>
      <c r="X384" s="42">
        <f t="shared" si="205"/>
        <v>1.6086243768356656E-2</v>
      </c>
      <c r="Y384" s="42">
        <f t="shared" si="179"/>
        <v>9.610189811864454E-3</v>
      </c>
      <c r="Z384" s="10">
        <f t="shared" si="206"/>
        <v>21.208010213457026</v>
      </c>
      <c r="AA384">
        <f t="shared" si="184"/>
        <v>6741031.9675819213</v>
      </c>
      <c r="AB384" s="10">
        <f t="shared" si="185"/>
        <v>6.7410319675819217</v>
      </c>
      <c r="AC384" s="10">
        <f t="shared" si="186"/>
        <v>6.6400319675819217</v>
      </c>
      <c r="AD384" s="3">
        <f t="shared" si="187"/>
        <v>963.02131509527499</v>
      </c>
      <c r="AI384" s="94">
        <f t="shared" si="188"/>
        <v>1.1209691271857347</v>
      </c>
    </row>
    <row r="385" spans="2:35">
      <c r="B385" s="39">
        <f t="shared" si="189"/>
        <v>357</v>
      </c>
      <c r="C385" s="42">
        <f t="shared" si="190"/>
        <v>6.6348920863306367</v>
      </c>
      <c r="D385" s="10">
        <f t="shared" si="191"/>
        <v>8.8651079136696378</v>
      </c>
      <c r="E385" s="40">
        <f t="shared" si="192"/>
        <v>28.269784172660724</v>
      </c>
      <c r="F385" s="40">
        <f t="shared" si="193"/>
        <v>46</v>
      </c>
      <c r="G385" s="3">
        <f t="shared" si="194"/>
        <v>358.65107913668646</v>
      </c>
      <c r="H385" s="3">
        <f t="shared" si="195"/>
        <v>148.76302106966494</v>
      </c>
      <c r="I385">
        <f t="shared" si="180"/>
        <v>1.4876302106966495E-4</v>
      </c>
      <c r="J385" s="4">
        <f t="shared" si="196"/>
        <v>775.32990649780277</v>
      </c>
      <c r="K385" s="40">
        <f t="shared" si="197"/>
        <v>5.2118456651584122</v>
      </c>
      <c r="L385" s="40">
        <f t="shared" si="181"/>
        <v>0.78815433484158781</v>
      </c>
      <c r="M385" s="10">
        <f t="shared" si="198"/>
        <v>6.7410319675819217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15.182516601130528</v>
      </c>
      <c r="Q385" s="42">
        <f t="shared" si="200"/>
        <v>0.4569365226918719</v>
      </c>
      <c r="R385" s="4">
        <f t="shared" si="201"/>
        <v>370926.79530830745</v>
      </c>
      <c r="S385">
        <f t="shared" si="182"/>
        <v>3.7092679530830743E-4</v>
      </c>
      <c r="T385" s="41">
        <f t="shared" si="183"/>
        <v>4.5392373996033374E-4</v>
      </c>
      <c r="U385" s="42">
        <f t="shared" si="202"/>
        <v>0.65863987335714924</v>
      </c>
      <c r="V385" s="42">
        <f t="shared" si="203"/>
        <v>1.1374104954074935</v>
      </c>
      <c r="W385" s="42">
        <f t="shared" si="204"/>
        <v>1.1213276546310484</v>
      </c>
      <c r="X385" s="42">
        <f t="shared" si="205"/>
        <v>1.6082840776445062E-2</v>
      </c>
      <c r="Y385" s="42">
        <f t="shared" si="179"/>
        <v>9.6298770432320102E-3</v>
      </c>
      <c r="Z385" s="10">
        <f t="shared" si="206"/>
        <v>21.214746433120066</v>
      </c>
      <c r="AA385">
        <f t="shared" si="184"/>
        <v>6743141.0156940753</v>
      </c>
      <c r="AB385" s="10">
        <f t="shared" si="185"/>
        <v>6.743141015694075</v>
      </c>
      <c r="AC385" s="10">
        <f t="shared" si="186"/>
        <v>6.642141015694075</v>
      </c>
      <c r="AD385" s="3">
        <f t="shared" si="187"/>
        <v>963.32719589471719</v>
      </c>
      <c r="AI385" s="94">
        <f t="shared" si="188"/>
        <v>1.1213276546310484</v>
      </c>
    </row>
    <row r="386" spans="2:35">
      <c r="B386" s="39">
        <f t="shared" si="189"/>
        <v>358</v>
      </c>
      <c r="C386" s="42">
        <f t="shared" si="190"/>
        <v>6.6534772182251203</v>
      </c>
      <c r="D386" s="10">
        <f t="shared" si="191"/>
        <v>8.8465227817751551</v>
      </c>
      <c r="E386" s="40">
        <f t="shared" si="192"/>
        <v>28.30695443644969</v>
      </c>
      <c r="F386" s="40">
        <f t="shared" si="193"/>
        <v>46</v>
      </c>
      <c r="G386" s="3">
        <f t="shared" si="194"/>
        <v>358.46522781774161</v>
      </c>
      <c r="H386" s="3">
        <f t="shared" si="195"/>
        <v>148.76302106966494</v>
      </c>
      <c r="I386">
        <f t="shared" si="180"/>
        <v>1.4876302106966495E-4</v>
      </c>
      <c r="J386" s="4">
        <f t="shared" si="196"/>
        <v>776.98157707865766</v>
      </c>
      <c r="K386" s="40">
        <f t="shared" si="197"/>
        <v>5.2229483610365861</v>
      </c>
      <c r="L386" s="40">
        <f t="shared" si="181"/>
        <v>0.77705163896341389</v>
      </c>
      <c r="M386" s="10">
        <f t="shared" si="198"/>
        <v>6.743141015694075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15.184031725515116</v>
      </c>
      <c r="Q386" s="42">
        <f t="shared" si="200"/>
        <v>0.45816051459536966</v>
      </c>
      <c r="R386" s="4">
        <f t="shared" si="201"/>
        <v>370142.51629936538</v>
      </c>
      <c r="S386">
        <f t="shared" si="182"/>
        <v>3.7014251629936536E-4</v>
      </c>
      <c r="T386" s="41">
        <f t="shared" si="183"/>
        <v>4.5470801896927581E-4</v>
      </c>
      <c r="U386" s="42">
        <f t="shared" si="202"/>
        <v>0.65724726049213111</v>
      </c>
      <c r="V386" s="42">
        <f t="shared" si="203"/>
        <v>1.1377631347384813</v>
      </c>
      <c r="W386" s="42">
        <f t="shared" si="204"/>
        <v>1.1216838176713246</v>
      </c>
      <c r="X386" s="42">
        <f t="shared" si="205"/>
        <v>1.6079317067156706E-2</v>
      </c>
      <c r="Y386" s="42">
        <f t="shared" si="179"/>
        <v>9.6495579971359827E-3</v>
      </c>
      <c r="Z386" s="10">
        <f t="shared" si="206"/>
        <v>21.221437921876618</v>
      </c>
      <c r="AA386">
        <f t="shared" si="184"/>
        <v>6745236.0589728663</v>
      </c>
      <c r="AB386" s="10">
        <f t="shared" si="185"/>
        <v>6.7452360589728659</v>
      </c>
      <c r="AC386" s="10">
        <f t="shared" si="186"/>
        <v>6.644236058972866</v>
      </c>
      <c r="AD386" s="3">
        <f t="shared" si="187"/>
        <v>963.63104553631126</v>
      </c>
      <c r="AI386" s="94">
        <f t="shared" si="188"/>
        <v>1.1216838176713246</v>
      </c>
    </row>
    <row r="387" spans="2:35">
      <c r="B387" s="39">
        <f t="shared" si="189"/>
        <v>359</v>
      </c>
      <c r="C387" s="42">
        <f t="shared" si="190"/>
        <v>6.6720623501196039</v>
      </c>
      <c r="D387" s="10">
        <f t="shared" si="191"/>
        <v>8.8279376498806723</v>
      </c>
      <c r="E387" s="40">
        <f t="shared" si="192"/>
        <v>28.344124700238655</v>
      </c>
      <c r="F387" s="40">
        <f t="shared" si="193"/>
        <v>46</v>
      </c>
      <c r="G387" s="3">
        <f t="shared" si="194"/>
        <v>358.27937649879675</v>
      </c>
      <c r="H387" s="3">
        <f t="shared" si="195"/>
        <v>148.76302106966494</v>
      </c>
      <c r="I387">
        <f t="shared" si="180"/>
        <v>1.4876302106966495E-4</v>
      </c>
      <c r="J387" s="4">
        <f t="shared" si="196"/>
        <v>778.63541791650118</v>
      </c>
      <c r="K387" s="40">
        <f t="shared" si="197"/>
        <v>5.2340656456006647</v>
      </c>
      <c r="L387" s="40">
        <f t="shared" si="181"/>
        <v>0.76593435439933533</v>
      </c>
      <c r="M387" s="10">
        <f t="shared" si="198"/>
        <v>6.7452360589728659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15.185536469457773</v>
      </c>
      <c r="Q387" s="42">
        <f t="shared" si="200"/>
        <v>0.45938438521277347</v>
      </c>
      <c r="R387" s="4">
        <f t="shared" si="201"/>
        <v>369358.07366241433</v>
      </c>
      <c r="S387">
        <f t="shared" si="182"/>
        <v>3.6935807366241435E-4</v>
      </c>
      <c r="T387" s="41">
        <f t="shared" si="183"/>
        <v>4.5549246160622682E-4</v>
      </c>
      <c r="U387" s="42">
        <f t="shared" si="202"/>
        <v>0.65585435707940265</v>
      </c>
      <c r="V387" s="42">
        <f t="shared" si="203"/>
        <v>1.1381132882193228</v>
      </c>
      <c r="W387" s="42">
        <f t="shared" si="204"/>
        <v>1.1220376156616998</v>
      </c>
      <c r="X387" s="42">
        <f t="shared" si="205"/>
        <v>1.6075672557622989E-2</v>
      </c>
      <c r="Y387" s="42">
        <f t="shared" si="179"/>
        <v>9.6692325404342631E-3</v>
      </c>
      <c r="Z387" s="10">
        <f t="shared" si="206"/>
        <v>21.228084667608208</v>
      </c>
      <c r="AA387">
        <f t="shared" si="184"/>
        <v>6747317.0936241113</v>
      </c>
      <c r="AB387" s="10">
        <f t="shared" si="185"/>
        <v>6.7473170936241109</v>
      </c>
      <c r="AC387" s="10">
        <f t="shared" si="186"/>
        <v>6.6463170936241109</v>
      </c>
      <c r="AD387" s="3">
        <f t="shared" si="187"/>
        <v>963.93286346977686</v>
      </c>
      <c r="AI387" s="94">
        <f t="shared" si="188"/>
        <v>1.1220376156616998</v>
      </c>
    </row>
    <row r="388" spans="2:35">
      <c r="B388" s="39">
        <f t="shared" si="189"/>
        <v>360</v>
      </c>
      <c r="C388" s="42">
        <f t="shared" si="190"/>
        <v>6.6906474820140875</v>
      </c>
      <c r="D388" s="10">
        <f t="shared" si="191"/>
        <v>8.8093525179861896</v>
      </c>
      <c r="E388" s="40">
        <f t="shared" si="192"/>
        <v>28.381294964027621</v>
      </c>
      <c r="F388" s="40">
        <f t="shared" si="193"/>
        <v>46</v>
      </c>
      <c r="G388" s="3">
        <f t="shared" si="194"/>
        <v>358.09352517985189</v>
      </c>
      <c r="H388" s="3">
        <f t="shared" si="195"/>
        <v>148.76302106966494</v>
      </c>
      <c r="I388">
        <f t="shared" si="180"/>
        <v>1.4876302106966495E-4</v>
      </c>
      <c r="J388" s="4">
        <f t="shared" si="196"/>
        <v>780.29142901133332</v>
      </c>
      <c r="K388" s="40">
        <f t="shared" si="197"/>
        <v>5.2451975188506488</v>
      </c>
      <c r="L388" s="40">
        <f t="shared" si="181"/>
        <v>0.75480248114935122</v>
      </c>
      <c r="M388" s="10">
        <f t="shared" si="198"/>
        <v>6.7473170936241109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15.187030836784272</v>
      </c>
      <c r="Q388" s="42">
        <f t="shared" si="200"/>
        <v>0.46060813540425055</v>
      </c>
      <c r="R388" s="4">
        <f t="shared" si="201"/>
        <v>368573.46860748983</v>
      </c>
      <c r="S388">
        <f t="shared" si="182"/>
        <v>3.6857346860748986E-4</v>
      </c>
      <c r="T388" s="41">
        <f t="shared" si="183"/>
        <v>4.5627706666115131E-4</v>
      </c>
      <c r="U388" s="42">
        <f t="shared" si="202"/>
        <v>0.65446116526757536</v>
      </c>
      <c r="V388" s="42">
        <f t="shared" si="203"/>
        <v>1.1384609551281788</v>
      </c>
      <c r="W388" s="42">
        <f t="shared" si="204"/>
        <v>1.1223890479614356</v>
      </c>
      <c r="X388" s="42">
        <f t="shared" si="205"/>
        <v>1.6071907166743227E-2</v>
      </c>
      <c r="Y388" s="42">
        <f t="shared" si="179"/>
        <v>9.6889005399069666E-3</v>
      </c>
      <c r="Z388" s="10">
        <f t="shared" si="206"/>
        <v>21.234686658276235</v>
      </c>
      <c r="AA388">
        <f t="shared" si="184"/>
        <v>6749384.1158786342</v>
      </c>
      <c r="AB388" s="10">
        <f t="shared" si="185"/>
        <v>6.7493841158786338</v>
      </c>
      <c r="AC388" s="10">
        <f t="shared" si="186"/>
        <v>6.6483841158786339</v>
      </c>
      <c r="AD388" s="3">
        <f t="shared" si="187"/>
        <v>964.23264914846038</v>
      </c>
      <c r="AI388" s="94">
        <f t="shared" si="188"/>
        <v>1.1223890479614356</v>
      </c>
    </row>
    <row r="389" spans="2:35">
      <c r="B389" s="39">
        <f t="shared" si="189"/>
        <v>361</v>
      </c>
      <c r="C389" s="42">
        <f t="shared" si="190"/>
        <v>6.7092326139085712</v>
      </c>
      <c r="D389" s="10">
        <f t="shared" si="191"/>
        <v>8.7907673860917068</v>
      </c>
      <c r="E389" s="40">
        <f t="shared" si="192"/>
        <v>28.418465227816586</v>
      </c>
      <c r="F389" s="40">
        <f t="shared" si="193"/>
        <v>46</v>
      </c>
      <c r="G389" s="3">
        <f t="shared" si="194"/>
        <v>357.90767386090704</v>
      </c>
      <c r="H389" s="3">
        <f t="shared" si="195"/>
        <v>148.76302106966494</v>
      </c>
      <c r="I389">
        <f t="shared" si="180"/>
        <v>1.4876302106966495E-4</v>
      </c>
      <c r="J389" s="4">
        <f t="shared" si="196"/>
        <v>781.94961036315431</v>
      </c>
      <c r="K389" s="40">
        <f t="shared" si="197"/>
        <v>5.2563439807865384</v>
      </c>
      <c r="L389" s="40">
        <f t="shared" si="181"/>
        <v>0.74365601921346158</v>
      </c>
      <c r="M389" s="10">
        <f t="shared" si="198"/>
        <v>6.7493841158786338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15.188514831291183</v>
      </c>
      <c r="Q389" s="42">
        <f t="shared" si="200"/>
        <v>0.46183176602916159</v>
      </c>
      <c r="R389" s="4">
        <f t="shared" si="201"/>
        <v>367788.70234462706</v>
      </c>
      <c r="S389">
        <f t="shared" si="182"/>
        <v>3.6778870234462709E-4</v>
      </c>
      <c r="T389" s="41">
        <f t="shared" si="183"/>
        <v>4.5706183292401408E-4</v>
      </c>
      <c r="U389" s="42">
        <f t="shared" si="202"/>
        <v>0.65306768720526054</v>
      </c>
      <c r="V389" s="42">
        <f t="shared" si="203"/>
        <v>1.1388061347484895</v>
      </c>
      <c r="W389" s="42">
        <f t="shared" si="204"/>
        <v>1.1227381139340169</v>
      </c>
      <c r="X389" s="42">
        <f t="shared" si="205"/>
        <v>1.6068020814472561E-2</v>
      </c>
      <c r="Y389" s="42">
        <f t="shared" si="179"/>
        <v>9.7085618622572631E-3</v>
      </c>
      <c r="Z389" s="10">
        <f t="shared" si="206"/>
        <v>21.241243881921985</v>
      </c>
      <c r="AA389">
        <f t="shared" si="184"/>
        <v>6751437.1219922742</v>
      </c>
      <c r="AB389" s="10">
        <f t="shared" si="185"/>
        <v>6.7514371219922742</v>
      </c>
      <c r="AC389" s="10">
        <f t="shared" si="186"/>
        <v>6.6504371219922742</v>
      </c>
      <c r="AD389" s="3">
        <f t="shared" si="187"/>
        <v>964.53040202933641</v>
      </c>
      <c r="AI389" s="94">
        <f t="shared" si="188"/>
        <v>1.1227381139340169</v>
      </c>
    </row>
    <row r="390" spans="2:35">
      <c r="B390" s="39">
        <f t="shared" si="189"/>
        <v>362</v>
      </c>
      <c r="C390" s="42">
        <f t="shared" si="190"/>
        <v>6.7278177458030548</v>
      </c>
      <c r="D390" s="10">
        <f t="shared" si="191"/>
        <v>8.7721822541972241</v>
      </c>
      <c r="E390" s="40">
        <f t="shared" si="192"/>
        <v>28.455635491605552</v>
      </c>
      <c r="F390" s="40">
        <f t="shared" si="193"/>
        <v>46</v>
      </c>
      <c r="G390" s="3">
        <f t="shared" si="194"/>
        <v>357.72182254196218</v>
      </c>
      <c r="H390" s="3">
        <f t="shared" si="195"/>
        <v>148.76302106966494</v>
      </c>
      <c r="I390">
        <f t="shared" si="180"/>
        <v>1.4876302106966495E-4</v>
      </c>
      <c r="J390" s="4">
        <f t="shared" si="196"/>
        <v>783.60996197196391</v>
      </c>
      <c r="K390" s="40">
        <f t="shared" si="197"/>
        <v>5.2675050314083327</v>
      </c>
      <c r="L390" s="40">
        <f t="shared" si="181"/>
        <v>0.73249496859166729</v>
      </c>
      <c r="M390" s="10">
        <f t="shared" si="198"/>
        <v>6.7514371219922742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15.189988456745946</v>
      </c>
      <c r="Q390" s="42">
        <f t="shared" si="200"/>
        <v>0.46305527794606693</v>
      </c>
      <c r="R390" s="4">
        <f t="shared" si="201"/>
        <v>367003.77608386148</v>
      </c>
      <c r="S390">
        <f t="shared" si="182"/>
        <v>3.6700377608386148E-4</v>
      </c>
      <c r="T390" s="41">
        <f t="shared" si="183"/>
        <v>4.5784675918477969E-4</v>
      </c>
      <c r="U390" s="42">
        <f t="shared" si="202"/>
        <v>0.65167392504106947</v>
      </c>
      <c r="V390" s="42">
        <f t="shared" si="203"/>
        <v>1.1391488263688911</v>
      </c>
      <c r="W390" s="42">
        <f t="shared" si="204"/>
        <v>1.1230848129471527</v>
      </c>
      <c r="X390" s="42">
        <f t="shared" si="205"/>
        <v>1.6064013421738466E-2</v>
      </c>
      <c r="Y390" s="42">
        <f t="shared" si="179"/>
        <v>9.7282163741120881E-3</v>
      </c>
      <c r="Z390" s="10">
        <f t="shared" si="206"/>
        <v>21.247756326666352</v>
      </c>
      <c r="AA390">
        <f t="shared" si="184"/>
        <v>6753476.1082457919</v>
      </c>
      <c r="AB390" s="10">
        <f t="shared" si="185"/>
        <v>6.7534761082457919</v>
      </c>
      <c r="AC390" s="10">
        <f t="shared" si="186"/>
        <v>6.6524761082457919</v>
      </c>
      <c r="AD390" s="3">
        <f t="shared" si="187"/>
        <v>964.82612157299377</v>
      </c>
      <c r="AI390" s="94">
        <f t="shared" si="188"/>
        <v>1.1230848129471527</v>
      </c>
    </row>
    <row r="391" spans="2:35">
      <c r="B391" s="39">
        <f t="shared" si="189"/>
        <v>363</v>
      </c>
      <c r="C391" s="42">
        <f t="shared" si="190"/>
        <v>6.7464028776975384</v>
      </c>
      <c r="D391" s="10">
        <f t="shared" si="191"/>
        <v>8.7535971223027413</v>
      </c>
      <c r="E391" s="40">
        <f t="shared" si="192"/>
        <v>28.492805755394517</v>
      </c>
      <c r="F391" s="40">
        <f t="shared" si="193"/>
        <v>46</v>
      </c>
      <c r="G391" s="3">
        <f t="shared" si="194"/>
        <v>357.53597122301733</v>
      </c>
      <c r="H391" s="3">
        <f t="shared" si="195"/>
        <v>148.76302106966494</v>
      </c>
      <c r="I391">
        <f t="shared" si="180"/>
        <v>1.4876302106966495E-4</v>
      </c>
      <c r="J391" s="4">
        <f t="shared" si="196"/>
        <v>785.27248383776237</v>
      </c>
      <c r="K391" s="40">
        <f t="shared" si="197"/>
        <v>5.2786806707160334</v>
      </c>
      <c r="L391" s="40">
        <f t="shared" si="181"/>
        <v>0.72131932928396658</v>
      </c>
      <c r="M391" s="10">
        <f t="shared" si="198"/>
        <v>6.7534761082457919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15.191451716886862</v>
      </c>
      <c r="Q391" s="42">
        <f t="shared" si="200"/>
        <v>0.46427867201273298</v>
      </c>
      <c r="R391" s="4">
        <f t="shared" si="201"/>
        <v>366218.69103522843</v>
      </c>
      <c r="S391">
        <f t="shared" si="182"/>
        <v>3.6621869103522841E-4</v>
      </c>
      <c r="T391" s="41">
        <f t="shared" si="183"/>
        <v>4.5863184423341276E-4</v>
      </c>
      <c r="U391" s="42">
        <f t="shared" si="202"/>
        <v>0.65027988092361366</v>
      </c>
      <c r="V391" s="42">
        <f t="shared" si="203"/>
        <v>1.13948902928294</v>
      </c>
      <c r="W391" s="42">
        <f t="shared" si="204"/>
        <v>1.1234291443727609</v>
      </c>
      <c r="X391" s="42">
        <f t="shared" si="205"/>
        <v>1.6059884910179179E-2</v>
      </c>
      <c r="Y391" s="42">
        <f t="shared" si="179"/>
        <v>9.7478639420225405E-3</v>
      </c>
      <c r="Z391" s="10">
        <f t="shared" si="206"/>
        <v>21.254223980708879</v>
      </c>
      <c r="AA391">
        <f t="shared" si="184"/>
        <v>6755501.0709445737</v>
      </c>
      <c r="AB391" s="10">
        <f t="shared" si="185"/>
        <v>6.7555010709445735</v>
      </c>
      <c r="AC391" s="10">
        <f t="shared" si="186"/>
        <v>6.6545010709445735</v>
      </c>
      <c r="AD391" s="3">
        <f t="shared" si="187"/>
        <v>965.11980724359296</v>
      </c>
      <c r="AI391" s="94">
        <f t="shared" si="188"/>
        <v>1.1234291443727609</v>
      </c>
    </row>
    <row r="392" spans="2:35">
      <c r="B392" s="39">
        <f t="shared" si="189"/>
        <v>364</v>
      </c>
      <c r="C392" s="42">
        <f t="shared" si="190"/>
        <v>6.7649880095920221</v>
      </c>
      <c r="D392" s="10">
        <f t="shared" si="191"/>
        <v>8.7350119904082586</v>
      </c>
      <c r="E392" s="40">
        <f t="shared" si="192"/>
        <v>28.529976019183483</v>
      </c>
      <c r="F392" s="40">
        <f t="shared" si="193"/>
        <v>46</v>
      </c>
      <c r="G392" s="3">
        <f t="shared" si="194"/>
        <v>357.35011990407247</v>
      </c>
      <c r="H392" s="3">
        <f t="shared" si="195"/>
        <v>148.76302106966494</v>
      </c>
      <c r="I392">
        <f t="shared" si="180"/>
        <v>1.4876302106966495E-4</v>
      </c>
      <c r="J392" s="4">
        <f t="shared" si="196"/>
        <v>786.93717596054933</v>
      </c>
      <c r="K392" s="40">
        <f t="shared" si="197"/>
        <v>5.2898708987096379</v>
      </c>
      <c r="L392" s="40">
        <f t="shared" si="181"/>
        <v>0.71012910129036211</v>
      </c>
      <c r="M392" s="10">
        <f t="shared" si="198"/>
        <v>6.7555010709445735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15.192904615422949</v>
      </c>
      <c r="Q392" s="42">
        <f t="shared" si="200"/>
        <v>0.46550194908613851</v>
      </c>
      <c r="R392" s="4">
        <f t="shared" si="201"/>
        <v>365433.44840876339</v>
      </c>
      <c r="S392">
        <f t="shared" si="182"/>
        <v>3.6543344840876338E-4</v>
      </c>
      <c r="T392" s="41">
        <f t="shared" si="183"/>
        <v>4.5941708685987779E-4</v>
      </c>
      <c r="U392" s="42">
        <f t="shared" si="202"/>
        <v>0.64888555700150485</v>
      </c>
      <c r="V392" s="42">
        <f t="shared" si="203"/>
        <v>1.1398267427894309</v>
      </c>
      <c r="W392" s="42">
        <f t="shared" si="204"/>
        <v>1.1237711075869181</v>
      </c>
      <c r="X392" s="42">
        <f t="shared" si="205"/>
        <v>1.6055635202512741E-2</v>
      </c>
      <c r="Y392" s="42">
        <f t="shared" si="179"/>
        <v>9.7675044324647374E-3</v>
      </c>
      <c r="Z392" s="10">
        <f t="shared" si="206"/>
        <v>21.260646832327822</v>
      </c>
      <c r="AA392">
        <f t="shared" si="184"/>
        <v>6757512.006418651</v>
      </c>
      <c r="AB392" s="10">
        <f t="shared" si="185"/>
        <v>6.7575120064186507</v>
      </c>
      <c r="AC392" s="10">
        <f t="shared" si="186"/>
        <v>6.6565120064186507</v>
      </c>
      <c r="AD392" s="3">
        <f t="shared" si="187"/>
        <v>965.41145850886892</v>
      </c>
      <c r="AI392" s="94">
        <f t="shared" si="188"/>
        <v>1.1237711075869181</v>
      </c>
    </row>
    <row r="393" spans="2:35">
      <c r="B393" s="39">
        <f t="shared" si="189"/>
        <v>365</v>
      </c>
      <c r="C393" s="42">
        <f t="shared" si="190"/>
        <v>6.7835731414865057</v>
      </c>
      <c r="D393" s="10">
        <f t="shared" si="191"/>
        <v>8.7164268585137759</v>
      </c>
      <c r="E393" s="40">
        <f t="shared" si="192"/>
        <v>28.567146282972448</v>
      </c>
      <c r="F393" s="40">
        <f t="shared" si="193"/>
        <v>46</v>
      </c>
      <c r="G393" s="3">
        <f t="shared" si="194"/>
        <v>357.16426858512762</v>
      </c>
      <c r="H393" s="3">
        <f t="shared" si="195"/>
        <v>148.76302106966494</v>
      </c>
      <c r="I393">
        <f t="shared" si="180"/>
        <v>1.4876302106966495E-4</v>
      </c>
      <c r="J393" s="4">
        <f t="shared" si="196"/>
        <v>788.60403834032525</v>
      </c>
      <c r="K393" s="40">
        <f t="shared" si="197"/>
        <v>5.3010757153891497</v>
      </c>
      <c r="L393" s="40">
        <f t="shared" si="181"/>
        <v>0.69892428461085032</v>
      </c>
      <c r="M393" s="10">
        <f t="shared" si="198"/>
        <v>6.7575120064186507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15.194347156033997</v>
      </c>
      <c r="Q393" s="42">
        <f t="shared" si="200"/>
        <v>0.46672511002248074</v>
      </c>
      <c r="R393" s="4">
        <f t="shared" si="201"/>
        <v>364648.04941450158</v>
      </c>
      <c r="S393">
        <f t="shared" si="182"/>
        <v>3.6464804941450159E-4</v>
      </c>
      <c r="T393" s="41">
        <f t="shared" si="183"/>
        <v>4.6020248585413958E-4</v>
      </c>
      <c r="U393" s="42">
        <f t="shared" si="202"/>
        <v>0.64749095542335389</v>
      </c>
      <c r="V393" s="42">
        <f t="shared" si="203"/>
        <v>1.1401619661934435</v>
      </c>
      <c r="W393" s="42">
        <f t="shared" si="204"/>
        <v>1.1241107019698624</v>
      </c>
      <c r="X393" s="42">
        <f t="shared" si="205"/>
        <v>1.6051264223581052E-2</v>
      </c>
      <c r="Y393" s="42">
        <f t="shared" si="179"/>
        <v>9.7871377118419287E-3</v>
      </c>
      <c r="Z393" s="10">
        <f t="shared" si="206"/>
        <v>21.267024869882921</v>
      </c>
      <c r="AA393">
        <f t="shared" si="184"/>
        <v>6759508.9110235628</v>
      </c>
      <c r="AB393" s="10">
        <f t="shared" si="185"/>
        <v>6.7595089110235627</v>
      </c>
      <c r="AC393" s="10">
        <f t="shared" si="186"/>
        <v>6.6585089110235627</v>
      </c>
      <c r="AD393" s="3">
        <f t="shared" si="187"/>
        <v>965.70107484025561</v>
      </c>
      <c r="AI393" s="94">
        <f t="shared" si="188"/>
        <v>1.1241107019698624</v>
      </c>
    </row>
    <row r="394" spans="2:35">
      <c r="B394" s="39">
        <f t="shared" si="189"/>
        <v>366</v>
      </c>
      <c r="C394" s="42">
        <f t="shared" si="190"/>
        <v>6.8021582733809893</v>
      </c>
      <c r="D394" s="10">
        <f t="shared" si="191"/>
        <v>8.6978417266192931</v>
      </c>
      <c r="E394" s="40">
        <f t="shared" si="192"/>
        <v>28.604316546761414</v>
      </c>
      <c r="F394" s="40">
        <f t="shared" si="193"/>
        <v>46</v>
      </c>
      <c r="G394" s="3">
        <f t="shared" si="194"/>
        <v>356.97841726618276</v>
      </c>
      <c r="H394" s="3">
        <f t="shared" si="195"/>
        <v>148.76302106966494</v>
      </c>
      <c r="I394">
        <f t="shared" si="180"/>
        <v>1.4876302106966495E-4</v>
      </c>
      <c r="J394" s="4">
        <f t="shared" si="196"/>
        <v>790.27307097709001</v>
      </c>
      <c r="K394" s="40">
        <f t="shared" si="197"/>
        <v>5.3122951207545679</v>
      </c>
      <c r="L394" s="40">
        <f t="shared" si="181"/>
        <v>0.68770487924543211</v>
      </c>
      <c r="M394" s="10">
        <f t="shared" si="198"/>
        <v>6.7595089110235627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15.19577934237126</v>
      </c>
      <c r="Q394" s="42">
        <f t="shared" si="200"/>
        <v>0.46794815567718179</v>
      </c>
      <c r="R394" s="4">
        <f t="shared" si="201"/>
        <v>363862.49526247836</v>
      </c>
      <c r="S394">
        <f t="shared" si="182"/>
        <v>3.6386249526247839E-4</v>
      </c>
      <c r="T394" s="41">
        <f t="shared" si="183"/>
        <v>4.6098804000616278E-4</v>
      </c>
      <c r="U394" s="42">
        <f t="shared" si="202"/>
        <v>0.64609607833777227</v>
      </c>
      <c r="V394" s="42">
        <f t="shared" si="203"/>
        <v>1.1404946988038362</v>
      </c>
      <c r="W394" s="42">
        <f t="shared" si="204"/>
        <v>1.1244479269061398</v>
      </c>
      <c r="X394" s="42">
        <f t="shared" si="205"/>
        <v>1.6046771897696432E-2</v>
      </c>
      <c r="Y394" s="42">
        <f t="shared" si="179"/>
        <v>9.8067636464833855E-3</v>
      </c>
      <c r="Z394" s="10">
        <f t="shared" si="206"/>
        <v>21.27335808181115</v>
      </c>
      <c r="AA394">
        <f t="shared" si="184"/>
        <v>6761491.7811390357</v>
      </c>
      <c r="AB394" s="10">
        <f t="shared" si="185"/>
        <v>6.7614917811390356</v>
      </c>
      <c r="AC394" s="10">
        <f t="shared" si="186"/>
        <v>6.6604917811390356</v>
      </c>
      <c r="AD394" s="3">
        <f t="shared" si="187"/>
        <v>965.9886557126955</v>
      </c>
      <c r="AI394" s="94">
        <f t="shared" si="188"/>
        <v>1.1244479269061398</v>
      </c>
    </row>
    <row r="395" spans="2:35">
      <c r="B395" s="39">
        <f t="shared" si="189"/>
        <v>367</v>
      </c>
      <c r="C395" s="42">
        <f t="shared" si="190"/>
        <v>6.820743405275473</v>
      </c>
      <c r="D395" s="10">
        <f t="shared" si="191"/>
        <v>8.6792565947248104</v>
      </c>
      <c r="E395" s="40">
        <f t="shared" si="192"/>
        <v>28.641486810550379</v>
      </c>
      <c r="F395" s="40">
        <f t="shared" si="193"/>
        <v>46</v>
      </c>
      <c r="G395" s="3">
        <f t="shared" si="194"/>
        <v>356.7925659472379</v>
      </c>
      <c r="H395" s="3">
        <f t="shared" si="195"/>
        <v>148.76302106966494</v>
      </c>
      <c r="I395">
        <f t="shared" si="180"/>
        <v>1.4876302106966495E-4</v>
      </c>
      <c r="J395" s="4">
        <f t="shared" si="196"/>
        <v>791.94427387084318</v>
      </c>
      <c r="K395" s="40">
        <f t="shared" si="197"/>
        <v>5.323529114805889</v>
      </c>
      <c r="L395" s="40">
        <f t="shared" si="181"/>
        <v>0.67647088519411103</v>
      </c>
      <c r="M395" s="10">
        <f t="shared" si="198"/>
        <v>6.7614917811390356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15.197201178056563</v>
      </c>
      <c r="Q395" s="42">
        <f t="shared" si="200"/>
        <v>0.4691710869048949</v>
      </c>
      <c r="R395" s="4">
        <f t="shared" si="201"/>
        <v>363076.78716272931</v>
      </c>
      <c r="S395">
        <f t="shared" si="182"/>
        <v>3.630767871627293E-4</v>
      </c>
      <c r="T395" s="41">
        <f t="shared" si="183"/>
        <v>4.6177374810591187E-4</v>
      </c>
      <c r="U395" s="42">
        <f t="shared" si="202"/>
        <v>0.64470092789337186</v>
      </c>
      <c r="V395" s="42">
        <f t="shared" si="203"/>
        <v>1.1408249399349786</v>
      </c>
      <c r="W395" s="42">
        <f t="shared" si="204"/>
        <v>1.124782781784381</v>
      </c>
      <c r="X395" s="42">
        <f t="shared" si="205"/>
        <v>1.6042158150597619E-2</v>
      </c>
      <c r="Y395" s="42">
        <f t="shared" si="179"/>
        <v>9.8263821026456644E-3</v>
      </c>
      <c r="Z395" s="10">
        <f t="shared" si="206"/>
        <v>21.279646456627709</v>
      </c>
      <c r="AA395">
        <f t="shared" si="184"/>
        <v>6763460.6131692855</v>
      </c>
      <c r="AB395" s="10">
        <f t="shared" si="185"/>
        <v>6.7634606131692854</v>
      </c>
      <c r="AC395" s="10">
        <f t="shared" si="186"/>
        <v>6.6624606131692854</v>
      </c>
      <c r="AD395" s="3">
        <f t="shared" si="187"/>
        <v>966.27420060468239</v>
      </c>
      <c r="AI395" s="94">
        <f t="shared" si="188"/>
        <v>1.124782781784381</v>
      </c>
    </row>
    <row r="396" spans="2:35">
      <c r="B396" s="39">
        <f t="shared" si="189"/>
        <v>368</v>
      </c>
      <c r="C396" s="42">
        <f t="shared" si="190"/>
        <v>6.8393285371699566</v>
      </c>
      <c r="D396" s="10">
        <f t="shared" si="191"/>
        <v>8.6606714628303276</v>
      </c>
      <c r="E396" s="40">
        <f t="shared" si="192"/>
        <v>28.678657074339345</v>
      </c>
      <c r="F396" s="40">
        <f t="shared" si="193"/>
        <v>46</v>
      </c>
      <c r="G396" s="3">
        <f t="shared" si="194"/>
        <v>356.60671462829305</v>
      </c>
      <c r="H396" s="3">
        <f t="shared" si="195"/>
        <v>148.76302106966494</v>
      </c>
      <c r="I396">
        <f t="shared" si="180"/>
        <v>1.4876302106966495E-4</v>
      </c>
      <c r="J396" s="4">
        <f t="shared" si="196"/>
        <v>793.6176470215853</v>
      </c>
      <c r="K396" s="40">
        <f t="shared" si="197"/>
        <v>5.3347776975431165</v>
      </c>
      <c r="L396" s="40">
        <f t="shared" si="181"/>
        <v>0.66522230245688352</v>
      </c>
      <c r="M396" s="10">
        <f t="shared" si="198"/>
        <v>6.7634606131692854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15.198612666682566</v>
      </c>
      <c r="Q396" s="42">
        <f t="shared" si="200"/>
        <v>0.47039390455951047</v>
      </c>
      <c r="R396" s="4">
        <f t="shared" si="201"/>
        <v>362290.92632528959</v>
      </c>
      <c r="S396">
        <f t="shared" si="182"/>
        <v>3.6229092632528962E-4</v>
      </c>
      <c r="T396" s="41">
        <f t="shared" si="183"/>
        <v>4.6255960894335155E-4</v>
      </c>
      <c r="U396" s="42">
        <f t="shared" si="202"/>
        <v>0.6433055062387637</v>
      </c>
      <c r="V396" s="42">
        <f t="shared" si="203"/>
        <v>1.1411526889075259</v>
      </c>
      <c r="W396" s="42">
        <f t="shared" si="204"/>
        <v>1.1251152659973518</v>
      </c>
      <c r="X396" s="42">
        <f t="shared" si="205"/>
        <v>1.6037422910174071E-2</v>
      </c>
      <c r="Y396" s="42">
        <f t="shared" si="179"/>
        <v>9.845992946514762E-3</v>
      </c>
      <c r="Z396" s="10">
        <f t="shared" si="206"/>
        <v>21.285889982928826</v>
      </c>
      <c r="AA396">
        <f t="shared" si="184"/>
        <v>6765415.4035438923</v>
      </c>
      <c r="AB396" s="10">
        <f t="shared" si="185"/>
        <v>6.7654154035438925</v>
      </c>
      <c r="AC396" s="10">
        <f t="shared" si="186"/>
        <v>6.6644154035438925</v>
      </c>
      <c r="AD396" s="3">
        <f t="shared" si="187"/>
        <v>966.55770899838899</v>
      </c>
      <c r="AI396" s="94">
        <f t="shared" si="188"/>
        <v>1.1251152659973518</v>
      </c>
    </row>
    <row r="397" spans="2:35">
      <c r="B397" s="39">
        <f t="shared" si="189"/>
        <v>369</v>
      </c>
      <c r="C397" s="42">
        <f t="shared" si="190"/>
        <v>6.8579136690644402</v>
      </c>
      <c r="D397" s="10">
        <f t="shared" si="191"/>
        <v>8.6420863309358449</v>
      </c>
      <c r="E397" s="40">
        <f t="shared" si="192"/>
        <v>28.71582733812831</v>
      </c>
      <c r="F397" s="40">
        <f t="shared" si="193"/>
        <v>46</v>
      </c>
      <c r="G397" s="3">
        <f t="shared" si="194"/>
        <v>356.42086330934819</v>
      </c>
      <c r="H397" s="3">
        <f t="shared" si="195"/>
        <v>148.76302106966494</v>
      </c>
      <c r="I397">
        <f t="shared" si="180"/>
        <v>1.4876302106966495E-4</v>
      </c>
      <c r="J397" s="4">
        <f t="shared" si="196"/>
        <v>795.29319042931581</v>
      </c>
      <c r="K397" s="40">
        <f t="shared" si="197"/>
        <v>5.3460408689662477</v>
      </c>
      <c r="L397" s="40">
        <f t="shared" si="181"/>
        <v>0.65395913103375225</v>
      </c>
      <c r="M397" s="10">
        <f t="shared" si="198"/>
        <v>6.7654154035438925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15.200013811813463</v>
      </c>
      <c r="Q397" s="42">
        <f t="shared" si="200"/>
        <v>0.47161660949416251</v>
      </c>
      <c r="R397" s="4">
        <f t="shared" si="201"/>
        <v>361504.91396019474</v>
      </c>
      <c r="S397">
        <f t="shared" si="182"/>
        <v>3.6150491396019476E-4</v>
      </c>
      <c r="T397" s="41">
        <f t="shared" si="183"/>
        <v>4.6334562130844641E-4</v>
      </c>
      <c r="U397" s="42">
        <f t="shared" si="202"/>
        <v>0.64190981552255943</v>
      </c>
      <c r="V397" s="42">
        <f t="shared" si="203"/>
        <v>1.1414779450460424</v>
      </c>
      <c r="W397" s="42">
        <f t="shared" si="204"/>
        <v>1.1254453789421017</v>
      </c>
      <c r="X397" s="42">
        <f t="shared" si="205"/>
        <v>1.603256610394066E-2</v>
      </c>
      <c r="Y397" s="42">
        <f t="shared" si="179"/>
        <v>9.8655960442051854E-3</v>
      </c>
      <c r="Z397" s="10">
        <f t="shared" si="206"/>
        <v>21.292088649387964</v>
      </c>
      <c r="AA397">
        <f t="shared" si="184"/>
        <v>6767356.1487166267</v>
      </c>
      <c r="AB397" s="10">
        <f t="shared" si="185"/>
        <v>6.7673561487166269</v>
      </c>
      <c r="AC397" s="10">
        <f t="shared" si="186"/>
        <v>6.666356148716627</v>
      </c>
      <c r="AD397" s="3">
        <f t="shared" si="187"/>
        <v>966.83918037949627</v>
      </c>
      <c r="AI397" s="94">
        <f t="shared" si="188"/>
        <v>1.1254453789421017</v>
      </c>
    </row>
    <row r="398" spans="2:35">
      <c r="B398" s="39">
        <f t="shared" si="189"/>
        <v>370</v>
      </c>
      <c r="C398" s="42">
        <f t="shared" si="190"/>
        <v>6.8764988009589239</v>
      </c>
      <c r="D398" s="10">
        <f t="shared" si="191"/>
        <v>8.6235011990413621</v>
      </c>
      <c r="E398" s="40">
        <f t="shared" si="192"/>
        <v>28.752997601917276</v>
      </c>
      <c r="F398" s="40">
        <f t="shared" si="193"/>
        <v>46</v>
      </c>
      <c r="G398" s="3">
        <f t="shared" si="194"/>
        <v>356.23501199040334</v>
      </c>
      <c r="H398" s="3">
        <f t="shared" si="195"/>
        <v>148.76302106966494</v>
      </c>
      <c r="I398">
        <f t="shared" si="180"/>
        <v>1.4876302106966495E-4</v>
      </c>
      <c r="J398" s="4">
        <f t="shared" si="196"/>
        <v>796.9709040940354</v>
      </c>
      <c r="K398" s="40">
        <f t="shared" si="197"/>
        <v>5.3573186290752872</v>
      </c>
      <c r="L398" s="40">
        <f t="shared" si="181"/>
        <v>0.64268137092471278</v>
      </c>
      <c r="M398" s="10">
        <f t="shared" si="198"/>
        <v>6.7673561487166269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15.201404616984181</v>
      </c>
      <c r="Q398" s="42">
        <f t="shared" si="200"/>
        <v>0.47283920256123468</v>
      </c>
      <c r="R398" s="4">
        <f t="shared" si="201"/>
        <v>360718.75127747993</v>
      </c>
      <c r="S398">
        <f t="shared" si="182"/>
        <v>3.6071875127747995E-4</v>
      </c>
      <c r="T398" s="41">
        <f t="shared" si="183"/>
        <v>4.6413178399116122E-4</v>
      </c>
      <c r="U398" s="42">
        <f t="shared" si="202"/>
        <v>0.64051385789337001</v>
      </c>
      <c r="V398" s="42">
        <f t="shared" si="203"/>
        <v>1.1418007076814352</v>
      </c>
      <c r="W398" s="42">
        <f t="shared" si="204"/>
        <v>1.1257731200197658</v>
      </c>
      <c r="X398" s="42">
        <f t="shared" si="205"/>
        <v>1.602758766166934E-2</v>
      </c>
      <c r="Y398" s="42">
        <f t="shared" si="179"/>
        <v>9.8851912617622332E-3</v>
      </c>
      <c r="Z398" s="10">
        <f t="shared" si="206"/>
        <v>21.29824244475893</v>
      </c>
      <c r="AA398">
        <f t="shared" si="184"/>
        <v>6769282.8451664075</v>
      </c>
      <c r="AB398" s="10">
        <f t="shared" si="185"/>
        <v>6.7692828451664075</v>
      </c>
      <c r="AC398" s="10">
        <f t="shared" si="186"/>
        <v>6.6682828451664076</v>
      </c>
      <c r="AD398" s="3">
        <f t="shared" si="187"/>
        <v>967.11861423733251</v>
      </c>
      <c r="AI398" s="94">
        <f t="shared" si="188"/>
        <v>1.1257731200197658</v>
      </c>
    </row>
    <row r="399" spans="2:35">
      <c r="B399" s="39">
        <f t="shared" si="189"/>
        <v>371</v>
      </c>
      <c r="C399" s="42">
        <f t="shared" si="190"/>
        <v>6.8950839328534075</v>
      </c>
      <c r="D399" s="10">
        <f t="shared" si="191"/>
        <v>8.6049160671468794</v>
      </c>
      <c r="E399" s="40">
        <f t="shared" si="192"/>
        <v>28.790167865706241</v>
      </c>
      <c r="F399" s="40">
        <f t="shared" si="193"/>
        <v>46</v>
      </c>
      <c r="G399" s="3">
        <f t="shared" si="194"/>
        <v>356.04916067145848</v>
      </c>
      <c r="H399" s="3">
        <f t="shared" si="195"/>
        <v>148.76302106966494</v>
      </c>
      <c r="I399">
        <f t="shared" si="180"/>
        <v>1.4876302106966495E-4</v>
      </c>
      <c r="J399" s="4">
        <f t="shared" si="196"/>
        <v>798.65078801574339</v>
      </c>
      <c r="K399" s="40">
        <f t="shared" si="197"/>
        <v>5.3686109778702287</v>
      </c>
      <c r="L399" s="40">
        <f t="shared" si="181"/>
        <v>0.63138902212977133</v>
      </c>
      <c r="M399" s="10">
        <f t="shared" si="198"/>
        <v>6.7692828451664075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15.202785085701134</v>
      </c>
      <c r="Q399" s="42">
        <f t="shared" si="200"/>
        <v>0.47406168461236647</v>
      </c>
      <c r="R399" s="4">
        <f t="shared" si="201"/>
        <v>359932.43948718079</v>
      </c>
      <c r="S399">
        <f t="shared" si="182"/>
        <v>3.5993243948718079E-4</v>
      </c>
      <c r="T399" s="41">
        <f t="shared" si="183"/>
        <v>4.6491809578146038E-4</v>
      </c>
      <c r="U399" s="42">
        <f t="shared" si="202"/>
        <v>0.63911763549980738</v>
      </c>
      <c r="V399" s="42">
        <f t="shared" si="203"/>
        <v>1.1421209761484745</v>
      </c>
      <c r="W399" s="42">
        <f t="shared" si="204"/>
        <v>1.1260984886357253</v>
      </c>
      <c r="X399" s="42">
        <f t="shared" si="205"/>
        <v>1.6022487512749262E-2</v>
      </c>
      <c r="Y399" s="42">
        <f t="shared" si="179"/>
        <v>9.9047784651610515E-3</v>
      </c>
      <c r="Z399" s="10">
        <f t="shared" si="206"/>
        <v>21.304351357872068</v>
      </c>
      <c r="AA399">
        <f t="shared" si="184"/>
        <v>6771195.4893961176</v>
      </c>
      <c r="AB399" s="10">
        <f t="shared" si="185"/>
        <v>6.7711954893961179</v>
      </c>
      <c r="AC399" s="10">
        <f t="shared" si="186"/>
        <v>6.6701954893961179</v>
      </c>
      <c r="AD399" s="3">
        <f t="shared" si="187"/>
        <v>967.39601006470161</v>
      </c>
      <c r="AI399" s="94">
        <f t="shared" si="188"/>
        <v>1.1260984886357253</v>
      </c>
    </row>
    <row r="400" spans="2:35">
      <c r="B400" s="39">
        <f t="shared" si="189"/>
        <v>372</v>
      </c>
      <c r="C400" s="42">
        <f t="shared" si="190"/>
        <v>6.9136690647478911</v>
      </c>
      <c r="D400" s="10">
        <f t="shared" si="191"/>
        <v>8.5863309352523967</v>
      </c>
      <c r="E400" s="40">
        <f t="shared" si="192"/>
        <v>28.827338129495207</v>
      </c>
      <c r="F400" s="40">
        <f t="shared" si="193"/>
        <v>46</v>
      </c>
      <c r="G400" s="3">
        <f t="shared" si="194"/>
        <v>355.86330935251362</v>
      </c>
      <c r="H400" s="3">
        <f t="shared" si="195"/>
        <v>148.76302106966494</v>
      </c>
      <c r="I400">
        <f t="shared" si="180"/>
        <v>1.4876302106966495E-4</v>
      </c>
      <c r="J400" s="4">
        <f t="shared" si="196"/>
        <v>800.33284219444045</v>
      </c>
      <c r="K400" s="40">
        <f t="shared" si="197"/>
        <v>5.3799179153510792</v>
      </c>
      <c r="L400" s="40">
        <f t="shared" si="181"/>
        <v>0.62008208464892078</v>
      </c>
      <c r="M400" s="10">
        <f t="shared" si="198"/>
        <v>6.7711954893961179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15.204155221441425</v>
      </c>
      <c r="Q400" s="42">
        <f t="shared" si="200"/>
        <v>0.47528405649845945</v>
      </c>
      <c r="R400" s="4">
        <f t="shared" si="201"/>
        <v>359145.97979933239</v>
      </c>
      <c r="S400">
        <f t="shared" si="182"/>
        <v>3.5914597979933238E-4</v>
      </c>
      <c r="T400" s="41">
        <f t="shared" si="183"/>
        <v>4.6570455546930879E-4</v>
      </c>
      <c r="U400" s="42">
        <f t="shared" si="202"/>
        <v>0.63772115049048261</v>
      </c>
      <c r="V400" s="42">
        <f t="shared" si="203"/>
        <v>1.1424387497885777</v>
      </c>
      <c r="W400" s="42">
        <f t="shared" si="204"/>
        <v>1.1264214841994087</v>
      </c>
      <c r="X400" s="42">
        <f t="shared" si="205"/>
        <v>1.601726558916905E-2</v>
      </c>
      <c r="Y400" s="42">
        <f t="shared" si="179"/>
        <v>9.9243575203093355E-3</v>
      </c>
      <c r="Z400" s="10">
        <f t="shared" si="206"/>
        <v>21.310415377638233</v>
      </c>
      <c r="AA400">
        <f t="shared" si="184"/>
        <v>6773094.0779338498</v>
      </c>
      <c r="AB400" s="10">
        <f t="shared" si="185"/>
        <v>6.77309407793385</v>
      </c>
      <c r="AC400" s="10">
        <f t="shared" si="186"/>
        <v>6.67209407793385</v>
      </c>
      <c r="AD400" s="3">
        <f t="shared" si="187"/>
        <v>967.67136735806378</v>
      </c>
      <c r="AI400" s="94">
        <f t="shared" si="188"/>
        <v>1.1264214841994087</v>
      </c>
    </row>
    <row r="401" spans="2:35">
      <c r="B401" s="39">
        <f t="shared" si="189"/>
        <v>373</v>
      </c>
      <c r="C401" s="42">
        <f t="shared" si="190"/>
        <v>6.9322541966423747</v>
      </c>
      <c r="D401" s="10">
        <f t="shared" si="191"/>
        <v>8.5677458033579139</v>
      </c>
      <c r="E401" s="40">
        <f t="shared" si="192"/>
        <v>28.864508393284172</v>
      </c>
      <c r="F401" s="40">
        <f t="shared" si="193"/>
        <v>46</v>
      </c>
      <c r="G401" s="3">
        <f t="shared" si="194"/>
        <v>355.67745803356877</v>
      </c>
      <c r="H401" s="3">
        <f t="shared" si="195"/>
        <v>148.76302106966494</v>
      </c>
      <c r="I401">
        <f t="shared" si="180"/>
        <v>1.4876302106966495E-4</v>
      </c>
      <c r="J401" s="4">
        <f t="shared" si="196"/>
        <v>802.01706663012601</v>
      </c>
      <c r="K401" s="40">
        <f t="shared" si="197"/>
        <v>5.3912394415178326</v>
      </c>
      <c r="L401" s="40">
        <f t="shared" si="181"/>
        <v>0.60876055848216737</v>
      </c>
      <c r="M401" s="10">
        <f t="shared" si="198"/>
        <v>6.77309407793385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15.205515027653792</v>
      </c>
      <c r="Q401" s="42">
        <f t="shared" si="200"/>
        <v>0.47650631906968333</v>
      </c>
      <c r="R401" s="4">
        <f t="shared" si="201"/>
        <v>358359.37342397036</v>
      </c>
      <c r="S401">
        <f t="shared" si="182"/>
        <v>3.5835937342397034E-4</v>
      </c>
      <c r="T401" s="41">
        <f t="shared" si="183"/>
        <v>4.6649116184467083E-4</v>
      </c>
      <c r="U401" s="42">
        <f t="shared" si="202"/>
        <v>0.63632440501400722</v>
      </c>
      <c r="V401" s="42">
        <f t="shared" si="203"/>
        <v>1.1427540279473689</v>
      </c>
      <c r="W401" s="42">
        <f t="shared" si="204"/>
        <v>1.1267421061245013</v>
      </c>
      <c r="X401" s="42">
        <f t="shared" si="205"/>
        <v>1.6011921822867592E-2</v>
      </c>
      <c r="Y401" s="42">
        <f t="shared" si="179"/>
        <v>9.9439282930467894E-3</v>
      </c>
      <c r="Z401" s="10">
        <f t="shared" si="206"/>
        <v>21.316434493045879</v>
      </c>
      <c r="AA401">
        <f t="shared" si="184"/>
        <v>6774978.6073319921</v>
      </c>
      <c r="AB401" s="10">
        <f t="shared" si="185"/>
        <v>6.7749786073319918</v>
      </c>
      <c r="AC401" s="10">
        <f t="shared" si="186"/>
        <v>6.6739786073319918</v>
      </c>
      <c r="AD401" s="3">
        <f t="shared" si="187"/>
        <v>967.9446856174028</v>
      </c>
      <c r="AI401" s="94">
        <f t="shared" si="188"/>
        <v>1.1267421061245013</v>
      </c>
    </row>
    <row r="402" spans="2:35">
      <c r="B402" s="39">
        <f t="shared" si="189"/>
        <v>374</v>
      </c>
      <c r="C402" s="42">
        <f t="shared" si="190"/>
        <v>6.9508393285368584</v>
      </c>
      <c r="D402" s="10">
        <f t="shared" si="191"/>
        <v>8.5491606714634312</v>
      </c>
      <c r="E402" s="40">
        <f t="shared" si="192"/>
        <v>28.901678657073138</v>
      </c>
      <c r="F402" s="40">
        <f t="shared" si="193"/>
        <v>46</v>
      </c>
      <c r="G402" s="3">
        <f t="shared" si="194"/>
        <v>355.49160671462391</v>
      </c>
      <c r="H402" s="3">
        <f t="shared" si="195"/>
        <v>148.76302106966494</v>
      </c>
      <c r="I402">
        <f t="shared" si="180"/>
        <v>1.4876302106966495E-4</v>
      </c>
      <c r="J402" s="4">
        <f t="shared" si="196"/>
        <v>803.70346132280042</v>
      </c>
      <c r="K402" s="40">
        <f t="shared" si="197"/>
        <v>5.4025755563704925</v>
      </c>
      <c r="L402" s="40">
        <f t="shared" si="181"/>
        <v>0.59742444362950753</v>
      </c>
      <c r="M402" s="10">
        <f t="shared" si="198"/>
        <v>6.7749786073319918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15.206864507758006</v>
      </c>
      <c r="Q402" s="42">
        <f t="shared" si="200"/>
        <v>0.47772847317548217</v>
      </c>
      <c r="R402" s="4">
        <f t="shared" si="201"/>
        <v>357572.62157112989</v>
      </c>
      <c r="S402">
        <f t="shared" si="182"/>
        <v>3.5757262157112986E-4</v>
      </c>
      <c r="T402" s="41">
        <f t="shared" si="183"/>
        <v>4.6727791369751131E-4</v>
      </c>
      <c r="U402" s="42">
        <f t="shared" si="202"/>
        <v>0.63492740121899249</v>
      </c>
      <c r="V402" s="42">
        <f t="shared" si="203"/>
        <v>1.1430668099761407</v>
      </c>
      <c r="W402" s="42">
        <f t="shared" si="204"/>
        <v>1.1270603538287924</v>
      </c>
      <c r="X402" s="42">
        <f t="shared" si="205"/>
        <v>1.6006456147348302E-2</v>
      </c>
      <c r="Y402" s="42">
        <f t="shared" si="179"/>
        <v>9.9634906491465596E-3</v>
      </c>
      <c r="Z402" s="10">
        <f t="shared" si="206"/>
        <v>21.322408693162302</v>
      </c>
      <c r="AA402">
        <f t="shared" si="184"/>
        <v>6776849.0741676129</v>
      </c>
      <c r="AB402" s="10">
        <f t="shared" si="185"/>
        <v>6.7768490741676128</v>
      </c>
      <c r="AC402" s="10">
        <f t="shared" si="186"/>
        <v>6.6758490741676129</v>
      </c>
      <c r="AD402" s="3">
        <f t="shared" si="187"/>
        <v>968.21596434628179</v>
      </c>
      <c r="AI402" s="94">
        <f t="shared" si="188"/>
        <v>1.1270603538287924</v>
      </c>
    </row>
    <row r="403" spans="2:35">
      <c r="B403" s="39">
        <f t="shared" si="189"/>
        <v>375</v>
      </c>
      <c r="C403" s="42">
        <f t="shared" si="190"/>
        <v>6.969424460431342</v>
      </c>
      <c r="D403" s="10">
        <f t="shared" si="191"/>
        <v>8.5305755395689484</v>
      </c>
      <c r="E403" s="40">
        <f t="shared" si="192"/>
        <v>28.938848920862103</v>
      </c>
      <c r="F403" s="40">
        <f t="shared" si="193"/>
        <v>46</v>
      </c>
      <c r="G403" s="3">
        <f t="shared" si="194"/>
        <v>355.30575539567906</v>
      </c>
      <c r="H403" s="3">
        <f t="shared" si="195"/>
        <v>148.76302106966494</v>
      </c>
      <c r="I403">
        <f t="shared" si="180"/>
        <v>1.4876302106966495E-4</v>
      </c>
      <c r="J403" s="4">
        <f t="shared" si="196"/>
        <v>805.39202627246357</v>
      </c>
      <c r="K403" s="40">
        <f t="shared" si="197"/>
        <v>5.4139262599090587</v>
      </c>
      <c r="L403" s="40">
        <f t="shared" si="181"/>
        <v>0.58607374009094126</v>
      </c>
      <c r="M403" s="10">
        <f t="shared" si="198"/>
        <v>6.7768490741676128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15.208203665145211</v>
      </c>
      <c r="Q403" s="42">
        <f t="shared" si="200"/>
        <v>0.47895051966458052</v>
      </c>
      <c r="R403" s="4">
        <f t="shared" si="201"/>
        <v>356785.72545084642</v>
      </c>
      <c r="S403">
        <f t="shared" si="182"/>
        <v>3.567857254508464E-4</v>
      </c>
      <c r="T403" s="41">
        <f t="shared" si="183"/>
        <v>4.6806480981779477E-4</v>
      </c>
      <c r="U403" s="42">
        <f t="shared" si="202"/>
        <v>0.63353014125404994</v>
      </c>
      <c r="V403" s="42">
        <f t="shared" si="203"/>
        <v>1.143377095231034</v>
      </c>
      <c r="W403" s="42">
        <f t="shared" si="204"/>
        <v>1.1273762267342382</v>
      </c>
      <c r="X403" s="42">
        <f t="shared" si="205"/>
        <v>1.6000868496795828E-2</v>
      </c>
      <c r="Y403" s="42">
        <f t="shared" si="179"/>
        <v>9.9830444543155938E-3</v>
      </c>
      <c r="Z403" s="10">
        <f t="shared" si="206"/>
        <v>21.328337967132647</v>
      </c>
      <c r="AA403">
        <f t="shared" si="184"/>
        <v>6778705.4750421578</v>
      </c>
      <c r="AB403" s="10">
        <f t="shared" si="185"/>
        <v>6.778705475042158</v>
      </c>
      <c r="AC403" s="10">
        <f t="shared" si="186"/>
        <v>6.6777054750421581</v>
      </c>
      <c r="AD403" s="3">
        <f t="shared" si="187"/>
        <v>968.48520305179954</v>
      </c>
      <c r="AI403" s="94">
        <f t="shared" si="188"/>
        <v>1.1273762267342382</v>
      </c>
    </row>
    <row r="404" spans="2:35">
      <c r="B404" s="39">
        <f t="shared" si="189"/>
        <v>376</v>
      </c>
      <c r="C404" s="42">
        <f t="shared" si="190"/>
        <v>6.9880095923258256</v>
      </c>
      <c r="D404" s="10">
        <f t="shared" si="191"/>
        <v>8.5119904076744657</v>
      </c>
      <c r="E404" s="40">
        <f t="shared" si="192"/>
        <v>28.976019184651069</v>
      </c>
      <c r="F404" s="40">
        <f t="shared" si="193"/>
        <v>46</v>
      </c>
      <c r="G404" s="3">
        <f t="shared" si="194"/>
        <v>355.1199040767342</v>
      </c>
      <c r="H404" s="3">
        <f t="shared" si="195"/>
        <v>148.76302106966494</v>
      </c>
      <c r="I404">
        <f t="shared" si="180"/>
        <v>1.4876302106966495E-4</v>
      </c>
      <c r="J404" s="4">
        <f t="shared" si="196"/>
        <v>807.08276147911545</v>
      </c>
      <c r="K404" s="40">
        <f t="shared" si="197"/>
        <v>5.4252915521335296</v>
      </c>
      <c r="L404" s="40">
        <f t="shared" si="181"/>
        <v>0.57470844786647035</v>
      </c>
      <c r="M404" s="10">
        <f t="shared" si="198"/>
        <v>6.778705475042158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15.209532503177737</v>
      </c>
      <c r="Q404" s="42">
        <f t="shared" si="200"/>
        <v>0.48017245938498943</v>
      </c>
      <c r="R404" s="4">
        <f t="shared" si="201"/>
        <v>355998.68627315538</v>
      </c>
      <c r="S404">
        <f t="shared" si="182"/>
        <v>3.5599868627315538E-4</v>
      </c>
      <c r="T404" s="41">
        <f t="shared" si="183"/>
        <v>4.6885184899548579E-4</v>
      </c>
      <c r="U404" s="42">
        <f t="shared" si="202"/>
        <v>0.63213262726779107</v>
      </c>
      <c r="V404" s="42">
        <f t="shared" si="203"/>
        <v>1.1436848830736195</v>
      </c>
      <c r="W404" s="42">
        <f t="shared" si="204"/>
        <v>1.1276897242669113</v>
      </c>
      <c r="X404" s="42">
        <f t="shared" si="205"/>
        <v>1.599515880670821E-2</v>
      </c>
      <c r="Y404" s="42">
        <f t="shared" si="179"/>
        <v>1.000258957419576E-2</v>
      </c>
      <c r="Z404" s="10">
        <f t="shared" si="206"/>
        <v>21.334222304180496</v>
      </c>
      <c r="AA404">
        <f t="shared" si="184"/>
        <v>6780547.8065816332</v>
      </c>
      <c r="AB404" s="10">
        <f t="shared" si="185"/>
        <v>6.7805478065816329</v>
      </c>
      <c r="AC404" s="10">
        <f t="shared" si="186"/>
        <v>6.6795478065816329</v>
      </c>
      <c r="AD404" s="3">
        <f t="shared" si="187"/>
        <v>968.75240124461686</v>
      </c>
      <c r="AI404" s="94">
        <f t="shared" si="188"/>
        <v>1.1276897242669113</v>
      </c>
    </row>
    <row r="405" spans="2:35">
      <c r="B405" s="39">
        <f t="shared" si="189"/>
        <v>377</v>
      </c>
      <c r="C405" s="42">
        <f t="shared" si="190"/>
        <v>7.0065947242203093</v>
      </c>
      <c r="D405" s="10">
        <f t="shared" si="191"/>
        <v>8.4934052757799829</v>
      </c>
      <c r="E405" s="40">
        <f t="shared" si="192"/>
        <v>29.013189448440034</v>
      </c>
      <c r="F405" s="40">
        <f t="shared" si="193"/>
        <v>46</v>
      </c>
      <c r="G405" s="3">
        <f t="shared" si="194"/>
        <v>354.93405275778935</v>
      </c>
      <c r="H405" s="3">
        <f t="shared" si="195"/>
        <v>148.76302106966494</v>
      </c>
      <c r="I405">
        <f t="shared" si="180"/>
        <v>1.4876302106966495E-4</v>
      </c>
      <c r="J405" s="4">
        <f t="shared" si="196"/>
        <v>808.77566694275583</v>
      </c>
      <c r="K405" s="40">
        <f t="shared" si="197"/>
        <v>5.4366714330439043</v>
      </c>
      <c r="L405" s="40">
        <f t="shared" si="181"/>
        <v>0.56332856695609568</v>
      </c>
      <c r="M405" s="10">
        <f t="shared" si="198"/>
        <v>6.7805478065816329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15.21085102518931</v>
      </c>
      <c r="Q405" s="42">
        <f t="shared" si="200"/>
        <v>0.48139429318401267</v>
      </c>
      <c r="R405" s="4">
        <f t="shared" si="201"/>
        <v>355211.50524809211</v>
      </c>
      <c r="S405">
        <f t="shared" si="182"/>
        <v>3.5521150524809214E-4</v>
      </c>
      <c r="T405" s="41">
        <f t="shared" si="183"/>
        <v>4.6963903002054903E-4</v>
      </c>
      <c r="U405" s="42">
        <f t="shared" si="202"/>
        <v>0.63073486140882729</v>
      </c>
      <c r="V405" s="42">
        <f t="shared" si="203"/>
        <v>1.1439901728706359</v>
      </c>
      <c r="W405" s="42">
        <f t="shared" si="204"/>
        <v>1.128000845857033</v>
      </c>
      <c r="X405" s="42">
        <f t="shared" si="205"/>
        <v>1.5989327013602894E-2</v>
      </c>
      <c r="Y405" s="42">
        <f t="shared" si="179"/>
        <v>1.0022125874364615E-2</v>
      </c>
      <c r="Z405" s="10">
        <f t="shared" si="206"/>
        <v>21.340061693607744</v>
      </c>
      <c r="AA405">
        <f t="shared" si="184"/>
        <v>6782376.0654365579</v>
      </c>
      <c r="AB405" s="10">
        <f t="shared" si="185"/>
        <v>6.7823760654365577</v>
      </c>
      <c r="AC405" s="10">
        <f t="shared" si="186"/>
        <v>6.6813760654365577</v>
      </c>
      <c r="AD405" s="3">
        <f t="shared" si="187"/>
        <v>969.01755843894966</v>
      </c>
      <c r="AI405" s="94">
        <f t="shared" si="188"/>
        <v>1.128000845857033</v>
      </c>
    </row>
    <row r="406" spans="2:35">
      <c r="B406" s="39">
        <f t="shared" si="189"/>
        <v>378</v>
      </c>
      <c r="C406" s="42">
        <f t="shared" si="190"/>
        <v>7.0251798561147929</v>
      </c>
      <c r="D406" s="10">
        <f t="shared" si="191"/>
        <v>8.4748201438855002</v>
      </c>
      <c r="E406" s="40">
        <f t="shared" si="192"/>
        <v>29.050359712229</v>
      </c>
      <c r="F406" s="40">
        <f t="shared" si="193"/>
        <v>46</v>
      </c>
      <c r="G406" s="3">
        <f t="shared" si="194"/>
        <v>354.74820143884449</v>
      </c>
      <c r="H406" s="3">
        <f t="shared" si="195"/>
        <v>148.76302106966494</v>
      </c>
      <c r="I406">
        <f t="shared" si="180"/>
        <v>1.4876302106966495E-4</v>
      </c>
      <c r="J406" s="4">
        <f t="shared" si="196"/>
        <v>810.47074266338507</v>
      </c>
      <c r="K406" s="40">
        <f t="shared" si="197"/>
        <v>5.4480659026401854</v>
      </c>
      <c r="L406" s="40">
        <f t="shared" si="181"/>
        <v>0.55193409735981458</v>
      </c>
      <c r="M406" s="10">
        <f t="shared" si="198"/>
        <v>6.7823760654365577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15.212159234485055</v>
      </c>
      <c r="Q406" s="42">
        <f t="shared" si="200"/>
        <v>0.4826160219082527</v>
      </c>
      <c r="R406" s="4">
        <f t="shared" si="201"/>
        <v>354424.18358569196</v>
      </c>
      <c r="S406">
        <f t="shared" si="182"/>
        <v>3.5442418358569194E-4</v>
      </c>
      <c r="T406" s="41">
        <f t="shared" si="183"/>
        <v>4.7042635168294923E-4</v>
      </c>
      <c r="U406" s="42">
        <f t="shared" si="202"/>
        <v>0.62933684582576987</v>
      </c>
      <c r="V406" s="42">
        <f t="shared" si="203"/>
        <v>1.1442929639941417</v>
      </c>
      <c r="W406" s="42">
        <f t="shared" si="204"/>
        <v>1.1283095909389635</v>
      </c>
      <c r="X406" s="42">
        <f t="shared" si="205"/>
        <v>1.5983373055178163E-2</v>
      </c>
      <c r="Y406" s="42">
        <f t="shared" si="179"/>
        <v>1.004165322033637E-2</v>
      </c>
      <c r="Z406" s="10">
        <f t="shared" si="206"/>
        <v>21.345856124794832</v>
      </c>
      <c r="AA406">
        <f t="shared" si="184"/>
        <v>6784190.248282047</v>
      </c>
      <c r="AB406" s="10">
        <f t="shared" si="185"/>
        <v>6.7841902482820471</v>
      </c>
      <c r="AC406" s="10">
        <f t="shared" si="186"/>
        <v>6.6831902482820471</v>
      </c>
      <c r="AD406" s="3">
        <f t="shared" si="187"/>
        <v>969.28067415258113</v>
      </c>
      <c r="AI406" s="94">
        <f t="shared" si="188"/>
        <v>1.1283095909389635</v>
      </c>
    </row>
    <row r="407" spans="2:35">
      <c r="B407" s="39">
        <f t="shared" si="189"/>
        <v>379</v>
      </c>
      <c r="C407" s="42">
        <f t="shared" si="190"/>
        <v>7.0437649880092765</v>
      </c>
      <c r="D407" s="10">
        <f t="shared" si="191"/>
        <v>8.4562350119910175</v>
      </c>
      <c r="E407" s="40">
        <f t="shared" si="192"/>
        <v>29.087529976017965</v>
      </c>
      <c r="F407" s="40">
        <f t="shared" si="193"/>
        <v>46</v>
      </c>
      <c r="G407" s="3">
        <f t="shared" si="194"/>
        <v>354.56235011989963</v>
      </c>
      <c r="H407" s="3">
        <f t="shared" si="195"/>
        <v>148.76302106966494</v>
      </c>
      <c r="I407">
        <f t="shared" si="180"/>
        <v>1.4876302106966495E-4</v>
      </c>
      <c r="J407" s="4">
        <f t="shared" si="196"/>
        <v>812.16798864100315</v>
      </c>
      <c r="K407" s="40">
        <f t="shared" si="197"/>
        <v>5.4594749609223729</v>
      </c>
      <c r="L407" s="40">
        <f t="shared" si="181"/>
        <v>0.54052503907762706</v>
      </c>
      <c r="M407" s="10">
        <f t="shared" si="198"/>
        <v>6.7841902482820471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15.213457134341612</v>
      </c>
      <c r="Q407" s="42">
        <f t="shared" si="200"/>
        <v>0.48383764640361682</v>
      </c>
      <c r="R407" s="4">
        <f t="shared" si="201"/>
        <v>353636.72249599022</v>
      </c>
      <c r="S407">
        <f t="shared" si="182"/>
        <v>3.5363672249599023E-4</v>
      </c>
      <c r="T407" s="41">
        <f t="shared" si="183"/>
        <v>4.7121381277265094E-4</v>
      </c>
      <c r="U407" s="42">
        <f t="shared" si="202"/>
        <v>0.62793858266723002</v>
      </c>
      <c r="V407" s="42">
        <f t="shared" si="203"/>
        <v>1.1445932558212946</v>
      </c>
      <c r="W407" s="42">
        <f t="shared" si="204"/>
        <v>1.1286159589512164</v>
      </c>
      <c r="X407" s="42">
        <f t="shared" si="205"/>
        <v>1.5977296870078206E-2</v>
      </c>
      <c r="Y407" s="42">
        <f t="shared" si="179"/>
        <v>1.0061171477562561E-2</v>
      </c>
      <c r="Z407" s="10">
        <f t="shared" si="206"/>
        <v>21.351605587200453</v>
      </c>
      <c r="AA407">
        <f t="shared" si="184"/>
        <v>6785990.351817715</v>
      </c>
      <c r="AB407" s="10">
        <f t="shared" si="185"/>
        <v>6.7859903518177154</v>
      </c>
      <c r="AC407" s="10">
        <f t="shared" si="186"/>
        <v>6.6849903518177154</v>
      </c>
      <c r="AD407" s="3">
        <f t="shared" si="187"/>
        <v>969.54174790684772</v>
      </c>
      <c r="AI407" s="94">
        <f t="shared" si="188"/>
        <v>1.1286159589512164</v>
      </c>
    </row>
    <row r="408" spans="2:35">
      <c r="B408" s="39">
        <f t="shared" si="189"/>
        <v>380</v>
      </c>
      <c r="C408" s="42">
        <f t="shared" si="190"/>
        <v>7.0623501199037602</v>
      </c>
      <c r="D408" s="10">
        <f t="shared" si="191"/>
        <v>8.4376498800965347</v>
      </c>
      <c r="E408" s="40">
        <f t="shared" si="192"/>
        <v>29.124700239806931</v>
      </c>
      <c r="F408" s="40">
        <f t="shared" si="193"/>
        <v>46</v>
      </c>
      <c r="G408" s="3">
        <f t="shared" si="194"/>
        <v>354.37649880095478</v>
      </c>
      <c r="H408" s="3">
        <f t="shared" si="195"/>
        <v>148.76302106966494</v>
      </c>
      <c r="I408">
        <f t="shared" si="180"/>
        <v>1.4876302106966495E-4</v>
      </c>
      <c r="J408" s="4">
        <f t="shared" si="196"/>
        <v>813.86740487560974</v>
      </c>
      <c r="K408" s="40">
        <f t="shared" si="197"/>
        <v>5.4708986078904642</v>
      </c>
      <c r="L408" s="40">
        <f t="shared" si="181"/>
        <v>0.52910139210953577</v>
      </c>
      <c r="M408" s="10">
        <f t="shared" si="198"/>
        <v>6.7859903518177154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15.21474472800711</v>
      </c>
      <c r="Q408" s="42">
        <f t="shared" si="200"/>
        <v>0.48505916751532319</v>
      </c>
      <c r="R408" s="4">
        <f t="shared" si="201"/>
        <v>352849.12318902247</v>
      </c>
      <c r="S408">
        <f t="shared" si="182"/>
        <v>3.5284912318902248E-4</v>
      </c>
      <c r="T408" s="41">
        <f t="shared" si="183"/>
        <v>4.7200141207961869E-4</v>
      </c>
      <c r="U408" s="42">
        <f t="shared" si="202"/>
        <v>0.62654007408181966</v>
      </c>
      <c r="V408" s="42">
        <f t="shared" si="203"/>
        <v>1.1448910477337102</v>
      </c>
      <c r="W408" s="42">
        <f t="shared" si="204"/>
        <v>1.128919949336443</v>
      </c>
      <c r="X408" s="42">
        <f t="shared" si="205"/>
        <v>1.5971098397267181E-2</v>
      </c>
      <c r="Y408" s="42">
        <f t="shared" si="179"/>
        <v>1.0080680511431963E-2</v>
      </c>
      <c r="Z408" s="10">
        <f t="shared" si="206"/>
        <v>21.357310070359539</v>
      </c>
      <c r="AA408">
        <f t="shared" si="184"/>
        <v>6787776.3727670461</v>
      </c>
      <c r="AB408" s="10">
        <f t="shared" si="185"/>
        <v>6.7877763727670457</v>
      </c>
      <c r="AC408" s="10">
        <f t="shared" si="186"/>
        <v>6.6867763727670457</v>
      </c>
      <c r="AD408" s="3">
        <f t="shared" si="187"/>
        <v>969.80077922654766</v>
      </c>
      <c r="AI408" s="94">
        <f t="shared" si="188"/>
        <v>1.128919949336443</v>
      </c>
    </row>
    <row r="409" spans="2:35">
      <c r="B409" s="39">
        <f t="shared" si="189"/>
        <v>381</v>
      </c>
      <c r="C409" s="42">
        <f t="shared" si="190"/>
        <v>7.0809352517982438</v>
      </c>
      <c r="D409" s="10">
        <f t="shared" si="191"/>
        <v>8.419064748202052</v>
      </c>
      <c r="E409" s="40">
        <f t="shared" si="192"/>
        <v>29.161870503595896</v>
      </c>
      <c r="F409" s="40">
        <f t="shared" si="193"/>
        <v>46</v>
      </c>
      <c r="G409" s="3">
        <f t="shared" si="194"/>
        <v>354.19064748200992</v>
      </c>
      <c r="H409" s="3">
        <f t="shared" si="195"/>
        <v>148.76302106966494</v>
      </c>
      <c r="I409">
        <f t="shared" si="180"/>
        <v>1.4876302106966495E-4</v>
      </c>
      <c r="J409" s="4">
        <f t="shared" si="196"/>
        <v>815.5689913672054</v>
      </c>
      <c r="K409" s="40">
        <f t="shared" si="197"/>
        <v>5.4823368435444637</v>
      </c>
      <c r="L409" s="40">
        <f t="shared" si="181"/>
        <v>0.51766315645553629</v>
      </c>
      <c r="M409" s="10">
        <f t="shared" si="198"/>
        <v>6.7877763727670457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15.21602201870078</v>
      </c>
      <c r="Q409" s="42">
        <f t="shared" si="200"/>
        <v>0.48628058608790686</v>
      </c>
      <c r="R409" s="4">
        <f t="shared" si="201"/>
        <v>352061.38687482383</v>
      </c>
      <c r="S409">
        <f t="shared" si="182"/>
        <v>3.5206138687482382E-4</v>
      </c>
      <c r="T409" s="41">
        <f t="shared" si="183"/>
        <v>4.7278914839381735E-4</v>
      </c>
      <c r="U409" s="42">
        <f t="shared" si="202"/>
        <v>0.62514132221814966</v>
      </c>
      <c r="V409" s="42">
        <f t="shared" si="203"/>
        <v>1.1451863391197736</v>
      </c>
      <c r="W409" s="42">
        <f t="shared" si="204"/>
        <v>1.1292215615413261</v>
      </c>
      <c r="X409" s="42">
        <f t="shared" si="205"/>
        <v>1.5964777578447498E-2</v>
      </c>
      <c r="Y409" s="42">
        <f t="shared" si="179"/>
        <v>1.0100180187273445E-2</v>
      </c>
      <c r="Z409" s="10">
        <f t="shared" si="206"/>
        <v>21.362969563887575</v>
      </c>
      <c r="AA409">
        <f t="shared" si="184"/>
        <v>6789548.3078787448</v>
      </c>
      <c r="AB409" s="10">
        <f t="shared" si="185"/>
        <v>6.7895483078787446</v>
      </c>
      <c r="AC409" s="10">
        <f t="shared" si="186"/>
        <v>6.6885483078787447</v>
      </c>
      <c r="AD409" s="3">
        <f t="shared" si="187"/>
        <v>970.05776764013706</v>
      </c>
      <c r="AI409" s="94">
        <f t="shared" si="188"/>
        <v>1.1292215615413261</v>
      </c>
    </row>
    <row r="410" spans="2:35">
      <c r="B410" s="39">
        <f t="shared" si="189"/>
        <v>382</v>
      </c>
      <c r="C410" s="42">
        <f t="shared" si="190"/>
        <v>7.0995203836927274</v>
      </c>
      <c r="D410" s="10">
        <f t="shared" si="191"/>
        <v>8.4004796163075692</v>
      </c>
      <c r="E410" s="40">
        <f t="shared" si="192"/>
        <v>29.199040767384862</v>
      </c>
      <c r="F410" s="40">
        <f t="shared" si="193"/>
        <v>46</v>
      </c>
      <c r="G410" s="3">
        <f t="shared" si="194"/>
        <v>354.00479616306507</v>
      </c>
      <c r="H410" s="3">
        <f t="shared" si="195"/>
        <v>148.76302106966494</v>
      </c>
      <c r="I410">
        <f t="shared" si="180"/>
        <v>1.4876302106966495E-4</v>
      </c>
      <c r="J410" s="4">
        <f t="shared" si="196"/>
        <v>817.27274811578945</v>
      </c>
      <c r="K410" s="40">
        <f t="shared" si="197"/>
        <v>5.4937896678843652</v>
      </c>
      <c r="L410" s="40">
        <f t="shared" si="181"/>
        <v>0.50621033211563482</v>
      </c>
      <c r="M410" s="10">
        <f t="shared" si="198"/>
        <v>6.7895483078787446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15.217289009613971</v>
      </c>
      <c r="Q410" s="42">
        <f t="shared" si="200"/>
        <v>0.48750190296522594</v>
      </c>
      <c r="R410" s="4">
        <f t="shared" si="201"/>
        <v>351273.51476342988</v>
      </c>
      <c r="S410">
        <f t="shared" si="182"/>
        <v>3.5127351476342989E-4</v>
      </c>
      <c r="T410" s="41">
        <f t="shared" si="183"/>
        <v>4.7357702050521128E-4</v>
      </c>
      <c r="U410" s="42">
        <f t="shared" si="202"/>
        <v>0.62374232922483186</v>
      </c>
      <c r="V410" s="42">
        <f t="shared" si="203"/>
        <v>1.145479129371195</v>
      </c>
      <c r="W410" s="42">
        <f t="shared" si="204"/>
        <v>1.1295207950168065</v>
      </c>
      <c r="X410" s="42">
        <f t="shared" si="205"/>
        <v>1.5958334354388537E-2</v>
      </c>
      <c r="Y410" s="42">
        <f t="shared" si="179"/>
        <v>1.0119670370354361E-2</v>
      </c>
      <c r="Z410" s="10">
        <f t="shared" si="206"/>
        <v>21.368584057475406</v>
      </c>
      <c r="AA410">
        <f t="shared" si="184"/>
        <v>6791306.1539251087</v>
      </c>
      <c r="AB410" s="10">
        <f t="shared" si="185"/>
        <v>6.7913061539251087</v>
      </c>
      <c r="AC410" s="10">
        <f t="shared" si="186"/>
        <v>6.6903061539251087</v>
      </c>
      <c r="AD410" s="3">
        <f t="shared" si="187"/>
        <v>970.31271267949364</v>
      </c>
      <c r="AI410" s="94">
        <f t="shared" si="188"/>
        <v>1.1295207950168065</v>
      </c>
    </row>
    <row r="411" spans="2:35">
      <c r="B411" s="39">
        <f t="shared" si="189"/>
        <v>383</v>
      </c>
      <c r="C411" s="42">
        <f t="shared" si="190"/>
        <v>7.1181055155872111</v>
      </c>
      <c r="D411" s="10">
        <f t="shared" si="191"/>
        <v>8.3818944844130865</v>
      </c>
      <c r="E411" s="40">
        <f t="shared" si="192"/>
        <v>29.236211031173827</v>
      </c>
      <c r="F411" s="40">
        <f t="shared" si="193"/>
        <v>46</v>
      </c>
      <c r="G411" s="3">
        <f t="shared" si="194"/>
        <v>353.81894484412021</v>
      </c>
      <c r="H411" s="3">
        <f t="shared" si="195"/>
        <v>148.76302106966494</v>
      </c>
      <c r="I411">
        <f t="shared" si="180"/>
        <v>1.4876302106966495E-4</v>
      </c>
      <c r="J411" s="4">
        <f t="shared" si="196"/>
        <v>818.97867512136236</v>
      </c>
      <c r="K411" s="40">
        <f t="shared" si="197"/>
        <v>5.505257080910174</v>
      </c>
      <c r="L411" s="40">
        <f t="shared" si="181"/>
        <v>0.49474291908982604</v>
      </c>
      <c r="M411" s="10">
        <f t="shared" si="198"/>
        <v>6.7913061539251087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15.218545703909012</v>
      </c>
      <c r="Q411" s="42">
        <f t="shared" si="200"/>
        <v>0.48872311899046744</v>
      </c>
      <c r="R411" s="4">
        <f t="shared" si="201"/>
        <v>350485.5080648759</v>
      </c>
      <c r="S411">
        <f t="shared" si="182"/>
        <v>3.5048550806487591E-4</v>
      </c>
      <c r="T411" s="41">
        <f t="shared" si="183"/>
        <v>4.7436502720376526E-4</v>
      </c>
      <c r="U411" s="42">
        <f t="shared" si="202"/>
        <v>0.62234309725047754</v>
      </c>
      <c r="V411" s="42">
        <f t="shared" si="203"/>
        <v>1.145769417886255</v>
      </c>
      <c r="W411" s="42">
        <f t="shared" si="204"/>
        <v>1.1298176492178094</v>
      </c>
      <c r="X411" s="42">
        <f t="shared" si="205"/>
        <v>1.5951768668445609E-2</v>
      </c>
      <c r="Y411" s="42">
        <f t="shared" si="179"/>
        <v>1.0139150925883212E-2</v>
      </c>
      <c r="Z411" s="10">
        <f t="shared" si="206"/>
        <v>21.374153540893101</v>
      </c>
      <c r="AA411">
        <f t="shared" si="184"/>
        <v>6793049.9077032432</v>
      </c>
      <c r="AB411" s="10">
        <f t="shared" si="185"/>
        <v>6.7930499077032431</v>
      </c>
      <c r="AC411" s="10">
        <f t="shared" si="186"/>
        <v>6.6920499077032432</v>
      </c>
      <c r="AD411" s="3">
        <f t="shared" si="187"/>
        <v>970.56561388009334</v>
      </c>
      <c r="AI411" s="94">
        <f t="shared" si="188"/>
        <v>1.1298176492178094</v>
      </c>
    </row>
    <row r="412" spans="2:35">
      <c r="B412" s="39">
        <f t="shared" si="189"/>
        <v>384</v>
      </c>
      <c r="C412" s="42">
        <f t="shared" si="190"/>
        <v>7.1366906474816947</v>
      </c>
      <c r="D412" s="10">
        <f t="shared" si="191"/>
        <v>8.3633093525186037</v>
      </c>
      <c r="E412" s="40">
        <f t="shared" si="192"/>
        <v>29.273381294962793</v>
      </c>
      <c r="F412" s="40">
        <f t="shared" si="193"/>
        <v>46</v>
      </c>
      <c r="G412" s="3">
        <f t="shared" si="194"/>
        <v>353.63309352517535</v>
      </c>
      <c r="H412" s="3">
        <f t="shared" si="195"/>
        <v>148.76302106966494</v>
      </c>
      <c r="I412">
        <f t="shared" si="180"/>
        <v>1.4876302106966495E-4</v>
      </c>
      <c r="J412" s="4">
        <f t="shared" si="196"/>
        <v>820.68677238392399</v>
      </c>
      <c r="K412" s="40">
        <f t="shared" si="197"/>
        <v>5.5167390826218883</v>
      </c>
      <c r="L412" s="40">
        <f t="shared" si="181"/>
        <v>0.48326091737811172</v>
      </c>
      <c r="M412" s="10">
        <f t="shared" si="198"/>
        <v>6.7930499077032431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15.219792104720167</v>
      </c>
      <c r="Q412" s="42">
        <f t="shared" si="200"/>
        <v>0.48994423500615336</v>
      </c>
      <c r="R412" s="4">
        <f t="shared" si="201"/>
        <v>349697.36798919726</v>
      </c>
      <c r="S412">
        <f t="shared" si="182"/>
        <v>3.4969736798919727E-4</v>
      </c>
      <c r="T412" s="41">
        <f t="shared" si="183"/>
        <v>4.751531672794439E-4</v>
      </c>
      <c r="U412" s="42">
        <f t="shared" si="202"/>
        <v>0.6209436284436981</v>
      </c>
      <c r="V412" s="42">
        <f t="shared" si="203"/>
        <v>1.1460572040678161</v>
      </c>
      <c r="W412" s="42">
        <f t="shared" si="204"/>
        <v>1.1301121236034504</v>
      </c>
      <c r="X412" s="42">
        <f t="shared" si="205"/>
        <v>1.5945080464365713E-2</v>
      </c>
      <c r="Y412" s="42">
        <f t="shared" si="179"/>
        <v>1.015862171900965E-2</v>
      </c>
      <c r="Z412" s="10">
        <f t="shared" si="206"/>
        <v>21.379678003988197</v>
      </c>
      <c r="AA412">
        <f t="shared" si="184"/>
        <v>6794779.5660345033</v>
      </c>
      <c r="AB412" s="10">
        <f t="shared" si="185"/>
        <v>6.7947795660345029</v>
      </c>
      <c r="AC412" s="10">
        <f t="shared" si="186"/>
        <v>6.693779566034503</v>
      </c>
      <c r="AD412" s="3">
        <f t="shared" si="187"/>
        <v>970.81647078092874</v>
      </c>
      <c r="AI412" s="94">
        <f t="shared" si="188"/>
        <v>1.1301121236034504</v>
      </c>
    </row>
    <row r="413" spans="2:35">
      <c r="B413" s="39">
        <f t="shared" si="189"/>
        <v>385</v>
      </c>
      <c r="C413" s="42">
        <f t="shared" si="190"/>
        <v>7.1552757793761783</v>
      </c>
      <c r="D413" s="10">
        <f t="shared" si="191"/>
        <v>8.344724220624121</v>
      </c>
      <c r="E413" s="40">
        <f t="shared" si="192"/>
        <v>29.310551558751758</v>
      </c>
      <c r="F413" s="40">
        <f t="shared" si="193"/>
        <v>46</v>
      </c>
      <c r="G413" s="3">
        <f t="shared" si="194"/>
        <v>353.4472422062305</v>
      </c>
      <c r="H413" s="3">
        <f t="shared" si="195"/>
        <v>148.76302106966494</v>
      </c>
      <c r="I413">
        <f t="shared" si="180"/>
        <v>1.4876302106966495E-4</v>
      </c>
      <c r="J413" s="4">
        <f t="shared" si="196"/>
        <v>822.39703990347437</v>
      </c>
      <c r="K413" s="40">
        <f t="shared" si="197"/>
        <v>5.5282356730195072</v>
      </c>
      <c r="L413" s="40">
        <f t="shared" si="181"/>
        <v>0.47176432698049275</v>
      </c>
      <c r="M413" s="10">
        <f t="shared" si="198"/>
        <v>6.7947795660345029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15.221028215153257</v>
      </c>
      <c r="Q413" s="42">
        <f t="shared" si="200"/>
        <v>0.49116525185414667</v>
      </c>
      <c r="R413" s="4">
        <f t="shared" si="201"/>
        <v>348909.09574642929</v>
      </c>
      <c r="S413">
        <f t="shared" si="182"/>
        <v>3.4890909574642929E-4</v>
      </c>
      <c r="T413" s="41">
        <f t="shared" si="183"/>
        <v>4.7594143952221188E-4</v>
      </c>
      <c r="U413" s="42">
        <f t="shared" si="202"/>
        <v>0.61954392495310462</v>
      </c>
      <c r="V413" s="42">
        <f t="shared" si="203"/>
        <v>1.1463424873242687</v>
      </c>
      <c r="W413" s="42">
        <f t="shared" si="204"/>
        <v>1.1304042176369389</v>
      </c>
      <c r="X413" s="42">
        <f t="shared" si="205"/>
        <v>1.5938269687329809E-2</v>
      </c>
      <c r="Y413" s="42">
        <f t="shared" si="179"/>
        <v>1.017808261482574E-2</v>
      </c>
      <c r="Z413" s="10">
        <f t="shared" si="206"/>
        <v>21.385157436686569</v>
      </c>
      <c r="AA413">
        <f t="shared" si="184"/>
        <v>6796495.1257647751</v>
      </c>
      <c r="AB413" s="10">
        <f t="shared" si="185"/>
        <v>6.7964951257647748</v>
      </c>
      <c r="AC413" s="10">
        <f t="shared" si="186"/>
        <v>6.6954951257647748</v>
      </c>
      <c r="AD413" s="3">
        <f t="shared" si="187"/>
        <v>971.06528292455039</v>
      </c>
      <c r="AI413" s="94">
        <f t="shared" si="188"/>
        <v>1.1304042176369389</v>
      </c>
    </row>
    <row r="414" spans="2:35">
      <c r="B414" s="39">
        <f t="shared" si="189"/>
        <v>386</v>
      </c>
      <c r="C414" s="42">
        <f t="shared" si="190"/>
        <v>7.1738609112706619</v>
      </c>
      <c r="D414" s="10">
        <f t="shared" si="191"/>
        <v>8.3261390887296383</v>
      </c>
      <c r="E414" s="40">
        <f t="shared" si="192"/>
        <v>29.347721822540723</v>
      </c>
      <c r="F414" s="40">
        <f t="shared" si="193"/>
        <v>46</v>
      </c>
      <c r="G414" s="3">
        <f t="shared" si="194"/>
        <v>353.26139088728564</v>
      </c>
      <c r="H414" s="3">
        <f t="shared" si="195"/>
        <v>148.76302106966494</v>
      </c>
      <c r="I414">
        <f t="shared" si="180"/>
        <v>1.4876302106966495E-4</v>
      </c>
      <c r="J414" s="4">
        <f t="shared" si="196"/>
        <v>824.10947768001347</v>
      </c>
      <c r="K414" s="40">
        <f t="shared" si="197"/>
        <v>5.5397468521030326</v>
      </c>
      <c r="L414" s="40">
        <f t="shared" si="181"/>
        <v>0.46025314789696736</v>
      </c>
      <c r="M414" s="10">
        <f t="shared" si="198"/>
        <v>6.7964951257647748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15.222254038285923</v>
      </c>
      <c r="Q414" s="42">
        <f t="shared" si="200"/>
        <v>0.49238617037565729</v>
      </c>
      <c r="R414" s="4">
        <f t="shared" si="201"/>
        <v>348120.69254660746</v>
      </c>
      <c r="S414">
        <f t="shared" si="182"/>
        <v>3.4812069254660746E-4</v>
      </c>
      <c r="T414" s="41">
        <f t="shared" si="183"/>
        <v>4.7672984272203371E-4</v>
      </c>
      <c r="U414" s="42">
        <f t="shared" si="202"/>
        <v>0.61814398892730904</v>
      </c>
      <c r="V414" s="42">
        <f t="shared" si="203"/>
        <v>1.1466252670681534</v>
      </c>
      <c r="W414" s="42">
        <f t="shared" si="204"/>
        <v>1.1306939307856283</v>
      </c>
      <c r="X414" s="42">
        <f t="shared" si="205"/>
        <v>1.5931336282525077E-2</v>
      </c>
      <c r="Y414" s="42">
        <f t="shared" ref="Y414:Y477" si="209">IF((X414*(Q414-Q413)+Y413)&lt;0,0,X414*(Q414-Q413)+Y413)</f>
        <v>1.019753347836549E-2</v>
      </c>
      <c r="Z414" s="10">
        <f t="shared" si="206"/>
        <v>21.39059182898972</v>
      </c>
      <c r="AA414">
        <f t="shared" si="184"/>
        <v>6798196.5837636217</v>
      </c>
      <c r="AB414" s="10">
        <f t="shared" si="185"/>
        <v>6.7981965837636213</v>
      </c>
      <c r="AC414" s="10">
        <f t="shared" si="186"/>
        <v>6.6971965837636214</v>
      </c>
      <c r="AD414" s="3">
        <f t="shared" si="187"/>
        <v>971.31204985694296</v>
      </c>
      <c r="AI414" s="94">
        <f t="shared" si="188"/>
        <v>1.1306939307856283</v>
      </c>
    </row>
    <row r="415" spans="2:35">
      <c r="B415" s="39">
        <f t="shared" si="189"/>
        <v>387</v>
      </c>
      <c r="C415" s="42">
        <f t="shared" si="190"/>
        <v>7.1924460431651456</v>
      </c>
      <c r="D415" s="10">
        <f t="shared" si="191"/>
        <v>8.3075539568351555</v>
      </c>
      <c r="E415" s="40">
        <f t="shared" si="192"/>
        <v>29.384892086329689</v>
      </c>
      <c r="F415" s="40">
        <f t="shared" si="193"/>
        <v>46</v>
      </c>
      <c r="G415" s="3">
        <f t="shared" si="194"/>
        <v>353.07553956834079</v>
      </c>
      <c r="H415" s="3">
        <f t="shared" si="195"/>
        <v>148.76302106966494</v>
      </c>
      <c r="I415">
        <f t="shared" si="180"/>
        <v>1.4876302106966495E-4</v>
      </c>
      <c r="J415" s="4">
        <f t="shared" si="196"/>
        <v>825.82408571354108</v>
      </c>
      <c r="K415" s="40">
        <f t="shared" si="197"/>
        <v>5.5512726198724609</v>
      </c>
      <c r="L415" s="40">
        <f t="shared" si="181"/>
        <v>0.4487273801275391</v>
      </c>
      <c r="M415" s="10">
        <f t="shared" si="198"/>
        <v>6.7981965837636213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15.223469577167052</v>
      </c>
      <c r="Q415" s="42">
        <f t="shared" si="200"/>
        <v>0.4936069914112482</v>
      </c>
      <c r="R415" s="4">
        <f t="shared" si="201"/>
        <v>347332.15959976718</v>
      </c>
      <c r="S415">
        <f t="shared" si="182"/>
        <v>3.4733215959976716E-4</v>
      </c>
      <c r="T415" s="41">
        <f t="shared" si="183"/>
        <v>4.7751837566887401E-4</v>
      </c>
      <c r="U415" s="42">
        <f t="shared" si="202"/>
        <v>0.61674382251492255</v>
      </c>
      <c r="V415" s="42">
        <f t="shared" si="203"/>
        <v>1.1469055427184587</v>
      </c>
      <c r="W415" s="42">
        <f t="shared" si="204"/>
        <v>1.1309812625208691</v>
      </c>
      <c r="X415" s="42">
        <f t="shared" si="205"/>
        <v>1.5924280197589624E-2</v>
      </c>
      <c r="Y415" s="42">
        <f t="shared" si="209"/>
        <v>1.0216974174607351E-2</v>
      </c>
      <c r="Z415" s="10">
        <f t="shared" si="206"/>
        <v>21.39598117097826</v>
      </c>
      <c r="AA415">
        <f t="shared" si="184"/>
        <v>6799883.936925373</v>
      </c>
      <c r="AB415" s="10">
        <f t="shared" si="185"/>
        <v>6.7998839369253732</v>
      </c>
      <c r="AC415" s="10">
        <f t="shared" si="186"/>
        <v>6.6988839369253732</v>
      </c>
      <c r="AD415" s="3">
        <f t="shared" si="187"/>
        <v>971.55677112768285</v>
      </c>
      <c r="AI415" s="94">
        <f t="shared" si="188"/>
        <v>1.1309812625208691</v>
      </c>
    </row>
    <row r="416" spans="2:35">
      <c r="B416" s="39">
        <f t="shared" si="189"/>
        <v>388</v>
      </c>
      <c r="C416" s="42">
        <f t="shared" si="190"/>
        <v>7.2110311750596292</v>
      </c>
      <c r="D416" s="10">
        <f t="shared" si="191"/>
        <v>8.2889688249406728</v>
      </c>
      <c r="E416" s="40">
        <f t="shared" si="192"/>
        <v>29.422062350118654</v>
      </c>
      <c r="F416" s="40">
        <f t="shared" si="193"/>
        <v>46</v>
      </c>
      <c r="G416" s="3">
        <f t="shared" si="194"/>
        <v>352.88968824939593</v>
      </c>
      <c r="H416" s="3">
        <f t="shared" si="195"/>
        <v>148.76302106966494</v>
      </c>
      <c r="I416">
        <f t="shared" si="180"/>
        <v>1.4876302106966495E-4</v>
      </c>
      <c r="J416" s="4">
        <f t="shared" si="196"/>
        <v>827.54086400405765</v>
      </c>
      <c r="K416" s="40">
        <f t="shared" si="197"/>
        <v>5.5628129763277974</v>
      </c>
      <c r="L416" s="40">
        <f t="shared" si="181"/>
        <v>0.43718702367220263</v>
      </c>
      <c r="M416" s="10">
        <f t="shared" si="198"/>
        <v>6.7998839369253732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15.22467483481762</v>
      </c>
      <c r="Q416" s="42">
        <f t="shared" si="200"/>
        <v>0.49482771580084112</v>
      </c>
      <c r="R416" s="4">
        <f t="shared" si="201"/>
        <v>346543.49811594363</v>
      </c>
      <c r="S416">
        <f t="shared" si="182"/>
        <v>3.4654349811594361E-4</v>
      </c>
      <c r="T416" s="41">
        <f t="shared" si="183"/>
        <v>4.7830703715269756E-4</v>
      </c>
      <c r="U416" s="42">
        <f t="shared" si="202"/>
        <v>0.61534342786455642</v>
      </c>
      <c r="V416" s="42">
        <f t="shared" si="203"/>
        <v>1.1471833136987759</v>
      </c>
      <c r="W416" s="42">
        <f t="shared" si="204"/>
        <v>1.1312662123181951</v>
      </c>
      <c r="X416" s="42">
        <f t="shared" si="205"/>
        <v>1.5917101380580778E-2</v>
      </c>
      <c r="Y416" s="42">
        <f t="shared" si="209"/>
        <v>1.023640456847425E-2</v>
      </c>
      <c r="Z416" s="10">
        <f t="shared" si="206"/>
        <v>21.401325452810177</v>
      </c>
      <c r="AA416">
        <f t="shared" si="184"/>
        <v>6801557.1821685871</v>
      </c>
      <c r="AB416" s="10">
        <f t="shared" si="185"/>
        <v>6.8015571821685867</v>
      </c>
      <c r="AC416" s="10">
        <f t="shared" si="186"/>
        <v>6.7005571821685868</v>
      </c>
      <c r="AD416" s="3">
        <f t="shared" si="187"/>
        <v>971.79944628986038</v>
      </c>
      <c r="AI416" s="94">
        <f t="shared" si="188"/>
        <v>1.1312662123181951</v>
      </c>
    </row>
    <row r="417" spans="2:35">
      <c r="B417" s="39">
        <f t="shared" si="189"/>
        <v>389</v>
      </c>
      <c r="C417" s="42">
        <f t="shared" si="190"/>
        <v>7.2296163069541128</v>
      </c>
      <c r="D417" s="10">
        <f t="shared" si="191"/>
        <v>8.27038369304619</v>
      </c>
      <c r="E417" s="40">
        <f t="shared" si="192"/>
        <v>29.45923261390762</v>
      </c>
      <c r="F417" s="40">
        <f t="shared" si="193"/>
        <v>46</v>
      </c>
      <c r="G417" s="3">
        <f t="shared" si="194"/>
        <v>352.70383693045108</v>
      </c>
      <c r="H417" s="3">
        <f t="shared" si="195"/>
        <v>148.76302106966494</v>
      </c>
      <c r="I417">
        <f t="shared" si="180"/>
        <v>1.4876302106966495E-4</v>
      </c>
      <c r="J417" s="4">
        <f t="shared" si="196"/>
        <v>829.25981255156296</v>
      </c>
      <c r="K417" s="40">
        <f t="shared" si="197"/>
        <v>5.5743679214690385</v>
      </c>
      <c r="L417" s="40">
        <f t="shared" si="181"/>
        <v>0.42563207853096152</v>
      </c>
      <c r="M417" s="10">
        <f t="shared" si="198"/>
        <v>6.8015571821685867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15.225869814230334</v>
      </c>
      <c r="Q417" s="42">
        <f t="shared" si="200"/>
        <v>0.49604834438372269</v>
      </c>
      <c r="R417" s="4">
        <f t="shared" si="201"/>
        <v>345754.70930517232</v>
      </c>
      <c r="S417">
        <f t="shared" si="182"/>
        <v>3.4575470930517231E-4</v>
      </c>
      <c r="T417" s="41">
        <f t="shared" si="183"/>
        <v>4.7909582596346886E-4</v>
      </c>
      <c r="U417" s="42">
        <f t="shared" si="202"/>
        <v>0.6139428071248223</v>
      </c>
      <c r="V417" s="42">
        <f t="shared" si="203"/>
        <v>1.1474585794375185</v>
      </c>
      <c r="W417" s="42">
        <f t="shared" si="204"/>
        <v>1.1315487796572314</v>
      </c>
      <c r="X417" s="42">
        <f t="shared" si="205"/>
        <v>1.5909799780287059E-2</v>
      </c>
      <c r="Y417" s="42">
        <f t="shared" si="209"/>
        <v>1.0255824524833991E-2</v>
      </c>
      <c r="Z417" s="10">
        <f t="shared" si="206"/>
        <v>21.406624664719995</v>
      </c>
      <c r="AA417">
        <f t="shared" si="184"/>
        <v>6803216.3164357832</v>
      </c>
      <c r="AB417" s="10">
        <f t="shared" si="185"/>
        <v>6.8032163164357833</v>
      </c>
      <c r="AC417" s="10">
        <f t="shared" si="186"/>
        <v>6.7022163164357833</v>
      </c>
      <c r="AD417" s="3">
        <f t="shared" si="187"/>
        <v>972.04007490004108</v>
      </c>
      <c r="AI417" s="94">
        <f t="shared" si="188"/>
        <v>1.1315487796572314</v>
      </c>
    </row>
    <row r="418" spans="2:35">
      <c r="B418" s="39">
        <f t="shared" si="189"/>
        <v>390</v>
      </c>
      <c r="C418" s="42">
        <f t="shared" si="190"/>
        <v>7.2482014388485965</v>
      </c>
      <c r="D418" s="10">
        <f t="shared" si="191"/>
        <v>8.2517985611517073</v>
      </c>
      <c r="E418" s="40">
        <f t="shared" si="192"/>
        <v>29.496402877696585</v>
      </c>
      <c r="F418" s="40">
        <f t="shared" si="193"/>
        <v>46</v>
      </c>
      <c r="G418" s="3">
        <f t="shared" si="194"/>
        <v>352.51798561150622</v>
      </c>
      <c r="H418" s="3">
        <f t="shared" si="195"/>
        <v>148.76302106966494</v>
      </c>
      <c r="I418">
        <f t="shared" si="180"/>
        <v>1.4876302106966495E-4</v>
      </c>
      <c r="J418" s="4">
        <f t="shared" si="196"/>
        <v>830.98093135605689</v>
      </c>
      <c r="K418" s="40">
        <f t="shared" si="197"/>
        <v>5.5859374552961842</v>
      </c>
      <c r="L418" s="40">
        <f t="shared" si="181"/>
        <v>0.41406254470381576</v>
      </c>
      <c r="M418" s="10">
        <f t="shared" si="198"/>
        <v>6.8032163164357833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15.227054518369513</v>
      </c>
      <c r="Q418" s="42">
        <f t="shared" si="200"/>
        <v>0.49726887799855035</v>
      </c>
      <c r="R418" s="4">
        <f t="shared" si="201"/>
        <v>344965.79437748855</v>
      </c>
      <c r="S418">
        <f t="shared" si="182"/>
        <v>3.4496579437748857E-4</v>
      </c>
      <c r="T418" s="41">
        <f t="shared" si="183"/>
        <v>4.798847408911526E-4</v>
      </c>
      <c r="U418" s="42">
        <f t="shared" si="202"/>
        <v>0.61254196244433134</v>
      </c>
      <c r="V418" s="42">
        <f t="shared" si="203"/>
        <v>1.1477313393689343</v>
      </c>
      <c r="W418" s="42">
        <f t="shared" si="204"/>
        <v>1.1318289640216495</v>
      </c>
      <c r="X418" s="42">
        <f t="shared" si="205"/>
        <v>1.5902375347284892E-2</v>
      </c>
      <c r="Y418" s="42">
        <f t="shared" si="209"/>
        <v>1.0275233908500958E-2</v>
      </c>
      <c r="Z418" s="10">
        <f t="shared" si="206"/>
        <v>21.411878797020524</v>
      </c>
      <c r="AA418">
        <f t="shared" si="184"/>
        <v>6804861.33669399</v>
      </c>
      <c r="AB418" s="10">
        <f t="shared" si="185"/>
        <v>6.8048613366939898</v>
      </c>
      <c r="AC418" s="10">
        <f t="shared" si="186"/>
        <v>6.7038613366939899</v>
      </c>
      <c r="AD418" s="3">
        <f t="shared" si="187"/>
        <v>972.2786565183452</v>
      </c>
      <c r="AI418" s="94">
        <f t="shared" si="188"/>
        <v>1.1318289640216495</v>
      </c>
    </row>
    <row r="419" spans="2:35">
      <c r="B419" s="39">
        <f t="shared" si="189"/>
        <v>391</v>
      </c>
      <c r="C419" s="42">
        <f t="shared" si="190"/>
        <v>7.2667865707430801</v>
      </c>
      <c r="D419" s="10">
        <f t="shared" si="191"/>
        <v>8.2332134292572245</v>
      </c>
      <c r="E419" s="40">
        <f t="shared" si="192"/>
        <v>29.533573141485551</v>
      </c>
      <c r="F419" s="40">
        <f t="shared" si="193"/>
        <v>46</v>
      </c>
      <c r="G419" s="3">
        <f t="shared" si="194"/>
        <v>352.33213429256136</v>
      </c>
      <c r="H419" s="3">
        <f t="shared" si="195"/>
        <v>148.76302106966494</v>
      </c>
      <c r="I419">
        <f t="shared" si="180"/>
        <v>1.4876302106966495E-4</v>
      </c>
      <c r="J419" s="4">
        <f t="shared" si="196"/>
        <v>832.70422041753955</v>
      </c>
      <c r="K419" s="40">
        <f t="shared" si="197"/>
        <v>5.5975215778092364</v>
      </c>
      <c r="L419" s="40">
        <f t="shared" si="181"/>
        <v>0.40247842219076357</v>
      </c>
      <c r="M419" s="10">
        <f t="shared" si="198"/>
        <v>6.8048613366939898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15.228228950171498</v>
      </c>
      <c r="Q419" s="42">
        <f t="shared" si="200"/>
        <v>0.49848931748335823</v>
      </c>
      <c r="R419" s="4">
        <f t="shared" si="201"/>
        <v>344176.75454292778</v>
      </c>
      <c r="S419">
        <f t="shared" si="182"/>
        <v>3.4417675454292778E-4</v>
      </c>
      <c r="T419" s="41">
        <f t="shared" si="183"/>
        <v>4.8067378072571339E-4</v>
      </c>
      <c r="U419" s="42">
        <f t="shared" si="202"/>
        <v>0.61114089597169519</v>
      </c>
      <c r="V419" s="42">
        <f t="shared" si="203"/>
        <v>1.1480015929316767</v>
      </c>
      <c r="W419" s="42">
        <f t="shared" si="204"/>
        <v>1.13210676489926</v>
      </c>
      <c r="X419" s="42">
        <f t="shared" si="205"/>
        <v>1.5894828032416708E-2</v>
      </c>
      <c r="Y419" s="42">
        <f t="shared" si="209"/>
        <v>1.0294632584235951E-2</v>
      </c>
      <c r="Z419" s="10">
        <f t="shared" si="206"/>
        <v>21.417087840100791</v>
      </c>
      <c r="AA419">
        <f t="shared" si="184"/>
        <v>6806492.2399341036</v>
      </c>
      <c r="AB419" s="10">
        <f t="shared" si="185"/>
        <v>6.8064922399341032</v>
      </c>
      <c r="AC419" s="10">
        <f t="shared" si="186"/>
        <v>6.7054922399341033</v>
      </c>
      <c r="AD419" s="3">
        <f t="shared" si="187"/>
        <v>972.51519070835445</v>
      </c>
      <c r="AI419" s="94">
        <f t="shared" si="188"/>
        <v>1.13210676489926</v>
      </c>
    </row>
    <row r="420" spans="2:35">
      <c r="B420" s="39">
        <f t="shared" si="189"/>
        <v>392</v>
      </c>
      <c r="C420" s="42">
        <f t="shared" si="190"/>
        <v>7.2853717026375637</v>
      </c>
      <c r="D420" s="10">
        <f t="shared" si="191"/>
        <v>8.2146282973627418</v>
      </c>
      <c r="E420" s="40">
        <f t="shared" si="192"/>
        <v>29.570743405274516</v>
      </c>
      <c r="F420" s="40">
        <f t="shared" si="193"/>
        <v>46</v>
      </c>
      <c r="G420" s="3">
        <f t="shared" si="194"/>
        <v>352.14628297361651</v>
      </c>
      <c r="H420" s="3">
        <f t="shared" si="195"/>
        <v>148.76302106966494</v>
      </c>
      <c r="I420">
        <f t="shared" si="180"/>
        <v>1.4876302106966495E-4</v>
      </c>
      <c r="J420" s="4">
        <f t="shared" si="196"/>
        <v>834.42967973601094</v>
      </c>
      <c r="K420" s="40">
        <f t="shared" si="197"/>
        <v>5.6091202890081933</v>
      </c>
      <c r="L420" s="40">
        <f t="shared" si="181"/>
        <v>0.39087971099180674</v>
      </c>
      <c r="M420" s="10">
        <f t="shared" si="198"/>
        <v>6.8064922399341032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15.229393112544258</v>
      </c>
      <c r="Q420" s="42">
        <f t="shared" si="200"/>
        <v>0.49970966367556302</v>
      </c>
      <c r="R420" s="4">
        <f t="shared" si="201"/>
        <v>343387.59101152536</v>
      </c>
      <c r="S420">
        <f t="shared" si="182"/>
        <v>3.4338759101152537E-4</v>
      </c>
      <c r="T420" s="41">
        <f t="shared" si="183"/>
        <v>4.814629442571158E-4</v>
      </c>
      <c r="U420" s="42">
        <f t="shared" si="202"/>
        <v>0.60973960985552511</v>
      </c>
      <c r="V420" s="42">
        <f t="shared" si="203"/>
        <v>1.1482693395702586</v>
      </c>
      <c r="W420" s="42">
        <f t="shared" si="204"/>
        <v>1.1323821817819038</v>
      </c>
      <c r="X420" s="42">
        <f t="shared" si="205"/>
        <v>1.5887157788354811E-2</v>
      </c>
      <c r="Y420" s="42">
        <f t="shared" si="209"/>
        <v>1.0314020416747926E-2</v>
      </c>
      <c r="Z420" s="10">
        <f t="shared" si="206"/>
        <v>21.422251784427935</v>
      </c>
      <c r="AA420">
        <f t="shared" si="184"/>
        <v>6808109.0231714724</v>
      </c>
      <c r="AB420" s="10">
        <f t="shared" si="185"/>
        <v>6.8081090231714727</v>
      </c>
      <c r="AC420" s="10">
        <f t="shared" si="186"/>
        <v>6.7071090231714727</v>
      </c>
      <c r="AD420" s="3">
        <f t="shared" si="187"/>
        <v>972.74967703719688</v>
      </c>
      <c r="AI420" s="94">
        <f t="shared" si="188"/>
        <v>1.1323821817819038</v>
      </c>
    </row>
    <row r="421" spans="2:35">
      <c r="B421" s="39">
        <f t="shared" si="189"/>
        <v>393</v>
      </c>
      <c r="C421" s="42">
        <f t="shared" si="190"/>
        <v>7.3039568345320474</v>
      </c>
      <c r="D421" s="10">
        <f t="shared" si="191"/>
        <v>8.1960431654682591</v>
      </c>
      <c r="E421" s="40">
        <f t="shared" si="192"/>
        <v>29.607913669063482</v>
      </c>
      <c r="F421" s="40">
        <f t="shared" si="193"/>
        <v>46</v>
      </c>
      <c r="G421" s="3">
        <f t="shared" si="194"/>
        <v>351.96043165467165</v>
      </c>
      <c r="H421" s="3">
        <f t="shared" si="195"/>
        <v>148.76302106966494</v>
      </c>
      <c r="I421">
        <f t="shared" si="180"/>
        <v>1.4876302106966495E-4</v>
      </c>
      <c r="J421" s="4">
        <f t="shared" si="196"/>
        <v>836.15730931147129</v>
      </c>
      <c r="K421" s="40">
        <f t="shared" si="197"/>
        <v>5.6207335888930574</v>
      </c>
      <c r="L421" s="40">
        <f t="shared" si="181"/>
        <v>0.37926641110694259</v>
      </c>
      <c r="M421" s="10">
        <f t="shared" si="198"/>
        <v>6.8081090231714727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15.230547008367848</v>
      </c>
      <c r="Q421" s="42">
        <f t="shared" si="200"/>
        <v>0.50092991741197002</v>
      </c>
      <c r="R421" s="4">
        <f t="shared" si="201"/>
        <v>342598.30499331653</v>
      </c>
      <c r="S421">
        <f t="shared" si="182"/>
        <v>3.4259830499331652E-4</v>
      </c>
      <c r="T421" s="41">
        <f t="shared" si="183"/>
        <v>4.8225223027532465E-4</v>
      </c>
      <c r="U421" s="42">
        <f t="shared" si="202"/>
        <v>0.60833810624443241</v>
      </c>
      <c r="V421" s="42">
        <f t="shared" si="203"/>
        <v>1.1485345787339218</v>
      </c>
      <c r="W421" s="42">
        <f t="shared" si="204"/>
        <v>1.1326552141655515</v>
      </c>
      <c r="X421" s="42">
        <f t="shared" si="205"/>
        <v>1.5879364568370358E-2</v>
      </c>
      <c r="Y421" s="42">
        <f t="shared" si="209"/>
        <v>1.0333397270694249E-2</v>
      </c>
      <c r="Z421" s="10">
        <f t="shared" si="206"/>
        <v>21.427370620545947</v>
      </c>
      <c r="AA421">
        <f t="shared" si="184"/>
        <v>6809711.6834455058</v>
      </c>
      <c r="AB421" s="10">
        <f t="shared" si="185"/>
        <v>6.8097116834455056</v>
      </c>
      <c r="AC421" s="10">
        <f t="shared" si="186"/>
        <v>6.7087116834455056</v>
      </c>
      <c r="AD421" s="3">
        <f t="shared" si="187"/>
        <v>972.98211507549036</v>
      </c>
      <c r="AI421" s="94">
        <f t="shared" si="188"/>
        <v>1.1326552141655515</v>
      </c>
    </row>
    <row r="422" spans="2:35">
      <c r="B422" s="39">
        <f t="shared" si="189"/>
        <v>394</v>
      </c>
      <c r="C422" s="42">
        <f t="shared" si="190"/>
        <v>7.322541966426531</v>
      </c>
      <c r="D422" s="10">
        <f t="shared" si="191"/>
        <v>8.1774580335737763</v>
      </c>
      <c r="E422" s="40">
        <f t="shared" si="192"/>
        <v>29.645083932852447</v>
      </c>
      <c r="F422" s="40">
        <f t="shared" si="193"/>
        <v>46</v>
      </c>
      <c r="G422" s="3">
        <f t="shared" si="194"/>
        <v>351.7745803357268</v>
      </c>
      <c r="H422" s="3">
        <f t="shared" si="195"/>
        <v>148.76302106966494</v>
      </c>
      <c r="I422">
        <f t="shared" si="180"/>
        <v>1.4876302106966495E-4</v>
      </c>
      <c r="J422" s="4">
        <f t="shared" si="196"/>
        <v>837.88710914392004</v>
      </c>
      <c r="K422" s="40">
        <f t="shared" si="197"/>
        <v>5.6323614774638244</v>
      </c>
      <c r="L422" s="40">
        <f t="shared" si="181"/>
        <v>0.36763852253617557</v>
      </c>
      <c r="M422" s="10">
        <f t="shared" si="198"/>
        <v>6.8097116834455056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15.23169064049417</v>
      </c>
      <c r="Q422" s="42">
        <f t="shared" si="200"/>
        <v>0.50215007952877888</v>
      </c>
      <c r="R422" s="4">
        <f t="shared" si="201"/>
        <v>341808.89769833686</v>
      </c>
      <c r="S422">
        <f t="shared" si="182"/>
        <v>3.4180889769833687E-4</v>
      </c>
      <c r="T422" s="41">
        <f t="shared" si="183"/>
        <v>4.830416375703043E-4</v>
      </c>
      <c r="U422" s="42">
        <f t="shared" si="202"/>
        <v>0.60693638728702881</v>
      </c>
      <c r="V422" s="42">
        <f t="shared" si="203"/>
        <v>1.1487973098767927</v>
      </c>
      <c r="W422" s="42">
        <f t="shared" si="204"/>
        <v>1.1329258615502367</v>
      </c>
      <c r="X422" s="42">
        <f t="shared" si="205"/>
        <v>1.587144832655607E-2</v>
      </c>
      <c r="Y422" s="42">
        <f t="shared" si="209"/>
        <v>1.0352763010681203E-2</v>
      </c>
      <c r="Z422" s="10">
        <f t="shared" si="206"/>
        <v>21.432444339075037</v>
      </c>
      <c r="AA422">
        <f t="shared" si="184"/>
        <v>6811300.2178194793</v>
      </c>
      <c r="AB422" s="10">
        <f t="shared" si="185"/>
        <v>6.811300217819479</v>
      </c>
      <c r="AC422" s="10">
        <f t="shared" si="186"/>
        <v>6.7103002178194791</v>
      </c>
      <c r="AD422" s="3">
        <f t="shared" si="187"/>
        <v>973.21250439731386</v>
      </c>
      <c r="AI422" s="94">
        <f t="shared" si="188"/>
        <v>1.1329258615502367</v>
      </c>
    </row>
    <row r="423" spans="2:35">
      <c r="B423" s="39">
        <f t="shared" si="189"/>
        <v>395</v>
      </c>
      <c r="C423" s="42">
        <f t="shared" si="190"/>
        <v>7.3411270983210146</v>
      </c>
      <c r="D423" s="10">
        <f t="shared" si="191"/>
        <v>8.1588729016792936</v>
      </c>
      <c r="E423" s="40">
        <f t="shared" si="192"/>
        <v>29.682254196641413</v>
      </c>
      <c r="F423" s="40">
        <f t="shared" si="193"/>
        <v>46</v>
      </c>
      <c r="G423" s="3">
        <f t="shared" si="194"/>
        <v>351.58872901678194</v>
      </c>
      <c r="H423" s="3">
        <f t="shared" si="195"/>
        <v>148.76302106966494</v>
      </c>
      <c r="I423">
        <f t="shared" ref="I423:I486" si="210">H423/1000^2</f>
        <v>1.4876302106966495E-4</v>
      </c>
      <c r="J423" s="4">
        <f t="shared" si="196"/>
        <v>839.61907923335764</v>
      </c>
      <c r="K423" s="40">
        <f t="shared" si="197"/>
        <v>5.6440039547204979</v>
      </c>
      <c r="L423" s="40">
        <f t="shared" ref="L423:L486" si="211">IF((gstar-K423)&lt;0,0,gstar-K423)</f>
        <v>0.35599604527950213</v>
      </c>
      <c r="M423" s="10">
        <f t="shared" si="198"/>
        <v>6.811300217819479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15.23282401174689</v>
      </c>
      <c r="Q423" s="42">
        <f t="shared" si="200"/>
        <v>0.50337015086158965</v>
      </c>
      <c r="R423" s="4">
        <f t="shared" si="201"/>
        <v>341019.37033662159</v>
      </c>
      <c r="S423">
        <f t="shared" ref="S423:S486" si="212">R423/1000^3</f>
        <v>3.4101937033662158E-4</v>
      </c>
      <c r="T423" s="41">
        <f t="shared" ref="T423:T486" si="213">(vc/1000^3-S423)</f>
        <v>4.8383116493201959E-4</v>
      </c>
      <c r="U423" s="42">
        <f t="shared" si="202"/>
        <v>0.6055344551319255</v>
      </c>
      <c r="V423" s="42">
        <f t="shared" si="203"/>
        <v>1.1490575324588435</v>
      </c>
      <c r="W423" s="42">
        <f t="shared" si="204"/>
        <v>1.1331941234400233</v>
      </c>
      <c r="X423" s="42">
        <f t="shared" si="205"/>
        <v>1.5863409018820107E-2</v>
      </c>
      <c r="Y423" s="42">
        <f t="shared" si="209"/>
        <v>1.0372117501265718E-2</v>
      </c>
      <c r="Z423" s="10">
        <f t="shared" si="206"/>
        <v>21.437472930713437</v>
      </c>
      <c r="AA423">
        <f t="shared" ref="AA423:AA486" si="214">Z423*rat*to+patm*1000000</f>
        <v>6812874.6233810959</v>
      </c>
      <c r="AB423" s="10">
        <f t="shared" ref="AB423:AB486" si="215">AA423/1000000</f>
        <v>6.812874623381096</v>
      </c>
      <c r="AC423" s="10">
        <f t="shared" ref="AC423:AC486" si="216">AB423-patm</f>
        <v>6.711874623381096</v>
      </c>
      <c r="AD423" s="3">
        <f t="shared" ref="AD423:AD486" si="217">AC423*1000000/6895</f>
        <v>973.44084458028942</v>
      </c>
      <c r="AI423" s="94">
        <f t="shared" ref="AI423:AI486" si="218">($M423-patm)*1000000*$I423/SQRT(rat*to)*SQRT(k)*(2/(k+1))^((k+1)/2/(k-1))</f>
        <v>1.1331941234400233</v>
      </c>
    </row>
    <row r="424" spans="2:35">
      <c r="B424" s="39">
        <f t="shared" ref="B424:B487" si="219">1+B423</f>
        <v>396</v>
      </c>
      <c r="C424" s="42">
        <f t="shared" ref="C424:C487" si="220">xincp+C423</f>
        <v>7.3597122302154983</v>
      </c>
      <c r="D424" s="10">
        <f t="shared" ref="D424:D487" si="221">(F424-E424)/2</f>
        <v>8.1402877697848108</v>
      </c>
      <c r="E424" s="40">
        <f t="shared" ref="E424:E487" si="222">E423+ci*2*xincp</f>
        <v>29.719424460430378</v>
      </c>
      <c r="F424" s="40">
        <f t="shared" ref="F424:F487" si="223">F423-osi*2*xincp</f>
        <v>46</v>
      </c>
      <c r="G424" s="3">
        <f t="shared" ref="G424:G487" si="224">G423-ei*n*2*xincp</f>
        <v>351.40287769783708</v>
      </c>
      <c r="H424" s="3">
        <f t="shared" ref="H424:H487" si="225">PI()/4*(dto+erate*(two-D424)/two)^2</f>
        <v>148.76302106966494</v>
      </c>
      <c r="I424">
        <f t="shared" si="210"/>
        <v>1.4876302106966495E-4</v>
      </c>
      <c r="J424" s="4">
        <f t="shared" ref="J424:J487" si="226">PI()/4*dc^2-PI()/4*(F424^2-E424^2)</f>
        <v>841.35321957978397</v>
      </c>
      <c r="K424" s="40">
        <f t="shared" ref="K424:K487" si="227">J424/H424</f>
        <v>5.655661020663076</v>
      </c>
      <c r="L424" s="40">
        <f t="shared" si="211"/>
        <v>0.34433897933692403</v>
      </c>
      <c r="M424" s="10">
        <f t="shared" ref="M424:M487" si="228">AB423</f>
        <v>6.812874623381096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15.233947124921865</v>
      </c>
      <c r="Q424" s="42">
        <f t="shared" ref="Q424:Q487" si="230">xincp/P424+Q423</f>
        <v>0.50459013224540838</v>
      </c>
      <c r="R424" s="4">
        <f t="shared" ref="R424:R487" si="231">PI()/4*(F424^2-E424^2)*G424</f>
        <v>340229.72411820613</v>
      </c>
      <c r="S424">
        <f t="shared" si="212"/>
        <v>3.4022972411820615E-4</v>
      </c>
      <c r="T424" s="41">
        <f t="shared" si="213"/>
        <v>4.8462081115043502E-4</v>
      </c>
      <c r="U424" s="42">
        <f t="shared" ref="U424:U487" si="232">rhopgrain*R424/1000^2</f>
        <v>0.60413231192773398</v>
      </c>
      <c r="V424" s="42">
        <f t="shared" ref="V424:V487" si="233">(U423-U424)/(Q424-Q423)</f>
        <v>1.1493152459446456</v>
      </c>
      <c r="W424" s="42">
        <f t="shared" ref="W424:W487" si="234">IF(V424&lt;AI424,IF(AB423&gt;pbd,AI424,0),AI424)</f>
        <v>1.1334599993431014</v>
      </c>
      <c r="X424" s="42">
        <f t="shared" ref="X424:X487" si="235">V424-W424</f>
        <v>1.5855246601544248E-2</v>
      </c>
      <c r="Y424" s="42">
        <f t="shared" si="209"/>
        <v>1.0391460606955458E-2</v>
      </c>
      <c r="Z424" s="10">
        <f t="shared" ref="Z424:Z487" si="236">Y424/T424</f>
        <v>21.442456386235882</v>
      </c>
      <c r="AA424">
        <f t="shared" si="214"/>
        <v>6814434.8972420106</v>
      </c>
      <c r="AB424" s="10">
        <f t="shared" si="215"/>
        <v>6.8144348972420108</v>
      </c>
      <c r="AC424" s="10">
        <f t="shared" si="216"/>
        <v>6.7134348972420108</v>
      </c>
      <c r="AD424" s="3">
        <f t="shared" si="217"/>
        <v>973.66713520551275</v>
      </c>
      <c r="AI424" s="94">
        <f t="shared" si="218"/>
        <v>1.1334599993431014</v>
      </c>
    </row>
    <row r="425" spans="2:35">
      <c r="B425" s="39">
        <f t="shared" si="219"/>
        <v>397</v>
      </c>
      <c r="C425" s="42">
        <f t="shared" si="220"/>
        <v>7.3782973621099819</v>
      </c>
      <c r="D425" s="10">
        <f t="shared" si="221"/>
        <v>8.1217026378903281</v>
      </c>
      <c r="E425" s="40">
        <f t="shared" si="222"/>
        <v>29.756594724219344</v>
      </c>
      <c r="F425" s="40">
        <f t="shared" si="223"/>
        <v>46</v>
      </c>
      <c r="G425" s="3">
        <f t="shared" si="224"/>
        <v>351.21702637889223</v>
      </c>
      <c r="H425" s="3">
        <f t="shared" si="225"/>
        <v>148.76302106966494</v>
      </c>
      <c r="I425">
        <f t="shared" si="210"/>
        <v>1.4876302106966495E-4</v>
      </c>
      <c r="J425" s="4">
        <f t="shared" si="226"/>
        <v>843.08953018319903</v>
      </c>
      <c r="K425" s="40">
        <f t="shared" si="227"/>
        <v>5.6673326752915605</v>
      </c>
      <c r="L425" s="40">
        <f t="shared" si="211"/>
        <v>0.33266732470843952</v>
      </c>
      <c r="M425" s="10">
        <f t="shared" si="228"/>
        <v>6.8144348972420108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15.235059982786863</v>
      </c>
      <c r="Q425" s="42">
        <f t="shared" si="230"/>
        <v>0.50581002451465329</v>
      </c>
      <c r="R425" s="4">
        <f t="shared" si="231"/>
        <v>339439.96025312587</v>
      </c>
      <c r="S425">
        <f t="shared" si="212"/>
        <v>3.3943996025312585E-4</v>
      </c>
      <c r="T425" s="41">
        <f t="shared" si="213"/>
        <v>4.8541057501551532E-4</v>
      </c>
      <c r="U425" s="42">
        <f t="shared" si="232"/>
        <v>0.60272995982306543</v>
      </c>
      <c r="V425" s="42">
        <f t="shared" si="233"/>
        <v>1.1495704498042134</v>
      </c>
      <c r="W425" s="42">
        <f t="shared" si="234"/>
        <v>1.1337234887717038</v>
      </c>
      <c r="X425" s="42">
        <f t="shared" si="235"/>
        <v>1.5846961032509599E-2</v>
      </c>
      <c r="Y425" s="42">
        <f t="shared" si="209"/>
        <v>1.0410792192210042E-2</v>
      </c>
      <c r="Z425" s="10">
        <f t="shared" si="236"/>
        <v>21.44739469649436</v>
      </c>
      <c r="AA425">
        <f t="shared" si="214"/>
        <v>6815981.0365380645</v>
      </c>
      <c r="AB425" s="10">
        <f t="shared" si="215"/>
        <v>6.8159810365380649</v>
      </c>
      <c r="AC425" s="10">
        <f t="shared" si="216"/>
        <v>6.7149810365380649</v>
      </c>
      <c r="AD425" s="3">
        <f t="shared" si="217"/>
        <v>973.89137585758726</v>
      </c>
      <c r="AI425" s="94">
        <f t="shared" si="218"/>
        <v>1.1337234887717038</v>
      </c>
    </row>
    <row r="426" spans="2:35">
      <c r="B426" s="39">
        <f t="shared" si="219"/>
        <v>398</v>
      </c>
      <c r="C426" s="42">
        <f t="shared" si="220"/>
        <v>7.3968824940044655</v>
      </c>
      <c r="D426" s="10">
        <f t="shared" si="221"/>
        <v>8.1031175059958453</v>
      </c>
      <c r="E426" s="40">
        <f t="shared" si="222"/>
        <v>29.793764988008309</v>
      </c>
      <c r="F426" s="40">
        <f t="shared" si="223"/>
        <v>46</v>
      </c>
      <c r="G426" s="3">
        <f t="shared" si="224"/>
        <v>351.03117505994737</v>
      </c>
      <c r="H426" s="3">
        <f t="shared" si="225"/>
        <v>148.76302106966494</v>
      </c>
      <c r="I426">
        <f t="shared" si="210"/>
        <v>1.4876302106966495E-4</v>
      </c>
      <c r="J426" s="4">
        <f t="shared" si="226"/>
        <v>844.82801104360283</v>
      </c>
      <c r="K426" s="40">
        <f t="shared" si="227"/>
        <v>5.6790189186059505</v>
      </c>
      <c r="L426" s="40">
        <f t="shared" si="211"/>
        <v>0.32098108139404946</v>
      </c>
      <c r="M426" s="10">
        <f t="shared" si="228"/>
        <v>6.8159810365380649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15.236162588081763</v>
      </c>
      <c r="Q426" s="42">
        <f t="shared" si="230"/>
        <v>0.50702982850316025</v>
      </c>
      <c r="R426" s="4">
        <f t="shared" si="231"/>
        <v>338650.07995141612</v>
      </c>
      <c r="S426">
        <f t="shared" si="212"/>
        <v>3.3865007995141611E-4</v>
      </c>
      <c r="T426" s="41">
        <f t="shared" si="213"/>
        <v>4.8620045531722506E-4</v>
      </c>
      <c r="U426" s="42">
        <f t="shared" si="232"/>
        <v>0.60132740096653159</v>
      </c>
      <c r="V426" s="42">
        <f t="shared" si="233"/>
        <v>1.1498231435122388</v>
      </c>
      <c r="W426" s="42">
        <f t="shared" si="234"/>
        <v>1.13398459124215</v>
      </c>
      <c r="X426" s="42">
        <f t="shared" si="235"/>
        <v>1.583855227008879E-2</v>
      </c>
      <c r="Y426" s="42">
        <f t="shared" si="209"/>
        <v>1.0430112121441272E-2</v>
      </c>
      <c r="Z426" s="10">
        <f t="shared" si="236"/>
        <v>21.452287852416898</v>
      </c>
      <c r="AA426">
        <f t="shared" si="214"/>
        <v>6817513.0384289064</v>
      </c>
      <c r="AB426" s="10">
        <f t="shared" si="215"/>
        <v>6.8175130384289062</v>
      </c>
      <c r="AC426" s="10">
        <f t="shared" si="216"/>
        <v>6.7165130384289062</v>
      </c>
      <c r="AD426" s="3">
        <f t="shared" si="217"/>
        <v>974.1135661245695</v>
      </c>
      <c r="AI426" s="94">
        <f t="shared" si="218"/>
        <v>1.13398459124215</v>
      </c>
    </row>
    <row r="427" spans="2:35">
      <c r="B427" s="39">
        <f t="shared" si="219"/>
        <v>399</v>
      </c>
      <c r="C427" s="42">
        <f t="shared" si="220"/>
        <v>7.4154676258989491</v>
      </c>
      <c r="D427" s="10">
        <f t="shared" si="221"/>
        <v>8.0845323741013626</v>
      </c>
      <c r="E427" s="40">
        <f t="shared" si="222"/>
        <v>29.830935251797275</v>
      </c>
      <c r="F427" s="40">
        <f t="shared" si="223"/>
        <v>46</v>
      </c>
      <c r="G427" s="3">
        <f t="shared" si="224"/>
        <v>350.84532374100252</v>
      </c>
      <c r="H427" s="3">
        <f t="shared" si="225"/>
        <v>148.76302106966494</v>
      </c>
      <c r="I427">
        <f t="shared" si="210"/>
        <v>1.4876302106966495E-4</v>
      </c>
      <c r="J427" s="4">
        <f t="shared" si="226"/>
        <v>846.56866216099513</v>
      </c>
      <c r="K427" s="40">
        <f t="shared" si="227"/>
        <v>5.6907197506062444</v>
      </c>
      <c r="L427" s="40">
        <f t="shared" si="211"/>
        <v>0.30928024939375565</v>
      </c>
      <c r="M427" s="10">
        <f t="shared" si="228"/>
        <v>6.8175130384289062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15.237254943518334</v>
      </c>
      <c r="Q427" s="42">
        <f t="shared" si="230"/>
        <v>0.50824954504418918</v>
      </c>
      <c r="R427" s="4">
        <f t="shared" si="231"/>
        <v>337860.08442311239</v>
      </c>
      <c r="S427">
        <f t="shared" si="212"/>
        <v>3.3786008442311238E-4</v>
      </c>
      <c r="T427" s="41">
        <f t="shared" si="213"/>
        <v>4.869904508455288E-4</v>
      </c>
      <c r="U427" s="42">
        <f t="shared" si="232"/>
        <v>0.59992463750674374</v>
      </c>
      <c r="V427" s="42">
        <f t="shared" si="233"/>
        <v>1.1500733265488947</v>
      </c>
      <c r="W427" s="42">
        <f t="shared" si="234"/>
        <v>1.1342433062747785</v>
      </c>
      <c r="X427" s="42">
        <f t="shared" si="235"/>
        <v>1.5830020274116174E-2</v>
      </c>
      <c r="Y427" s="42">
        <f t="shared" si="209"/>
        <v>1.0449420259014434E-2</v>
      </c>
      <c r="Z427" s="10">
        <f t="shared" si="236"/>
        <v>21.457135845008477</v>
      </c>
      <c r="AA427">
        <f t="shared" si="214"/>
        <v>6819030.9000982791</v>
      </c>
      <c r="AB427" s="10">
        <f t="shared" si="215"/>
        <v>6.8190309000982792</v>
      </c>
      <c r="AC427" s="10">
        <f t="shared" si="216"/>
        <v>6.7180309000982792</v>
      </c>
      <c r="AD427" s="3">
        <f t="shared" si="217"/>
        <v>974.33370559801006</v>
      </c>
      <c r="AI427" s="94">
        <f t="shared" si="218"/>
        <v>1.1342433062747785</v>
      </c>
    </row>
    <row r="428" spans="2:35">
      <c r="B428" s="39">
        <f t="shared" si="219"/>
        <v>400</v>
      </c>
      <c r="C428" s="42">
        <f t="shared" si="220"/>
        <v>7.4340527577934328</v>
      </c>
      <c r="D428" s="10">
        <f t="shared" si="221"/>
        <v>8.0659472422068799</v>
      </c>
      <c r="E428" s="40">
        <f t="shared" si="222"/>
        <v>29.86810551558624</v>
      </c>
      <c r="F428" s="40">
        <f t="shared" si="223"/>
        <v>46</v>
      </c>
      <c r="G428" s="3">
        <f t="shared" si="224"/>
        <v>350.65947242205766</v>
      </c>
      <c r="H428" s="3">
        <f t="shared" si="225"/>
        <v>148.76302106966494</v>
      </c>
      <c r="I428">
        <f t="shared" si="210"/>
        <v>1.4876302106966495E-4</v>
      </c>
      <c r="J428" s="4">
        <f t="shared" si="226"/>
        <v>848.3114835353764</v>
      </c>
      <c r="K428" s="40">
        <f t="shared" si="227"/>
        <v>5.7024351712924446</v>
      </c>
      <c r="L428" s="40">
        <f t="shared" si="211"/>
        <v>0.29756482870755541</v>
      </c>
      <c r="M428" s="10">
        <f t="shared" si="228"/>
        <v>6.8190309000982792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15.23833705178048</v>
      </c>
      <c r="Q428" s="42">
        <f t="shared" si="230"/>
        <v>0.50946917497042921</v>
      </c>
      <c r="R428" s="4">
        <f t="shared" si="231"/>
        <v>337069.97487824986</v>
      </c>
      <c r="S428">
        <f t="shared" si="212"/>
        <v>3.3706997487824986E-4</v>
      </c>
      <c r="T428" s="41">
        <f t="shared" si="213"/>
        <v>4.8778056039039131E-4</v>
      </c>
      <c r="U428" s="42">
        <f t="shared" si="232"/>
        <v>0.59852167159231318</v>
      </c>
      <c r="V428" s="42">
        <f t="shared" si="233"/>
        <v>1.1503209983996856</v>
      </c>
      <c r="W428" s="42">
        <f t="shared" si="234"/>
        <v>1.1344996333939976</v>
      </c>
      <c r="X428" s="42">
        <f t="shared" si="235"/>
        <v>1.5821365005687982E-2</v>
      </c>
      <c r="Y428" s="42">
        <f t="shared" si="209"/>
        <v>1.0468716469249338E-2</v>
      </c>
      <c r="Z428" s="10">
        <f t="shared" si="236"/>
        <v>21.461938665351454</v>
      </c>
      <c r="AA428">
        <f t="shared" si="214"/>
        <v>6820534.6187541541</v>
      </c>
      <c r="AB428" s="10">
        <f t="shared" si="215"/>
        <v>6.820534618754154</v>
      </c>
      <c r="AC428" s="10">
        <f t="shared" si="216"/>
        <v>6.719534618754154</v>
      </c>
      <c r="AD428" s="3">
        <f t="shared" si="217"/>
        <v>974.5517938729738</v>
      </c>
      <c r="AI428" s="94">
        <f t="shared" si="218"/>
        <v>1.1344996333939976</v>
      </c>
    </row>
    <row r="429" spans="2:35">
      <c r="B429" s="39">
        <f t="shared" si="219"/>
        <v>401</v>
      </c>
      <c r="C429" s="42">
        <f t="shared" si="220"/>
        <v>7.4526378896879164</v>
      </c>
      <c r="D429" s="10">
        <f t="shared" si="221"/>
        <v>8.0473621103123971</v>
      </c>
      <c r="E429" s="40">
        <f t="shared" si="222"/>
        <v>29.905275779375206</v>
      </c>
      <c r="F429" s="40">
        <f t="shared" si="223"/>
        <v>46</v>
      </c>
      <c r="G429" s="3">
        <f t="shared" si="224"/>
        <v>350.47362110311281</v>
      </c>
      <c r="H429" s="3">
        <f t="shared" si="225"/>
        <v>148.76302106966494</v>
      </c>
      <c r="I429">
        <f t="shared" si="210"/>
        <v>1.4876302106966495E-4</v>
      </c>
      <c r="J429" s="4">
        <f t="shared" si="226"/>
        <v>850.0564751667464</v>
      </c>
      <c r="K429" s="40">
        <f t="shared" si="227"/>
        <v>5.7141651806645513</v>
      </c>
      <c r="L429" s="40">
        <f t="shared" si="211"/>
        <v>0.28583481933544874</v>
      </c>
      <c r="M429" s="10">
        <f t="shared" si="228"/>
        <v>6.820534618754154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15.239408915524365</v>
      </c>
      <c r="Q429" s="42">
        <f t="shared" si="230"/>
        <v>0.51068871911400493</v>
      </c>
      <c r="R429" s="4">
        <f t="shared" si="231"/>
        <v>336279.752526864</v>
      </c>
      <c r="S429">
        <f t="shared" si="212"/>
        <v>3.3627975252686399E-4</v>
      </c>
      <c r="T429" s="41">
        <f t="shared" si="213"/>
        <v>4.8857078274177723E-4</v>
      </c>
      <c r="U429" s="42">
        <f t="shared" si="232"/>
        <v>0.5971185053718514</v>
      </c>
      <c r="V429" s="42">
        <f t="shared" si="233"/>
        <v>1.1505661585546747</v>
      </c>
      <c r="W429" s="42">
        <f t="shared" si="234"/>
        <v>1.1347535721283064</v>
      </c>
      <c r="X429" s="42">
        <f t="shared" si="235"/>
        <v>1.5812586426368291E-2</v>
      </c>
      <c r="Y429" s="42">
        <f t="shared" si="209"/>
        <v>1.0488000616420402E-2</v>
      </c>
      <c r="Z429" s="10">
        <f t="shared" si="236"/>
        <v>21.466696304604017</v>
      </c>
      <c r="AA429">
        <f t="shared" si="214"/>
        <v>6822024.1916282363</v>
      </c>
      <c r="AB429" s="10">
        <f t="shared" si="215"/>
        <v>6.8220241916282367</v>
      </c>
      <c r="AC429" s="10">
        <f t="shared" si="216"/>
        <v>6.7210241916282367</v>
      </c>
      <c r="AD429" s="3">
        <f t="shared" si="217"/>
        <v>974.76783054796761</v>
      </c>
      <c r="AI429" s="94">
        <f t="shared" si="218"/>
        <v>1.1347535721283064</v>
      </c>
    </row>
    <row r="430" spans="2:35">
      <c r="B430" s="39">
        <f t="shared" si="219"/>
        <v>402</v>
      </c>
      <c r="C430" s="42">
        <f t="shared" si="220"/>
        <v>7.4712230215824</v>
      </c>
      <c r="D430" s="10">
        <f t="shared" si="221"/>
        <v>8.0287769784179144</v>
      </c>
      <c r="E430" s="40">
        <f t="shared" si="222"/>
        <v>29.942446043164171</v>
      </c>
      <c r="F430" s="40">
        <f t="shared" si="223"/>
        <v>46</v>
      </c>
      <c r="G430" s="3">
        <f t="shared" si="224"/>
        <v>350.28776978416795</v>
      </c>
      <c r="H430" s="3">
        <f t="shared" si="225"/>
        <v>148.76302106966494</v>
      </c>
      <c r="I430">
        <f t="shared" si="210"/>
        <v>1.4876302106966495E-4</v>
      </c>
      <c r="J430" s="4">
        <f t="shared" si="226"/>
        <v>851.80363705510501</v>
      </c>
      <c r="K430" s="40">
        <f t="shared" si="227"/>
        <v>5.7259097787225617</v>
      </c>
      <c r="L430" s="40">
        <f t="shared" si="211"/>
        <v>0.27409022127743832</v>
      </c>
      <c r="M430" s="10">
        <f t="shared" si="228"/>
        <v>6.8220241916282367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15.240470537378126</v>
      </c>
      <c r="Q430" s="42">
        <f t="shared" si="230"/>
        <v>0.51190817830648216</v>
      </c>
      <c r="R430" s="4">
        <f t="shared" si="231"/>
        <v>335489.41857899021</v>
      </c>
      <c r="S430">
        <f t="shared" si="212"/>
        <v>3.3548941857899022E-4</v>
      </c>
      <c r="T430" s="41">
        <f t="shared" si="213"/>
        <v>4.89361116689651E-4</v>
      </c>
      <c r="U430" s="42">
        <f t="shared" si="232"/>
        <v>0.59571514099396972</v>
      </c>
      <c r="V430" s="42">
        <f t="shared" si="233"/>
        <v>1.1508088065094371</v>
      </c>
      <c r="W430" s="42">
        <f t="shared" si="234"/>
        <v>1.1350051220102122</v>
      </c>
      <c r="X430" s="42">
        <f t="shared" si="235"/>
        <v>1.5803684499224868E-2</v>
      </c>
      <c r="Y430" s="42">
        <f t="shared" si="209"/>
        <v>1.0507272564757992E-2</v>
      </c>
      <c r="Z430" s="10">
        <f t="shared" si="236"/>
        <v>21.471408754001235</v>
      </c>
      <c r="AA430">
        <f t="shared" si="214"/>
        <v>6823499.6159763094</v>
      </c>
      <c r="AB430" s="10">
        <f t="shared" si="215"/>
        <v>6.8234996159763091</v>
      </c>
      <c r="AC430" s="10">
        <f t="shared" si="216"/>
        <v>6.7224996159763091</v>
      </c>
      <c r="AD430" s="3">
        <f t="shared" si="217"/>
        <v>974.98181522499044</v>
      </c>
      <c r="AI430" s="94">
        <f t="shared" si="218"/>
        <v>1.1350051220102122</v>
      </c>
    </row>
    <row r="431" spans="2:35">
      <c r="B431" s="39">
        <f t="shared" si="219"/>
        <v>403</v>
      </c>
      <c r="C431" s="42">
        <f t="shared" si="220"/>
        <v>7.4898081534768837</v>
      </c>
      <c r="D431" s="10">
        <f t="shared" si="221"/>
        <v>8.0101918465234316</v>
      </c>
      <c r="E431" s="40">
        <f t="shared" si="222"/>
        <v>29.979616306953137</v>
      </c>
      <c r="F431" s="40">
        <f t="shared" si="223"/>
        <v>46</v>
      </c>
      <c r="G431" s="3">
        <f t="shared" si="224"/>
        <v>350.10191846522309</v>
      </c>
      <c r="H431" s="3">
        <f t="shared" si="225"/>
        <v>148.76302106966494</v>
      </c>
      <c r="I431">
        <f t="shared" si="210"/>
        <v>1.4876302106966495E-4</v>
      </c>
      <c r="J431" s="4">
        <f t="shared" si="226"/>
        <v>853.55296920045225</v>
      </c>
      <c r="K431" s="40">
        <f t="shared" si="227"/>
        <v>5.7376689654664776</v>
      </c>
      <c r="L431" s="40">
        <f t="shared" si="211"/>
        <v>0.26233103453352236</v>
      </c>
      <c r="M431" s="10">
        <f t="shared" si="228"/>
        <v>6.8234996159763091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15.241521919942139</v>
      </c>
      <c r="Q431" s="42">
        <f t="shared" si="230"/>
        <v>0.5131275533788735</v>
      </c>
      <c r="R431" s="4">
        <f t="shared" si="231"/>
        <v>334698.97424466384</v>
      </c>
      <c r="S431">
        <f t="shared" si="212"/>
        <v>3.3469897424466386E-4</v>
      </c>
      <c r="T431" s="41">
        <f t="shared" si="213"/>
        <v>4.9015156102397736E-4</v>
      </c>
      <c r="U431" s="42">
        <f t="shared" si="232"/>
        <v>0.59431158060727973</v>
      </c>
      <c r="V431" s="42">
        <f t="shared" si="233"/>
        <v>1.1510489417644376</v>
      </c>
      <c r="W431" s="42">
        <f t="shared" si="234"/>
        <v>1.135254282576289</v>
      </c>
      <c r="X431" s="42">
        <f t="shared" si="235"/>
        <v>1.5794659188148596E-2</v>
      </c>
      <c r="Y431" s="42">
        <f t="shared" si="209"/>
        <v>1.0526532178448938E-2</v>
      </c>
      <c r="Z431" s="10">
        <f t="shared" si="236"/>
        <v>21.476076004854338</v>
      </c>
      <c r="AA431">
        <f t="shared" si="214"/>
        <v>6824960.8890780024</v>
      </c>
      <c r="AB431" s="10">
        <f t="shared" si="215"/>
        <v>6.8249608890780022</v>
      </c>
      <c r="AC431" s="10">
        <f t="shared" si="216"/>
        <v>6.7239608890780023</v>
      </c>
      <c r="AD431" s="3">
        <f t="shared" si="217"/>
        <v>975.19374750949999</v>
      </c>
      <c r="AI431" s="94">
        <f t="shared" si="218"/>
        <v>1.135254282576289</v>
      </c>
    </row>
    <row r="432" spans="2:35">
      <c r="B432" s="39">
        <f t="shared" si="219"/>
        <v>404</v>
      </c>
      <c r="C432" s="42">
        <f t="shared" si="220"/>
        <v>7.5083932853713673</v>
      </c>
      <c r="D432" s="10">
        <f t="shared" si="221"/>
        <v>7.9916067146289489</v>
      </c>
      <c r="E432" s="40">
        <f t="shared" si="222"/>
        <v>30.016786570742102</v>
      </c>
      <c r="F432" s="40">
        <f t="shared" si="223"/>
        <v>46</v>
      </c>
      <c r="G432" s="3">
        <f t="shared" si="224"/>
        <v>349.91606714627824</v>
      </c>
      <c r="H432" s="3">
        <f t="shared" si="225"/>
        <v>148.76302106966494</v>
      </c>
      <c r="I432">
        <f t="shared" si="210"/>
        <v>1.4876302106966495E-4</v>
      </c>
      <c r="J432" s="4">
        <f t="shared" si="226"/>
        <v>855.30447160278845</v>
      </c>
      <c r="K432" s="40">
        <f t="shared" si="227"/>
        <v>5.7494427408963</v>
      </c>
      <c r="L432" s="40">
        <f t="shared" si="211"/>
        <v>0.25055725910369997</v>
      </c>
      <c r="M432" s="10">
        <f t="shared" si="228"/>
        <v>6.8249608890780022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15.242563065788902</v>
      </c>
      <c r="Q432" s="42">
        <f t="shared" si="230"/>
        <v>0.51434684516164442</v>
      </c>
      <c r="R432" s="4">
        <f t="shared" si="231"/>
        <v>333908.42073392018</v>
      </c>
      <c r="S432">
        <f t="shared" si="212"/>
        <v>3.339084207339202E-4</v>
      </c>
      <c r="T432" s="41">
        <f t="shared" si="213"/>
        <v>4.9094211453472097E-4</v>
      </c>
      <c r="U432" s="42">
        <f t="shared" si="232"/>
        <v>0.59290782636039274</v>
      </c>
      <c r="V432" s="42">
        <f t="shared" si="233"/>
        <v>1.1512865638254963</v>
      </c>
      <c r="W432" s="42">
        <f t="shared" si="234"/>
        <v>1.1355010533671372</v>
      </c>
      <c r="X432" s="42">
        <f t="shared" si="235"/>
        <v>1.5785510458359076E-2</v>
      </c>
      <c r="Y432" s="42">
        <f t="shared" si="209"/>
        <v>1.0545779321637659E-2</v>
      </c>
      <c r="Z432" s="10">
        <f t="shared" si="236"/>
        <v>21.480698048551361</v>
      </c>
      <c r="AA432">
        <f t="shared" si="214"/>
        <v>6826408.0082369838</v>
      </c>
      <c r="AB432" s="10">
        <f t="shared" si="215"/>
        <v>6.8264080082369833</v>
      </c>
      <c r="AC432" s="10">
        <f t="shared" si="216"/>
        <v>6.7254080082369834</v>
      </c>
      <c r="AD432" s="3">
        <f t="shared" si="217"/>
        <v>975.40362701044</v>
      </c>
      <c r="AI432" s="94">
        <f t="shared" si="218"/>
        <v>1.1355010533671372</v>
      </c>
    </row>
    <row r="433" spans="2:35">
      <c r="B433" s="39">
        <f t="shared" si="219"/>
        <v>405</v>
      </c>
      <c r="C433" s="42">
        <f t="shared" si="220"/>
        <v>7.5269784172658509</v>
      </c>
      <c r="D433" s="10">
        <f t="shared" si="221"/>
        <v>7.9730215827344662</v>
      </c>
      <c r="E433" s="40">
        <f t="shared" si="222"/>
        <v>30.053956834531068</v>
      </c>
      <c r="F433" s="40">
        <f t="shared" si="223"/>
        <v>46</v>
      </c>
      <c r="G433" s="3">
        <f t="shared" si="224"/>
        <v>349.73021582733338</v>
      </c>
      <c r="H433" s="3">
        <f t="shared" si="225"/>
        <v>148.76302106966494</v>
      </c>
      <c r="I433">
        <f t="shared" si="210"/>
        <v>1.4876302106966495E-4</v>
      </c>
      <c r="J433" s="4">
        <f t="shared" si="226"/>
        <v>857.05814426211339</v>
      </c>
      <c r="K433" s="40">
        <f t="shared" si="227"/>
        <v>5.761231105012028</v>
      </c>
      <c r="L433" s="40">
        <f t="shared" si="211"/>
        <v>0.23876889498797205</v>
      </c>
      <c r="M433" s="10">
        <f t="shared" si="228"/>
        <v>6.8264080082369833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15.24359397746321</v>
      </c>
      <c r="Q433" s="42">
        <f t="shared" si="230"/>
        <v>0.51556605448471882</v>
      </c>
      <c r="R433" s="4">
        <f t="shared" si="231"/>
        <v>333117.7592567947</v>
      </c>
      <c r="S433">
        <f t="shared" si="212"/>
        <v>3.3311775925679471E-4</v>
      </c>
      <c r="T433" s="41">
        <f t="shared" si="213"/>
        <v>4.9173277601184651E-4</v>
      </c>
      <c r="U433" s="42">
        <f t="shared" si="232"/>
        <v>0.59150388040192003</v>
      </c>
      <c r="V433" s="42">
        <f t="shared" si="233"/>
        <v>1.1515216722034818</v>
      </c>
      <c r="W433" s="42">
        <f t="shared" si="234"/>
        <v>1.1357454339274167</v>
      </c>
      <c r="X433" s="42">
        <f t="shared" si="235"/>
        <v>1.5776238276065113E-2</v>
      </c>
      <c r="Y433" s="42">
        <f t="shared" si="209"/>
        <v>1.0565013858426881E-2</v>
      </c>
      <c r="Z433" s="10">
        <f t="shared" si="236"/>
        <v>21.485274876556847</v>
      </c>
      <c r="AA433">
        <f t="shared" si="214"/>
        <v>6827840.9707808858</v>
      </c>
      <c r="AB433" s="10">
        <f t="shared" si="215"/>
        <v>6.827840970780886</v>
      </c>
      <c r="AC433" s="10">
        <f t="shared" si="216"/>
        <v>6.7268409707808861</v>
      </c>
      <c r="AD433" s="3">
        <f t="shared" si="217"/>
        <v>975.61145334023001</v>
      </c>
      <c r="AI433" s="94">
        <f t="shared" si="218"/>
        <v>1.1357454339274167</v>
      </c>
    </row>
    <row r="434" spans="2:35">
      <c r="B434" s="39">
        <f t="shared" si="219"/>
        <v>406</v>
      </c>
      <c r="C434" s="42">
        <f t="shared" si="220"/>
        <v>7.5455635491603346</v>
      </c>
      <c r="D434" s="10">
        <f t="shared" si="221"/>
        <v>7.9544364508399834</v>
      </c>
      <c r="E434" s="40">
        <f t="shared" si="222"/>
        <v>30.091127098320033</v>
      </c>
      <c r="F434" s="40">
        <f t="shared" si="223"/>
        <v>46</v>
      </c>
      <c r="G434" s="3">
        <f t="shared" si="224"/>
        <v>349.54436450838853</v>
      </c>
      <c r="H434" s="3">
        <f t="shared" si="225"/>
        <v>148.76302106966494</v>
      </c>
      <c r="I434">
        <f t="shared" si="210"/>
        <v>1.4876302106966495E-4</v>
      </c>
      <c r="J434" s="4">
        <f t="shared" si="226"/>
        <v>858.81398717842683</v>
      </c>
      <c r="K434" s="40">
        <f t="shared" si="227"/>
        <v>5.7730340578136605</v>
      </c>
      <c r="L434" s="40">
        <f t="shared" si="211"/>
        <v>0.22696594218633948</v>
      </c>
      <c r="M434" s="10">
        <f t="shared" si="228"/>
        <v>6.827840970780886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15.244614657482144</v>
      </c>
      <c r="Q434" s="42">
        <f t="shared" si="230"/>
        <v>0.51678518217748481</v>
      </c>
      <c r="R434" s="4">
        <f t="shared" si="231"/>
        <v>332326.9910233228</v>
      </c>
      <c r="S434">
        <f t="shared" si="212"/>
        <v>3.3232699102332279E-4</v>
      </c>
      <c r="T434" s="41">
        <f t="shared" si="213"/>
        <v>4.9252354424531844E-4</v>
      </c>
      <c r="U434" s="42">
        <f t="shared" si="232"/>
        <v>0.59009974488047334</v>
      </c>
      <c r="V434" s="42">
        <f t="shared" si="233"/>
        <v>1.1517542664139984</v>
      </c>
      <c r="W434" s="42">
        <f t="shared" si="234"/>
        <v>1.135987423805835</v>
      </c>
      <c r="X434" s="42">
        <f t="shared" si="235"/>
        <v>1.5766842608163412E-2</v>
      </c>
      <c r="Y434" s="42">
        <f t="shared" si="209"/>
        <v>1.0584235652877977E-2</v>
      </c>
      <c r="Z434" s="10">
        <f t="shared" si="236"/>
        <v>21.489806480410873</v>
      </c>
      <c r="AA434">
        <f t="shared" si="214"/>
        <v>6829259.7740609804</v>
      </c>
      <c r="AB434" s="10">
        <f t="shared" si="215"/>
        <v>6.8292597740609802</v>
      </c>
      <c r="AC434" s="10">
        <f t="shared" si="216"/>
        <v>6.7282597740609802</v>
      </c>
      <c r="AD434" s="3">
        <f t="shared" si="217"/>
        <v>975.81722611471798</v>
      </c>
      <c r="AI434" s="94">
        <f t="shared" si="218"/>
        <v>1.135987423805835</v>
      </c>
    </row>
    <row r="435" spans="2:35">
      <c r="B435" s="39">
        <f t="shared" si="219"/>
        <v>407</v>
      </c>
      <c r="C435" s="42">
        <f t="shared" si="220"/>
        <v>7.5641486810548182</v>
      </c>
      <c r="D435" s="10">
        <f t="shared" si="221"/>
        <v>7.9358513189455007</v>
      </c>
      <c r="E435" s="40">
        <f t="shared" si="222"/>
        <v>30.128297362108999</v>
      </c>
      <c r="F435" s="40">
        <f t="shared" si="223"/>
        <v>46</v>
      </c>
      <c r="G435" s="3">
        <f t="shared" si="224"/>
        <v>349.35851318944367</v>
      </c>
      <c r="H435" s="3">
        <f t="shared" si="225"/>
        <v>148.76302106966494</v>
      </c>
      <c r="I435">
        <f t="shared" si="210"/>
        <v>1.4876302106966495E-4</v>
      </c>
      <c r="J435" s="4">
        <f t="shared" si="226"/>
        <v>860.57200035172923</v>
      </c>
      <c r="K435" s="40">
        <f t="shared" si="227"/>
        <v>5.7848515993011995</v>
      </c>
      <c r="L435" s="40">
        <f t="shared" si="211"/>
        <v>0.21514840069880048</v>
      </c>
      <c r="M435" s="10">
        <f t="shared" si="228"/>
        <v>6.8292597740609802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15.24562510833487</v>
      </c>
      <c r="Q435" s="42">
        <f t="shared" si="230"/>
        <v>0.51800422906880073</v>
      </c>
      <c r="R435" s="4">
        <f t="shared" si="231"/>
        <v>331536.11724353972</v>
      </c>
      <c r="S435">
        <f t="shared" si="212"/>
        <v>3.315361172435397E-4</v>
      </c>
      <c r="T435" s="41">
        <f t="shared" si="213"/>
        <v>4.9331441802510142E-4</v>
      </c>
      <c r="U435" s="42">
        <f t="shared" si="232"/>
        <v>0.58869542194466373</v>
      </c>
      <c r="V435" s="42">
        <f t="shared" si="233"/>
        <v>1.1519843459784394</v>
      </c>
      <c r="W435" s="42">
        <f t="shared" si="234"/>
        <v>1.1362270225550908</v>
      </c>
      <c r="X435" s="42">
        <f t="shared" si="235"/>
        <v>1.5757323423348568E-2</v>
      </c>
      <c r="Y435" s="42">
        <f t="shared" si="209"/>
        <v>1.0603444569012669E-2</v>
      </c>
      <c r="Z435" s="10">
        <f t="shared" si="236"/>
        <v>21.494292851730783</v>
      </c>
      <c r="AA435">
        <f t="shared" si="214"/>
        <v>6830664.4154527392</v>
      </c>
      <c r="AB435" s="10">
        <f t="shared" si="215"/>
        <v>6.8306644154527394</v>
      </c>
      <c r="AC435" s="10">
        <f t="shared" si="216"/>
        <v>6.7296644154527394</v>
      </c>
      <c r="AD435" s="3">
        <f t="shared" si="217"/>
        <v>976.02094495326162</v>
      </c>
      <c r="AI435" s="94">
        <f t="shared" si="218"/>
        <v>1.1362270225550908</v>
      </c>
    </row>
    <row r="436" spans="2:35">
      <c r="B436" s="39">
        <f t="shared" si="219"/>
        <v>408</v>
      </c>
      <c r="C436" s="42">
        <f t="shared" si="220"/>
        <v>7.5827338129493018</v>
      </c>
      <c r="D436" s="10">
        <f t="shared" si="221"/>
        <v>7.9172661870510179</v>
      </c>
      <c r="E436" s="40">
        <f t="shared" si="222"/>
        <v>30.165467625897964</v>
      </c>
      <c r="F436" s="40">
        <f t="shared" si="223"/>
        <v>46</v>
      </c>
      <c r="G436" s="3">
        <f t="shared" si="224"/>
        <v>349.17266187049881</v>
      </c>
      <c r="H436" s="3">
        <f t="shared" si="225"/>
        <v>148.76302106966494</v>
      </c>
      <c r="I436">
        <f t="shared" si="210"/>
        <v>1.4876302106966495E-4</v>
      </c>
      <c r="J436" s="4">
        <f t="shared" si="226"/>
        <v>862.33218378202037</v>
      </c>
      <c r="K436" s="40">
        <f t="shared" si="227"/>
        <v>5.7966837294746432</v>
      </c>
      <c r="L436" s="40">
        <f t="shared" si="211"/>
        <v>0.20331627052535683</v>
      </c>
      <c r="M436" s="10">
        <f t="shared" si="228"/>
        <v>6.8306644154527394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15.24662533248309</v>
      </c>
      <c r="Q436" s="42">
        <f t="shared" si="230"/>
        <v>0.51922319598700051</v>
      </c>
      <c r="R436" s="4">
        <f t="shared" si="231"/>
        <v>330745.13912748086</v>
      </c>
      <c r="S436">
        <f t="shared" si="212"/>
        <v>3.3074513912748088E-4</v>
      </c>
      <c r="T436" s="41">
        <f t="shared" si="213"/>
        <v>4.9410539614116035E-4</v>
      </c>
      <c r="U436" s="42">
        <f t="shared" si="232"/>
        <v>0.58729091374310272</v>
      </c>
      <c r="V436" s="42">
        <f t="shared" si="233"/>
        <v>1.1522119104226793</v>
      </c>
      <c r="W436" s="42">
        <f t="shared" si="234"/>
        <v>1.13646422973197</v>
      </c>
      <c r="X436" s="42">
        <f t="shared" si="235"/>
        <v>1.5747680690709309E-2</v>
      </c>
      <c r="Y436" s="42">
        <f t="shared" si="209"/>
        <v>1.0622640470813016E-2</v>
      </c>
      <c r="Z436" s="10">
        <f t="shared" si="236"/>
        <v>21.49873398220943</v>
      </c>
      <c r="AA436">
        <f t="shared" si="214"/>
        <v>6832054.892355267</v>
      </c>
      <c r="AB436" s="10">
        <f t="shared" si="215"/>
        <v>6.8320548923552673</v>
      </c>
      <c r="AC436" s="10">
        <f t="shared" si="216"/>
        <v>6.7310548923552673</v>
      </c>
      <c r="AD436" s="3">
        <f t="shared" si="217"/>
        <v>976.2226094786464</v>
      </c>
      <c r="AI436" s="94">
        <f t="shared" si="218"/>
        <v>1.13646422973197</v>
      </c>
    </row>
    <row r="437" spans="2:35">
      <c r="B437" s="39">
        <f t="shared" si="219"/>
        <v>409</v>
      </c>
      <c r="C437" s="42">
        <f t="shared" si="220"/>
        <v>7.6013189448437855</v>
      </c>
      <c r="D437" s="10">
        <f t="shared" si="221"/>
        <v>7.8986810551565352</v>
      </c>
      <c r="E437" s="40">
        <f t="shared" si="222"/>
        <v>30.20263788968693</v>
      </c>
      <c r="F437" s="40">
        <f t="shared" si="223"/>
        <v>46</v>
      </c>
      <c r="G437" s="3">
        <f t="shared" si="224"/>
        <v>348.98681055155396</v>
      </c>
      <c r="H437" s="3">
        <f t="shared" si="225"/>
        <v>148.76302106966494</v>
      </c>
      <c r="I437">
        <f t="shared" si="210"/>
        <v>1.4876302106966495E-4</v>
      </c>
      <c r="J437" s="4">
        <f t="shared" si="226"/>
        <v>864.09453746930001</v>
      </c>
      <c r="K437" s="40">
        <f t="shared" si="227"/>
        <v>5.8085304483339923</v>
      </c>
      <c r="L437" s="40">
        <f t="shared" si="211"/>
        <v>0.19146955166600765</v>
      </c>
      <c r="M437" s="10">
        <f t="shared" si="228"/>
        <v>6.8320548923552673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15.247615332360668</v>
      </c>
      <c r="Q437" s="42">
        <f t="shared" si="230"/>
        <v>0.52044208375989964</v>
      </c>
      <c r="R437" s="4">
        <f t="shared" si="231"/>
        <v>329954.05788518174</v>
      </c>
      <c r="S437">
        <f t="shared" si="212"/>
        <v>3.2995405788518176E-4</v>
      </c>
      <c r="T437" s="41">
        <f t="shared" si="213"/>
        <v>4.9489647738345946E-4</v>
      </c>
      <c r="U437" s="42">
        <f t="shared" si="232"/>
        <v>0.5858862224244018</v>
      </c>
      <c r="V437" s="42">
        <f t="shared" si="233"/>
        <v>1.1524369592779176</v>
      </c>
      <c r="W437" s="42">
        <f t="shared" si="234"/>
        <v>1.1366990448972498</v>
      </c>
      <c r="X437" s="42">
        <f t="shared" si="235"/>
        <v>1.5737914380667739E-2</v>
      </c>
      <c r="Y437" s="42">
        <f t="shared" si="209"/>
        <v>1.0641823222222546E-2</v>
      </c>
      <c r="Z437" s="10">
        <f t="shared" si="236"/>
        <v>21.503129863615836</v>
      </c>
      <c r="AA437">
        <f t="shared" si="214"/>
        <v>6833431.2021915261</v>
      </c>
      <c r="AB437" s="10">
        <f t="shared" si="215"/>
        <v>6.8334312021915258</v>
      </c>
      <c r="AC437" s="10">
        <f t="shared" si="216"/>
        <v>6.7324312021915258</v>
      </c>
      <c r="AD437" s="3">
        <f t="shared" si="217"/>
        <v>976.42221931711765</v>
      </c>
      <c r="AI437" s="94">
        <f t="shared" si="218"/>
        <v>1.1366990448972498</v>
      </c>
    </row>
    <row r="438" spans="2:35">
      <c r="B438" s="39">
        <f t="shared" si="219"/>
        <v>410</v>
      </c>
      <c r="C438" s="42">
        <f t="shared" si="220"/>
        <v>7.6199040767382691</v>
      </c>
      <c r="D438" s="10">
        <f t="shared" si="221"/>
        <v>7.8800959232620524</v>
      </c>
      <c r="E438" s="40">
        <f t="shared" si="222"/>
        <v>30.239808153475895</v>
      </c>
      <c r="F438" s="40">
        <f t="shared" si="223"/>
        <v>46</v>
      </c>
      <c r="G438" s="3">
        <f t="shared" si="224"/>
        <v>348.8009592326091</v>
      </c>
      <c r="H438" s="3">
        <f t="shared" si="225"/>
        <v>148.76302106966494</v>
      </c>
      <c r="I438">
        <f t="shared" si="210"/>
        <v>1.4876302106966495E-4</v>
      </c>
      <c r="J438" s="4">
        <f t="shared" si="226"/>
        <v>865.8590614135685</v>
      </c>
      <c r="K438" s="40">
        <f t="shared" si="227"/>
        <v>5.8203917558792462</v>
      </c>
      <c r="L438" s="40">
        <f t="shared" si="211"/>
        <v>0.17960824412075382</v>
      </c>
      <c r="M438" s="10">
        <f t="shared" si="228"/>
        <v>6.8334312021915258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15.248595110373827</v>
      </c>
      <c r="Q438" s="42">
        <f t="shared" si="230"/>
        <v>0.5216608932148008</v>
      </c>
      <c r="R438" s="4">
        <f t="shared" si="231"/>
        <v>329162.8747266776</v>
      </c>
      <c r="S438">
        <f t="shared" si="212"/>
        <v>3.2916287472667762E-4</v>
      </c>
      <c r="T438" s="41">
        <f t="shared" si="213"/>
        <v>4.9568766054196355E-4</v>
      </c>
      <c r="U438" s="42">
        <f t="shared" si="232"/>
        <v>0.5844813501371724</v>
      </c>
      <c r="V438" s="42">
        <f t="shared" si="233"/>
        <v>1.1526594920806039</v>
      </c>
      <c r="W438" s="42">
        <f t="shared" si="234"/>
        <v>1.1369314676157356</v>
      </c>
      <c r="X438" s="42">
        <f t="shared" si="235"/>
        <v>1.5728024464868318E-2</v>
      </c>
      <c r="Y438" s="42">
        <f t="shared" si="209"/>
        <v>1.0660992687147245E-2</v>
      </c>
      <c r="Z438" s="10">
        <f t="shared" si="236"/>
        <v>21.507480487795426</v>
      </c>
      <c r="AA438">
        <f t="shared" si="214"/>
        <v>6834793.3424083907</v>
      </c>
      <c r="AB438" s="10">
        <f t="shared" si="215"/>
        <v>6.8347933424083909</v>
      </c>
      <c r="AC438" s="10">
        <f t="shared" si="216"/>
        <v>6.7337933424083909</v>
      </c>
      <c r="AD438" s="3">
        <f t="shared" si="217"/>
        <v>976.6197740983888</v>
      </c>
      <c r="AI438" s="94">
        <f t="shared" si="218"/>
        <v>1.1369314676157356</v>
      </c>
    </row>
    <row r="439" spans="2:35">
      <c r="B439" s="39">
        <f t="shared" si="219"/>
        <v>411</v>
      </c>
      <c r="C439" s="42">
        <f t="shared" si="220"/>
        <v>7.6384892086327527</v>
      </c>
      <c r="D439" s="10">
        <f t="shared" si="221"/>
        <v>7.8615107913675697</v>
      </c>
      <c r="E439" s="40">
        <f t="shared" si="222"/>
        <v>30.276978417264861</v>
      </c>
      <c r="F439" s="40">
        <f t="shared" si="223"/>
        <v>46</v>
      </c>
      <c r="G439" s="3">
        <f t="shared" si="224"/>
        <v>348.61510791366425</v>
      </c>
      <c r="H439" s="3">
        <f t="shared" si="225"/>
        <v>148.76302106966494</v>
      </c>
      <c r="I439">
        <f t="shared" si="210"/>
        <v>1.4876302106966495E-4</v>
      </c>
      <c r="J439" s="4">
        <f t="shared" si="226"/>
        <v>867.62575561482561</v>
      </c>
      <c r="K439" s="40">
        <f t="shared" si="227"/>
        <v>5.8322676521104055</v>
      </c>
      <c r="L439" s="40">
        <f t="shared" si="211"/>
        <v>0.16773234788959446</v>
      </c>
      <c r="M439" s="10">
        <f t="shared" si="228"/>
        <v>6.8347933424083909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15.249564668901231</v>
      </c>
      <c r="Q439" s="42">
        <f t="shared" si="230"/>
        <v>0.52287962517849973</v>
      </c>
      <c r="R439" s="4">
        <f t="shared" si="231"/>
        <v>328371.59086200385</v>
      </c>
      <c r="S439">
        <f t="shared" si="212"/>
        <v>3.2837159086200385E-4</v>
      </c>
      <c r="T439" s="41">
        <f t="shared" si="213"/>
        <v>4.9647894440663738E-4</v>
      </c>
      <c r="U439" s="42">
        <f t="shared" si="232"/>
        <v>0.58307629903002567</v>
      </c>
      <c r="V439" s="42">
        <f t="shared" si="233"/>
        <v>1.1528795083722179</v>
      </c>
      <c r="W439" s="42">
        <f t="shared" si="234"/>
        <v>1.1371614974562712</v>
      </c>
      <c r="X439" s="42">
        <f t="shared" si="235"/>
        <v>1.5718010915946712E-2</v>
      </c>
      <c r="Y439" s="42">
        <f t="shared" si="209"/>
        <v>1.0680148729456277E-2</v>
      </c>
      <c r="Z439" s="10">
        <f t="shared" si="236"/>
        <v>21.511785846669824</v>
      </c>
      <c r="AA439">
        <f t="shared" si="214"/>
        <v>6836141.3104765955</v>
      </c>
      <c r="AB439" s="10">
        <f t="shared" si="215"/>
        <v>6.8361413104765951</v>
      </c>
      <c r="AC439" s="10">
        <f t="shared" si="216"/>
        <v>6.7351413104765951</v>
      </c>
      <c r="AD439" s="3">
        <f t="shared" si="217"/>
        <v>976.81527345563381</v>
      </c>
      <c r="AI439" s="94">
        <f t="shared" si="218"/>
        <v>1.1371614974562712</v>
      </c>
    </row>
    <row r="440" spans="2:35">
      <c r="B440" s="39">
        <f t="shared" si="219"/>
        <v>412</v>
      </c>
      <c r="C440" s="42">
        <f t="shared" si="220"/>
        <v>7.6570743405272363</v>
      </c>
      <c r="D440" s="10">
        <f t="shared" si="221"/>
        <v>7.842925659473087</v>
      </c>
      <c r="E440" s="40">
        <f t="shared" si="222"/>
        <v>30.314148681053826</v>
      </c>
      <c r="F440" s="40">
        <f t="shared" si="223"/>
        <v>46</v>
      </c>
      <c r="G440" s="3">
        <f t="shared" si="224"/>
        <v>348.42925659471939</v>
      </c>
      <c r="H440" s="3">
        <f t="shared" si="225"/>
        <v>148.76302106966494</v>
      </c>
      <c r="I440">
        <f t="shared" si="210"/>
        <v>1.4876302106966495E-4</v>
      </c>
      <c r="J440" s="4">
        <f t="shared" si="226"/>
        <v>869.39462007307156</v>
      </c>
      <c r="K440" s="40">
        <f t="shared" si="227"/>
        <v>5.8441581370274713</v>
      </c>
      <c r="L440" s="40">
        <f t="shared" si="211"/>
        <v>0.15584186297252867</v>
      </c>
      <c r="M440" s="10">
        <f t="shared" si="228"/>
        <v>6.8361413104765951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15.250524010293972</v>
      </c>
      <c r="Q440" s="42">
        <f t="shared" si="230"/>
        <v>0.52409828047729068</v>
      </c>
      <c r="R440" s="4">
        <f t="shared" si="231"/>
        <v>327580.20750119584</v>
      </c>
      <c r="S440">
        <f t="shared" si="212"/>
        <v>3.2758020750119586E-4</v>
      </c>
      <c r="T440" s="41">
        <f t="shared" si="213"/>
        <v>4.9727032776744531E-4</v>
      </c>
      <c r="U440" s="42">
        <f t="shared" si="232"/>
        <v>0.58167107125157336</v>
      </c>
      <c r="V440" s="42">
        <f t="shared" si="233"/>
        <v>1.1530970076989484</v>
      </c>
      <c r="W440" s="42">
        <f t="shared" si="234"/>
        <v>1.1373891339917304</v>
      </c>
      <c r="X440" s="42">
        <f t="shared" si="235"/>
        <v>1.5707873707218045E-2</v>
      </c>
      <c r="Y440" s="42">
        <f t="shared" si="209"/>
        <v>1.0699291212982317E-2</v>
      </c>
      <c r="Z440" s="10">
        <f t="shared" si="236"/>
        <v>21.516045932235826</v>
      </c>
      <c r="AA440">
        <f t="shared" si="214"/>
        <v>6837475.1038904125</v>
      </c>
      <c r="AB440" s="10">
        <f t="shared" si="215"/>
        <v>6.8374751038904122</v>
      </c>
      <c r="AC440" s="10">
        <f t="shared" si="216"/>
        <v>6.7364751038904123</v>
      </c>
      <c r="AD440" s="3">
        <f t="shared" si="217"/>
        <v>977.00871702544055</v>
      </c>
      <c r="AI440" s="94">
        <f t="shared" si="218"/>
        <v>1.1373891339917304</v>
      </c>
    </row>
    <row r="441" spans="2:35">
      <c r="B441" s="39">
        <f t="shared" si="219"/>
        <v>413</v>
      </c>
      <c r="C441" s="42">
        <f t="shared" si="220"/>
        <v>7.67565947242172</v>
      </c>
      <c r="D441" s="10">
        <f t="shared" si="221"/>
        <v>7.8243405275786042</v>
      </c>
      <c r="E441" s="40">
        <f t="shared" si="222"/>
        <v>30.351318944842792</v>
      </c>
      <c r="F441" s="40">
        <f t="shared" si="223"/>
        <v>46</v>
      </c>
      <c r="G441" s="3">
        <f t="shared" si="224"/>
        <v>348.24340527577453</v>
      </c>
      <c r="H441" s="3">
        <f t="shared" si="225"/>
        <v>148.76302106966494</v>
      </c>
      <c r="I441">
        <f t="shared" si="210"/>
        <v>1.4876302106966495E-4</v>
      </c>
      <c r="J441" s="4">
        <f t="shared" si="226"/>
        <v>871.16565478830626</v>
      </c>
      <c r="K441" s="40">
        <f t="shared" si="227"/>
        <v>5.8560632106304427</v>
      </c>
      <c r="L441" s="40">
        <f t="shared" si="211"/>
        <v>0.14393678936955734</v>
      </c>
      <c r="M441" s="10">
        <f t="shared" si="228"/>
        <v>6.8374751038904122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15.251473136875397</v>
      </c>
      <c r="Q441" s="42">
        <f t="shared" si="230"/>
        <v>0.52531685993697241</v>
      </c>
      <c r="R441" s="4">
        <f t="shared" si="231"/>
        <v>326788.72585428896</v>
      </c>
      <c r="S441">
        <f t="shared" si="212"/>
        <v>3.2678872585428895E-4</v>
      </c>
      <c r="T441" s="41">
        <f t="shared" si="213"/>
        <v>4.9806180941435222E-4</v>
      </c>
      <c r="U441" s="42">
        <f t="shared" si="232"/>
        <v>0.58026566895042675</v>
      </c>
      <c r="V441" s="42">
        <f t="shared" si="233"/>
        <v>1.1533119896126158</v>
      </c>
      <c r="W441" s="42">
        <f t="shared" si="234"/>
        <v>1.1376143767989608</v>
      </c>
      <c r="X441" s="42">
        <f t="shared" si="235"/>
        <v>1.5697612813655004E-2</v>
      </c>
      <c r="Y441" s="42">
        <f t="shared" si="209"/>
        <v>1.0718420001523074E-2</v>
      </c>
      <c r="Z441" s="10">
        <f t="shared" si="236"/>
        <v>21.520260736566748</v>
      </c>
      <c r="AA441">
        <f t="shared" si="214"/>
        <v>6838794.7201680709</v>
      </c>
      <c r="AB441" s="10">
        <f t="shared" si="215"/>
        <v>6.838794720168071</v>
      </c>
      <c r="AC441" s="10">
        <f t="shared" si="216"/>
        <v>6.737794720168071</v>
      </c>
      <c r="AD441" s="3">
        <f t="shared" si="217"/>
        <v>977.20010444787101</v>
      </c>
      <c r="AI441" s="94">
        <f t="shared" si="218"/>
        <v>1.1376143767989608</v>
      </c>
    </row>
    <row r="442" spans="2:35">
      <c r="B442" s="39">
        <f t="shared" si="219"/>
        <v>414</v>
      </c>
      <c r="C442" s="42">
        <f t="shared" si="220"/>
        <v>7.6942446043162036</v>
      </c>
      <c r="D442" s="10">
        <f t="shared" si="221"/>
        <v>7.8057553956841215</v>
      </c>
      <c r="E442" s="40">
        <f t="shared" si="222"/>
        <v>30.388489208631757</v>
      </c>
      <c r="F442" s="40">
        <f t="shared" si="223"/>
        <v>46</v>
      </c>
      <c r="G442" s="3">
        <f t="shared" si="224"/>
        <v>348.05755395682968</v>
      </c>
      <c r="H442" s="3">
        <f t="shared" si="225"/>
        <v>148.76302106966494</v>
      </c>
      <c r="I442">
        <f t="shared" si="210"/>
        <v>1.4876302106966495E-4</v>
      </c>
      <c r="J442" s="4">
        <f t="shared" si="226"/>
        <v>872.93885976052957</v>
      </c>
      <c r="K442" s="40">
        <f t="shared" si="227"/>
        <v>5.8679828729193186</v>
      </c>
      <c r="L442" s="40">
        <f t="shared" si="211"/>
        <v>0.13201712708068136</v>
      </c>
      <c r="M442" s="10">
        <f t="shared" si="228"/>
        <v>6.838794720168071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15.252412050941423</v>
      </c>
      <c r="Q442" s="42">
        <f t="shared" si="230"/>
        <v>0.52653536438285353</v>
      </c>
      <c r="R442" s="4">
        <f t="shared" si="231"/>
        <v>325997.14713131858</v>
      </c>
      <c r="S442">
        <f t="shared" si="212"/>
        <v>3.2599714713131859E-4</v>
      </c>
      <c r="T442" s="41">
        <f t="shared" si="213"/>
        <v>4.9885338813732258E-4</v>
      </c>
      <c r="U442" s="42">
        <f t="shared" si="232"/>
        <v>0.57886009427519713</v>
      </c>
      <c r="V442" s="42">
        <f t="shared" si="233"/>
        <v>1.1535244536701077</v>
      </c>
      <c r="W442" s="42">
        <f t="shared" si="234"/>
        <v>1.1378372254588565</v>
      </c>
      <c r="X442" s="42">
        <f t="shared" si="235"/>
        <v>1.5687228211251236E-2</v>
      </c>
      <c r="Y442" s="42">
        <f t="shared" si="209"/>
        <v>1.0737534958842035E-2</v>
      </c>
      <c r="Z442" s="10">
        <f t="shared" si="236"/>
        <v>21.524430251812273</v>
      </c>
      <c r="AA442">
        <f t="shared" si="214"/>
        <v>6840100.1568517089</v>
      </c>
      <c r="AB442" s="10">
        <f t="shared" si="215"/>
        <v>6.840100156851709</v>
      </c>
      <c r="AC442" s="10">
        <f t="shared" si="216"/>
        <v>6.739100156851709</v>
      </c>
      <c r="AD442" s="3">
        <f t="shared" si="217"/>
        <v>977.38943536645525</v>
      </c>
      <c r="AI442" s="94">
        <f t="shared" si="218"/>
        <v>1.1378372254588565</v>
      </c>
    </row>
    <row r="443" spans="2:35">
      <c r="B443" s="39">
        <f t="shared" si="219"/>
        <v>415</v>
      </c>
      <c r="C443" s="42">
        <f t="shared" si="220"/>
        <v>7.7128297362106872</v>
      </c>
      <c r="D443" s="10">
        <f t="shared" si="221"/>
        <v>7.7871702637896387</v>
      </c>
      <c r="E443" s="40">
        <f t="shared" si="222"/>
        <v>30.425659472420723</v>
      </c>
      <c r="F443" s="40">
        <f t="shared" si="223"/>
        <v>46</v>
      </c>
      <c r="G443" s="3">
        <f t="shared" si="224"/>
        <v>347.87170263788482</v>
      </c>
      <c r="H443" s="3">
        <f t="shared" si="225"/>
        <v>148.76302106966494</v>
      </c>
      <c r="I443">
        <f t="shared" si="210"/>
        <v>1.4876302106966495E-4</v>
      </c>
      <c r="J443" s="4">
        <f t="shared" si="226"/>
        <v>874.71423498974173</v>
      </c>
      <c r="K443" s="40">
        <f t="shared" si="227"/>
        <v>5.8799171238941002</v>
      </c>
      <c r="L443" s="40">
        <f t="shared" si="211"/>
        <v>0.12008287610589985</v>
      </c>
      <c r="M443" s="10">
        <f t="shared" si="228"/>
        <v>6.840100156851709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15.253340754760549</v>
      </c>
      <c r="Q443" s="42">
        <f t="shared" si="230"/>
        <v>0.52775379463975858</v>
      </c>
      <c r="R443" s="4">
        <f t="shared" si="231"/>
        <v>325205.47254232003</v>
      </c>
      <c r="S443">
        <f t="shared" si="212"/>
        <v>3.2520547254232001E-4</v>
      </c>
      <c r="T443" s="41">
        <f t="shared" si="213"/>
        <v>4.9964506272632116E-4</v>
      </c>
      <c r="U443" s="42">
        <f t="shared" si="232"/>
        <v>0.57745434937449602</v>
      </c>
      <c r="V443" s="42">
        <f t="shared" si="233"/>
        <v>1.1537343994328138</v>
      </c>
      <c r="W443" s="42">
        <f t="shared" si="234"/>
        <v>1.1380576795563486</v>
      </c>
      <c r="X443" s="42">
        <f t="shared" si="235"/>
        <v>1.5676719876465128E-2</v>
      </c>
      <c r="Y443" s="42">
        <f t="shared" si="209"/>
        <v>1.0756635948668545E-2</v>
      </c>
      <c r="Z443" s="10">
        <f t="shared" si="236"/>
        <v>21.528554470196887</v>
      </c>
      <c r="AA443">
        <f t="shared" si="214"/>
        <v>6841391.4115068838</v>
      </c>
      <c r="AB443" s="10">
        <f t="shared" si="215"/>
        <v>6.8413914115068835</v>
      </c>
      <c r="AC443" s="10">
        <f t="shared" si="216"/>
        <v>6.7403914115068835</v>
      </c>
      <c r="AD443" s="3">
        <f t="shared" si="217"/>
        <v>977.57670942811944</v>
      </c>
      <c r="AI443" s="94">
        <f t="shared" si="218"/>
        <v>1.1380576795563486</v>
      </c>
    </row>
    <row r="444" spans="2:35">
      <c r="B444" s="39">
        <f t="shared" si="219"/>
        <v>416</v>
      </c>
      <c r="C444" s="42">
        <f t="shared" si="220"/>
        <v>7.7314148681051709</v>
      </c>
      <c r="D444" s="10">
        <f t="shared" si="221"/>
        <v>7.768585131895156</v>
      </c>
      <c r="E444" s="40">
        <f t="shared" si="222"/>
        <v>30.462829736209688</v>
      </c>
      <c r="F444" s="40">
        <f t="shared" si="223"/>
        <v>46</v>
      </c>
      <c r="G444" s="3">
        <f t="shared" si="224"/>
        <v>347.68585131893997</v>
      </c>
      <c r="H444" s="3">
        <f t="shared" si="225"/>
        <v>148.76302106966494</v>
      </c>
      <c r="I444">
        <f t="shared" si="210"/>
        <v>1.4876302106966495E-4</v>
      </c>
      <c r="J444" s="4">
        <f t="shared" si="226"/>
        <v>876.49178047594262</v>
      </c>
      <c r="K444" s="40">
        <f t="shared" si="227"/>
        <v>5.8918659635547872</v>
      </c>
      <c r="L444" s="40">
        <f t="shared" si="211"/>
        <v>0.1081340364452128</v>
      </c>
      <c r="M444" s="10">
        <f t="shared" si="228"/>
        <v>6.8413914115068835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15.254259250573543</v>
      </c>
      <c r="Q444" s="42">
        <f t="shared" si="230"/>
        <v>0.52897215153203336</v>
      </c>
      <c r="R444" s="4">
        <f t="shared" si="231"/>
        <v>324413.70329732867</v>
      </c>
      <c r="S444">
        <f t="shared" si="212"/>
        <v>3.2441370329732864E-4</v>
      </c>
      <c r="T444" s="41">
        <f t="shared" si="213"/>
        <v>5.0043683197131253E-4</v>
      </c>
      <c r="U444" s="42">
        <f t="shared" si="232"/>
        <v>0.5760484363969347</v>
      </c>
      <c r="V444" s="42">
        <f t="shared" si="233"/>
        <v>1.1539418264678987</v>
      </c>
      <c r="W444" s="42">
        <f t="shared" si="234"/>
        <v>1.1382757386803239</v>
      </c>
      <c r="X444" s="42">
        <f t="shared" si="235"/>
        <v>1.5666087787574723E-2</v>
      </c>
      <c r="Y444" s="42">
        <f t="shared" si="209"/>
        <v>1.0775722834699519E-2</v>
      </c>
      <c r="Z444" s="10">
        <f t="shared" si="236"/>
        <v>21.532633384021654</v>
      </c>
      <c r="AA444">
        <f t="shared" si="214"/>
        <v>6842668.4817231307</v>
      </c>
      <c r="AB444" s="10">
        <f t="shared" si="215"/>
        <v>6.8426684817231305</v>
      </c>
      <c r="AC444" s="10">
        <f t="shared" si="216"/>
        <v>6.7416684817231305</v>
      </c>
      <c r="AD444" s="3">
        <f t="shared" si="217"/>
        <v>977.76192628326771</v>
      </c>
      <c r="AI444" s="94">
        <f t="shared" si="218"/>
        <v>1.1382757386803239</v>
      </c>
    </row>
    <row r="445" spans="2:35">
      <c r="B445" s="39">
        <f t="shared" si="219"/>
        <v>417</v>
      </c>
      <c r="C445" s="42">
        <f t="shared" si="220"/>
        <v>7.7499999999996545</v>
      </c>
      <c r="D445" s="10">
        <f t="shared" si="221"/>
        <v>7.7500000000006732</v>
      </c>
      <c r="E445" s="40">
        <f t="shared" si="222"/>
        <v>30.499999999998654</v>
      </c>
      <c r="F445" s="40">
        <f t="shared" si="223"/>
        <v>46</v>
      </c>
      <c r="G445" s="3">
        <f t="shared" si="224"/>
        <v>347.49999999999511</v>
      </c>
      <c r="H445" s="3">
        <f t="shared" si="225"/>
        <v>148.76302106966494</v>
      </c>
      <c r="I445">
        <f t="shared" si="210"/>
        <v>1.4876302106966495E-4</v>
      </c>
      <c r="J445" s="4">
        <f t="shared" si="226"/>
        <v>878.27149621913202</v>
      </c>
      <c r="K445" s="40">
        <f t="shared" si="227"/>
        <v>5.9038293919013789</v>
      </c>
      <c r="L445" s="40">
        <f t="shared" si="211"/>
        <v>9.6170608098621102E-2</v>
      </c>
      <c r="M445" s="10">
        <f t="shared" si="228"/>
        <v>6.8426684817231305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15.255167540593863</v>
      </c>
      <c r="Q445" s="42">
        <f t="shared" si="230"/>
        <v>0.53019043588355086</v>
      </c>
      <c r="R445" s="4">
        <f t="shared" si="231"/>
        <v>323621.84060638008</v>
      </c>
      <c r="S445">
        <f t="shared" si="212"/>
        <v>3.2362184060638009E-4</v>
      </c>
      <c r="T445" s="41">
        <f t="shared" si="213"/>
        <v>5.0122869466226114E-4</v>
      </c>
      <c r="U445" s="42">
        <f t="shared" si="232"/>
        <v>0.57464235749112491</v>
      </c>
      <c r="V445" s="42">
        <f t="shared" si="233"/>
        <v>1.1541467343468548</v>
      </c>
      <c r="W445" s="42">
        <f t="shared" si="234"/>
        <v>1.1384914024237178</v>
      </c>
      <c r="X445" s="42">
        <f t="shared" si="235"/>
        <v>1.565533192313695E-2</v>
      </c>
      <c r="Y445" s="42">
        <f t="shared" si="209"/>
        <v>1.0794795480599289E-2</v>
      </c>
      <c r="Z445" s="10">
        <f t="shared" si="236"/>
        <v>21.536666985662219</v>
      </c>
      <c r="AA445">
        <f t="shared" si="214"/>
        <v>6843931.3651133338</v>
      </c>
      <c r="AB445" s="10">
        <f t="shared" si="215"/>
        <v>6.8439313651133338</v>
      </c>
      <c r="AC445" s="10">
        <f t="shared" si="216"/>
        <v>6.7429313651133338</v>
      </c>
      <c r="AD445" s="3">
        <f t="shared" si="217"/>
        <v>977.94508558569021</v>
      </c>
      <c r="AI445" s="94">
        <f t="shared" si="218"/>
        <v>1.1384914024237178</v>
      </c>
    </row>
    <row r="446" spans="2:35">
      <c r="B446" s="39">
        <f t="shared" si="219"/>
        <v>418</v>
      </c>
      <c r="C446" s="42">
        <f t="shared" si="220"/>
        <v>7.7685851318941381</v>
      </c>
      <c r="D446" s="10">
        <f t="shared" si="221"/>
        <v>7.7314148681061905</v>
      </c>
      <c r="E446" s="40">
        <f t="shared" si="222"/>
        <v>30.537170263787619</v>
      </c>
      <c r="F446" s="40">
        <f t="shared" si="223"/>
        <v>46</v>
      </c>
      <c r="G446" s="3">
        <f t="shared" si="224"/>
        <v>347.31414868105026</v>
      </c>
      <c r="H446" s="3">
        <f t="shared" si="225"/>
        <v>148.76302106966494</v>
      </c>
      <c r="I446">
        <f t="shared" si="210"/>
        <v>1.4876302106966495E-4</v>
      </c>
      <c r="J446" s="4">
        <f t="shared" si="226"/>
        <v>880.05338221931038</v>
      </c>
      <c r="K446" s="40">
        <f t="shared" si="227"/>
        <v>5.915807408933877</v>
      </c>
      <c r="L446" s="40">
        <f t="shared" si="211"/>
        <v>8.4192591066122979E-2</v>
      </c>
      <c r="M446" s="10">
        <f t="shared" si="228"/>
        <v>6.8439313651133338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15.256065627007255</v>
      </c>
      <c r="Q446" s="42">
        <f t="shared" si="230"/>
        <v>0.53140864851771674</v>
      </c>
      <c r="R446" s="4">
        <f t="shared" si="231"/>
        <v>322829.88567950932</v>
      </c>
      <c r="S446">
        <f t="shared" si="212"/>
        <v>3.2282988567950934E-4</v>
      </c>
      <c r="T446" s="41">
        <f t="shared" si="213"/>
        <v>5.0202064958913177E-4</v>
      </c>
      <c r="U446" s="42">
        <f t="shared" si="232"/>
        <v>0.5732361148056776</v>
      </c>
      <c r="V446" s="42">
        <f t="shared" si="233"/>
        <v>1.1543491226473566</v>
      </c>
      <c r="W446" s="42">
        <f t="shared" si="234"/>
        <v>1.1387046703834087</v>
      </c>
      <c r="X446" s="42">
        <f t="shared" si="235"/>
        <v>1.5644452263947839E-2</v>
      </c>
      <c r="Y446" s="42">
        <f t="shared" si="209"/>
        <v>1.0813853750001835E-2</v>
      </c>
      <c r="Z446" s="10">
        <f t="shared" si="236"/>
        <v>21.540655267571573</v>
      </c>
      <c r="AA446">
        <f t="shared" si="214"/>
        <v>6845180.0593145955</v>
      </c>
      <c r="AB446" s="10">
        <f t="shared" si="215"/>
        <v>6.8451800593145959</v>
      </c>
      <c r="AC446" s="10">
        <f t="shared" si="216"/>
        <v>6.744180059314596</v>
      </c>
      <c r="AD446" s="3">
        <f t="shared" si="217"/>
        <v>978.12618699268967</v>
      </c>
      <c r="AI446" s="94">
        <f t="shared" si="218"/>
        <v>1.1387046703834087</v>
      </c>
    </row>
    <row r="447" spans="2:35">
      <c r="B447" s="39">
        <f t="shared" si="219"/>
        <v>419</v>
      </c>
      <c r="C447" s="42">
        <f t="shared" si="220"/>
        <v>7.7871702637886218</v>
      </c>
      <c r="D447" s="10">
        <f t="shared" si="221"/>
        <v>7.7128297362117078</v>
      </c>
      <c r="E447" s="40">
        <f t="shared" si="222"/>
        <v>30.574340527576584</v>
      </c>
      <c r="F447" s="40">
        <f t="shared" si="223"/>
        <v>46</v>
      </c>
      <c r="G447" s="3">
        <f t="shared" si="224"/>
        <v>347.1282973621054</v>
      </c>
      <c r="H447" s="3">
        <f t="shared" si="225"/>
        <v>148.76302106966494</v>
      </c>
      <c r="I447">
        <f t="shared" si="210"/>
        <v>1.4876302106966495E-4</v>
      </c>
      <c r="J447" s="4">
        <f t="shared" si="226"/>
        <v>881.83743847647736</v>
      </c>
      <c r="K447" s="40">
        <f t="shared" si="227"/>
        <v>5.9278000146522807</v>
      </c>
      <c r="L447" s="40">
        <f t="shared" si="211"/>
        <v>7.219998534771932E-2</v>
      </c>
      <c r="M447" s="10">
        <f t="shared" si="228"/>
        <v>6.8451800593145959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15.256953511972403</v>
      </c>
      <c r="Q447" s="42">
        <f t="shared" si="230"/>
        <v>0.53262679025747495</v>
      </c>
      <c r="R447" s="4">
        <f t="shared" si="231"/>
        <v>322037.83972675196</v>
      </c>
      <c r="S447">
        <f t="shared" si="212"/>
        <v>3.2203783972675195E-4</v>
      </c>
      <c r="T447" s="41">
        <f t="shared" si="213"/>
        <v>5.0281269554188922E-4</v>
      </c>
      <c r="U447" s="42">
        <f t="shared" si="232"/>
        <v>0.57182971048920439</v>
      </c>
      <c r="V447" s="42">
        <f t="shared" si="233"/>
        <v>1.1545489909510636</v>
      </c>
      <c r="W447" s="42">
        <f t="shared" si="234"/>
        <v>1.1389155421603652</v>
      </c>
      <c r="X447" s="42">
        <f t="shared" si="235"/>
        <v>1.563344879069839E-2</v>
      </c>
      <c r="Y447" s="42">
        <f t="shared" si="209"/>
        <v>1.0832897506510158E-2</v>
      </c>
      <c r="Z447" s="10">
        <f t="shared" si="236"/>
        <v>21.544598222277131</v>
      </c>
      <c r="AA447">
        <f t="shared" si="214"/>
        <v>6846414.5619873181</v>
      </c>
      <c r="AB447" s="10">
        <f t="shared" si="215"/>
        <v>6.8464145619873182</v>
      </c>
      <c r="AC447" s="10">
        <f t="shared" si="216"/>
        <v>6.7454145619873183</v>
      </c>
      <c r="AD447" s="3">
        <f t="shared" si="217"/>
        <v>978.30523016494828</v>
      </c>
      <c r="AI447" s="94">
        <f t="shared" si="218"/>
        <v>1.1389155421603652</v>
      </c>
    </row>
    <row r="448" spans="2:35">
      <c r="B448" s="39">
        <f t="shared" si="219"/>
        <v>420</v>
      </c>
      <c r="C448" s="42">
        <f t="shared" si="220"/>
        <v>7.8057553956831054</v>
      </c>
      <c r="D448" s="10">
        <f t="shared" si="221"/>
        <v>7.694244604317225</v>
      </c>
      <c r="E448" s="40">
        <f t="shared" si="222"/>
        <v>30.61151079136555</v>
      </c>
      <c r="F448" s="40">
        <f t="shared" si="223"/>
        <v>46</v>
      </c>
      <c r="G448" s="3">
        <f t="shared" si="224"/>
        <v>346.94244604316054</v>
      </c>
      <c r="H448" s="3">
        <f t="shared" si="225"/>
        <v>148.76302106966494</v>
      </c>
      <c r="I448">
        <f t="shared" si="210"/>
        <v>1.4876302106966495E-4</v>
      </c>
      <c r="J448" s="4">
        <f t="shared" si="226"/>
        <v>883.62366499063285</v>
      </c>
      <c r="K448" s="40">
        <f t="shared" si="227"/>
        <v>5.9398072090565872</v>
      </c>
      <c r="L448" s="40">
        <f t="shared" si="211"/>
        <v>6.0192790943412788E-2</v>
      </c>
      <c r="M448" s="10">
        <f t="shared" si="228"/>
        <v>6.8464145619873182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15.257831197620309</v>
      </c>
      <c r="Q448" s="42">
        <f t="shared" si="230"/>
        <v>0.53384486192531344</v>
      </c>
      <c r="R448" s="4">
        <f t="shared" si="231"/>
        <v>321245.70395814342</v>
      </c>
      <c r="S448">
        <f t="shared" si="212"/>
        <v>3.2124570395814341E-4</v>
      </c>
      <c r="T448" s="41">
        <f t="shared" si="213"/>
        <v>5.0360483131049781E-4</v>
      </c>
      <c r="U448" s="42">
        <f t="shared" si="232"/>
        <v>0.57042314669031702</v>
      </c>
      <c r="V448" s="42">
        <f t="shared" si="233"/>
        <v>1.1547463388450399</v>
      </c>
      <c r="W448" s="42">
        <f t="shared" si="234"/>
        <v>1.1391240173594905</v>
      </c>
      <c r="X448" s="42">
        <f t="shared" si="235"/>
        <v>1.5622321485549318E-2</v>
      </c>
      <c r="Y448" s="42">
        <f t="shared" si="209"/>
        <v>1.085192661369757E-2</v>
      </c>
      <c r="Z448" s="10">
        <f t="shared" si="236"/>
        <v>21.548495842381641</v>
      </c>
      <c r="AA448">
        <f t="shared" si="214"/>
        <v>6847634.8708154894</v>
      </c>
      <c r="AB448" s="10">
        <f t="shared" si="215"/>
        <v>6.8476348708154893</v>
      </c>
      <c r="AC448" s="10">
        <f t="shared" si="216"/>
        <v>6.7466348708154893</v>
      </c>
      <c r="AD448" s="3">
        <f t="shared" si="217"/>
        <v>978.4822147665684</v>
      </c>
      <c r="AI448" s="94">
        <f t="shared" si="218"/>
        <v>1.1391240173594905</v>
      </c>
    </row>
    <row r="449" spans="2:35">
      <c r="B449" s="39">
        <f t="shared" si="219"/>
        <v>421</v>
      </c>
      <c r="C449" s="42">
        <f t="shared" si="220"/>
        <v>7.824340527577589</v>
      </c>
      <c r="D449" s="10">
        <f t="shared" si="221"/>
        <v>7.6756594724227423</v>
      </c>
      <c r="E449" s="40">
        <f t="shared" si="222"/>
        <v>30.648681055154515</v>
      </c>
      <c r="F449" s="40">
        <f t="shared" si="223"/>
        <v>46</v>
      </c>
      <c r="G449" s="3">
        <f t="shared" si="224"/>
        <v>346.75659472421569</v>
      </c>
      <c r="H449" s="3">
        <f t="shared" si="225"/>
        <v>148.76302106966494</v>
      </c>
      <c r="I449">
        <f t="shared" si="210"/>
        <v>1.4876302106966495E-4</v>
      </c>
      <c r="J449" s="4">
        <f t="shared" si="226"/>
        <v>885.41206176177741</v>
      </c>
      <c r="K449" s="40">
        <f t="shared" si="227"/>
        <v>5.9518289921468019</v>
      </c>
      <c r="L449" s="40">
        <f t="shared" si="211"/>
        <v>4.8171007853198056E-2</v>
      </c>
      <c r="M449" s="10">
        <f t="shared" si="228"/>
        <v>6.8476348708154893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15.258698686054524</v>
      </c>
      <c r="Q449" s="42">
        <f t="shared" si="230"/>
        <v>0.53506286434326988</v>
      </c>
      <c r="R449" s="4">
        <f t="shared" si="231"/>
        <v>320453.47958371881</v>
      </c>
      <c r="S449">
        <f t="shared" si="212"/>
        <v>3.2045347958371882E-4</v>
      </c>
      <c r="T449" s="41">
        <f t="shared" si="213"/>
        <v>5.0439705568492235E-4</v>
      </c>
      <c r="U449" s="42">
        <f t="shared" si="232"/>
        <v>0.56901642555762622</v>
      </c>
      <c r="V449" s="42">
        <f t="shared" si="233"/>
        <v>1.1549411659223063</v>
      </c>
      <c r="W449" s="42">
        <f t="shared" si="234"/>
        <v>1.1393300955896706</v>
      </c>
      <c r="X449" s="42">
        <f t="shared" si="235"/>
        <v>1.5611070332635757E-2</v>
      </c>
      <c r="Y449" s="42">
        <f t="shared" si="209"/>
        <v>1.0870940935109609E-2</v>
      </c>
      <c r="Z449" s="10">
        <f t="shared" si="236"/>
        <v>21.552348120565302</v>
      </c>
      <c r="AA449">
        <f t="shared" si="214"/>
        <v>6848840.9835073482</v>
      </c>
      <c r="AB449" s="10">
        <f t="shared" si="215"/>
        <v>6.8488409835073485</v>
      </c>
      <c r="AC449" s="10">
        <f t="shared" si="216"/>
        <v>6.7478409835073485</v>
      </c>
      <c r="AD449" s="3">
        <f t="shared" si="217"/>
        <v>978.65714046517019</v>
      </c>
      <c r="AI449" s="94">
        <f t="shared" si="218"/>
        <v>1.1393300955896706</v>
      </c>
    </row>
    <row r="450" spans="2:35">
      <c r="B450" s="39">
        <f t="shared" si="219"/>
        <v>422</v>
      </c>
      <c r="C450" s="42">
        <f t="shared" si="220"/>
        <v>7.8429256594720727</v>
      </c>
      <c r="D450" s="10">
        <f t="shared" si="221"/>
        <v>7.6570743405282595</v>
      </c>
      <c r="E450" s="40">
        <f t="shared" si="222"/>
        <v>30.685851318943481</v>
      </c>
      <c r="F450" s="40">
        <f t="shared" si="223"/>
        <v>46</v>
      </c>
      <c r="G450" s="3">
        <f t="shared" si="224"/>
        <v>346.57074340527083</v>
      </c>
      <c r="H450" s="3">
        <f t="shared" si="225"/>
        <v>148.76302106966494</v>
      </c>
      <c r="I450">
        <f t="shared" si="210"/>
        <v>1.4876302106966495E-4</v>
      </c>
      <c r="J450" s="4">
        <f t="shared" si="226"/>
        <v>887.20262878991059</v>
      </c>
      <c r="K450" s="40">
        <f t="shared" si="227"/>
        <v>5.9638653639229213</v>
      </c>
      <c r="L450" s="40">
        <f t="shared" si="211"/>
        <v>3.6134636077078675E-2</v>
      </c>
      <c r="M450" s="10">
        <f t="shared" si="228"/>
        <v>6.8488409835073485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15.25955597935166</v>
      </c>
      <c r="Q450" s="42">
        <f t="shared" si="230"/>
        <v>0.53628079833293718</v>
      </c>
      <c r="R450" s="4">
        <f t="shared" si="231"/>
        <v>319661.16781351378</v>
      </c>
      <c r="S450">
        <f t="shared" si="212"/>
        <v>3.1966116781351379E-4</v>
      </c>
      <c r="T450" s="41">
        <f t="shared" si="213"/>
        <v>5.0518936745512738E-4</v>
      </c>
      <c r="U450" s="42">
        <f t="shared" si="232"/>
        <v>0.56760954923974383</v>
      </c>
      <c r="V450" s="42">
        <f t="shared" si="233"/>
        <v>1.1551334717792914</v>
      </c>
      <c r="W450" s="42">
        <f t="shared" si="234"/>
        <v>1.1395337764638871</v>
      </c>
      <c r="X450" s="42">
        <f t="shared" si="235"/>
        <v>1.5599695315404283E-2</v>
      </c>
      <c r="Y450" s="42">
        <f t="shared" si="209"/>
        <v>1.0889940334262693E-2</v>
      </c>
      <c r="Z450" s="10">
        <f t="shared" si="236"/>
        <v>21.556155049581431</v>
      </c>
      <c r="AA450">
        <f t="shared" si="214"/>
        <v>6850032.897794026</v>
      </c>
      <c r="AB450" s="10">
        <f t="shared" si="215"/>
        <v>6.8500328977940264</v>
      </c>
      <c r="AC450" s="10">
        <f t="shared" si="216"/>
        <v>6.7490328977940264</v>
      </c>
      <c r="AD450" s="3">
        <f t="shared" si="217"/>
        <v>978.83000693169345</v>
      </c>
      <c r="AI450" s="94">
        <f t="shared" si="218"/>
        <v>1.1395337764638871</v>
      </c>
    </row>
    <row r="451" spans="2:35">
      <c r="B451" s="39">
        <f t="shared" si="219"/>
        <v>423</v>
      </c>
      <c r="C451" s="42">
        <f t="shared" si="220"/>
        <v>7.8615107913665563</v>
      </c>
      <c r="D451" s="10">
        <f t="shared" si="221"/>
        <v>7.6384892086337768</v>
      </c>
      <c r="E451" s="40">
        <f t="shared" si="222"/>
        <v>30.723021582732446</v>
      </c>
      <c r="F451" s="40">
        <f t="shared" si="223"/>
        <v>46</v>
      </c>
      <c r="G451" s="3">
        <f t="shared" si="224"/>
        <v>346.38489208632598</v>
      </c>
      <c r="H451" s="3">
        <f t="shared" si="225"/>
        <v>148.76302106966494</v>
      </c>
      <c r="I451">
        <f t="shared" si="210"/>
        <v>1.4876302106966495E-4</v>
      </c>
      <c r="J451" s="4">
        <f t="shared" si="226"/>
        <v>888.99536607503239</v>
      </c>
      <c r="K451" s="40">
        <f t="shared" si="227"/>
        <v>5.9759163243849462</v>
      </c>
      <c r="L451" s="40">
        <f t="shared" si="211"/>
        <v>2.4083675615053757E-2</v>
      </c>
      <c r="M451" s="10">
        <f t="shared" si="228"/>
        <v>6.8500328977940264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15.260403079560451</v>
      </c>
      <c r="Q451" s="42">
        <f t="shared" si="230"/>
        <v>0.53749866471546914</v>
      </c>
      <c r="R451" s="4">
        <f t="shared" si="231"/>
        <v>318868.76985756354</v>
      </c>
      <c r="S451">
        <f t="shared" si="212"/>
        <v>3.1886876985756353E-4</v>
      </c>
      <c r="T451" s="41">
        <f t="shared" si="213"/>
        <v>5.0598176541107758E-4</v>
      </c>
      <c r="U451" s="42">
        <f t="shared" si="232"/>
        <v>0.56620251988528136</v>
      </c>
      <c r="V451" s="42">
        <f t="shared" si="233"/>
        <v>1.1553232560186351</v>
      </c>
      <c r="W451" s="42">
        <f t="shared" si="234"/>
        <v>1.1397350595989877</v>
      </c>
      <c r="X451" s="42">
        <f t="shared" si="235"/>
        <v>1.5588196419647371E-2</v>
      </c>
      <c r="Y451" s="42">
        <f t="shared" si="209"/>
        <v>1.0908924674646487E-2</v>
      </c>
      <c r="Z451" s="10">
        <f t="shared" si="236"/>
        <v>21.559916622259475</v>
      </c>
      <c r="AA451">
        <f t="shared" si="214"/>
        <v>6851210.6114304876</v>
      </c>
      <c r="AB451" s="10">
        <f t="shared" si="215"/>
        <v>6.8512106114304876</v>
      </c>
      <c r="AC451" s="10">
        <f t="shared" si="216"/>
        <v>6.7502106114304876</v>
      </c>
      <c r="AD451" s="3">
        <f t="shared" si="217"/>
        <v>979.00081384053487</v>
      </c>
      <c r="AI451" s="94">
        <f t="shared" si="218"/>
        <v>1.1397350595989877</v>
      </c>
    </row>
    <row r="452" spans="2:35">
      <c r="B452" s="39">
        <f t="shared" si="219"/>
        <v>424</v>
      </c>
      <c r="C452" s="42">
        <f t="shared" si="220"/>
        <v>7.8800959232610399</v>
      </c>
      <c r="D452" s="10">
        <f t="shared" si="221"/>
        <v>7.619904076739294</v>
      </c>
      <c r="E452" s="40">
        <f t="shared" si="222"/>
        <v>30.760191846521412</v>
      </c>
      <c r="F452" s="40">
        <f t="shared" si="223"/>
        <v>46</v>
      </c>
      <c r="G452" s="3">
        <f t="shared" si="224"/>
        <v>346.19904076738112</v>
      </c>
      <c r="H452" s="3">
        <f t="shared" si="225"/>
        <v>148.76302106966494</v>
      </c>
      <c r="I452">
        <f t="shared" si="210"/>
        <v>1.4876302106966495E-4</v>
      </c>
      <c r="J452" s="4">
        <f t="shared" si="226"/>
        <v>890.79027361714316</v>
      </c>
      <c r="K452" s="40">
        <f t="shared" si="227"/>
        <v>5.9879818735328767</v>
      </c>
      <c r="L452" s="40">
        <f t="shared" si="211"/>
        <v>1.2018126467123302E-2</v>
      </c>
      <c r="M452" s="10">
        <f t="shared" si="228"/>
        <v>6.8512106114304876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15.261239988702453</v>
      </c>
      <c r="Q452" s="42">
        <f t="shared" si="230"/>
        <v>0.53871646431158593</v>
      </c>
      <c r="R452" s="4">
        <f t="shared" si="231"/>
        <v>318076.28692590346</v>
      </c>
      <c r="S452">
        <f t="shared" si="212"/>
        <v>3.1807628692590348E-4</v>
      </c>
      <c r="T452" s="41">
        <f t="shared" si="213"/>
        <v>5.0677424834273763E-4</v>
      </c>
      <c r="U452" s="42">
        <f t="shared" si="232"/>
        <v>0.56479533964284978</v>
      </c>
      <c r="V452" s="42">
        <f t="shared" si="233"/>
        <v>1.1555105182483856</v>
      </c>
      <c r="W452" s="42">
        <f t="shared" si="234"/>
        <v>1.1399339446158441</v>
      </c>
      <c r="X452" s="42">
        <f t="shared" si="235"/>
        <v>1.5576573632541502E-2</v>
      </c>
      <c r="Y452" s="42">
        <f t="shared" si="209"/>
        <v>1.0927893819725079E-2</v>
      </c>
      <c r="Z452" s="10">
        <f t="shared" si="236"/>
        <v>21.563632831505696</v>
      </c>
      <c r="AA452">
        <f t="shared" si="214"/>
        <v>6852374.1221957486</v>
      </c>
      <c r="AB452" s="10">
        <f t="shared" si="215"/>
        <v>6.8523741221957488</v>
      </c>
      <c r="AC452" s="10">
        <f t="shared" si="216"/>
        <v>6.7513741221957488</v>
      </c>
      <c r="AD452" s="3">
        <f t="shared" si="217"/>
        <v>979.16956086957919</v>
      </c>
      <c r="AI452" s="94">
        <f t="shared" si="218"/>
        <v>1.1399339446158441</v>
      </c>
    </row>
    <row r="453" spans="2:35">
      <c r="B453" s="39">
        <f t="shared" si="219"/>
        <v>425</v>
      </c>
      <c r="C453" s="42">
        <f t="shared" si="220"/>
        <v>7.8986810551555235</v>
      </c>
      <c r="D453" s="10">
        <f t="shared" si="221"/>
        <v>7.6013189448448113</v>
      </c>
      <c r="E453" s="40">
        <f t="shared" si="222"/>
        <v>30.797362110310377</v>
      </c>
      <c r="F453" s="40">
        <f t="shared" si="223"/>
        <v>46</v>
      </c>
      <c r="G453" s="3">
        <f t="shared" si="224"/>
        <v>346.01318944843626</v>
      </c>
      <c r="H453" s="3">
        <f t="shared" si="225"/>
        <v>148.76302106966494</v>
      </c>
      <c r="I453">
        <f t="shared" si="210"/>
        <v>1.4876302106966495E-4</v>
      </c>
      <c r="J453" s="4">
        <f t="shared" si="226"/>
        <v>892.58735141624243</v>
      </c>
      <c r="K453" s="40">
        <f t="shared" si="227"/>
        <v>6.0000620113667118</v>
      </c>
      <c r="L453" s="40">
        <f t="shared" si="211"/>
        <v>0</v>
      </c>
      <c r="M453" s="10">
        <f t="shared" si="228"/>
        <v>6.8523741221957488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15.262066708772243</v>
      </c>
      <c r="Q453" s="42">
        <f t="shared" si="230"/>
        <v>0.53993419794157993</v>
      </c>
      <c r="R453" s="4">
        <f t="shared" si="231"/>
        <v>317283.72022856906</v>
      </c>
      <c r="S453">
        <f t="shared" si="212"/>
        <v>3.1728372022856908E-4</v>
      </c>
      <c r="T453" s="41">
        <f t="shared" si="213"/>
        <v>5.0756681504007209E-4</v>
      </c>
      <c r="U453" s="42">
        <f t="shared" si="232"/>
        <v>0.56338801066106092</v>
      </c>
      <c r="V453" s="42">
        <f t="shared" si="233"/>
        <v>1.1556952580802027</v>
      </c>
      <c r="W453" s="42">
        <f t="shared" si="234"/>
        <v>1.1401304311393907</v>
      </c>
      <c r="X453" s="42">
        <f t="shared" si="235"/>
        <v>1.556482694081196E-2</v>
      </c>
      <c r="Y453" s="42">
        <f t="shared" si="209"/>
        <v>1.0946847632935942E-2</v>
      </c>
      <c r="Z453" s="10">
        <f t="shared" si="236"/>
        <v>21.567303670299438</v>
      </c>
      <c r="AA453">
        <f t="shared" si="214"/>
        <v>6853523.427891708</v>
      </c>
      <c r="AB453" s="10">
        <f t="shared" si="215"/>
        <v>6.8535234278917079</v>
      </c>
      <c r="AC453" s="10">
        <f t="shared" si="216"/>
        <v>6.7525234278917079</v>
      </c>
      <c r="AD453" s="3">
        <f t="shared" si="217"/>
        <v>979.33624770003019</v>
      </c>
      <c r="AI453" s="94">
        <f t="shared" si="218"/>
        <v>1.1401304311393907</v>
      </c>
    </row>
    <row r="454" spans="2:35">
      <c r="B454" s="39">
        <f t="shared" si="219"/>
        <v>426</v>
      </c>
      <c r="C454" s="42">
        <f t="shared" si="220"/>
        <v>7.9172661870500072</v>
      </c>
      <c r="D454" s="10">
        <f t="shared" si="221"/>
        <v>7.5827338129503286</v>
      </c>
      <c r="E454" s="40">
        <f t="shared" si="222"/>
        <v>30.834532374099343</v>
      </c>
      <c r="F454" s="40">
        <f t="shared" si="223"/>
        <v>46</v>
      </c>
      <c r="G454" s="3">
        <f t="shared" si="224"/>
        <v>345.82733812949141</v>
      </c>
      <c r="H454" s="3">
        <f t="shared" si="225"/>
        <v>148.76302106966494</v>
      </c>
      <c r="I454">
        <f t="shared" si="210"/>
        <v>1.4876302106966495E-4</v>
      </c>
      <c r="J454" s="4">
        <f t="shared" si="226"/>
        <v>894.38659947233043</v>
      </c>
      <c r="K454" s="40">
        <f t="shared" si="227"/>
        <v>6.0121567378864524</v>
      </c>
      <c r="L454" s="40">
        <f t="shared" si="211"/>
        <v>0</v>
      </c>
      <c r="M454" s="10">
        <f t="shared" si="228"/>
        <v>6.8535234278917079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15.262883241736603</v>
      </c>
      <c r="Q454" s="42">
        <f t="shared" si="230"/>
        <v>0.54115186642532109</v>
      </c>
      <c r="R454" s="4">
        <f t="shared" si="231"/>
        <v>316491.07097559556</v>
      </c>
      <c r="S454">
        <f t="shared" si="212"/>
        <v>3.1649107097559553E-4</v>
      </c>
      <c r="T454" s="41">
        <f t="shared" si="213"/>
        <v>5.0835946429304564E-4</v>
      </c>
      <c r="U454" s="42">
        <f t="shared" si="232"/>
        <v>0.56198053508852597</v>
      </c>
      <c r="V454" s="42">
        <f t="shared" si="233"/>
        <v>1.1558774751323355</v>
      </c>
      <c r="W454" s="42">
        <f t="shared" si="234"/>
        <v>1.1403245187984254</v>
      </c>
      <c r="X454" s="42">
        <f t="shared" si="235"/>
        <v>1.5552956333910073E-2</v>
      </c>
      <c r="Y454" s="42">
        <f t="shared" si="209"/>
        <v>1.0965785977692747E-2</v>
      </c>
      <c r="Z454" s="10">
        <f t="shared" si="236"/>
        <v>21.570929131697014</v>
      </c>
      <c r="AA454">
        <f t="shared" si="214"/>
        <v>6854658.5263443599</v>
      </c>
      <c r="AB454" s="10">
        <f t="shared" si="215"/>
        <v>6.8546585263443598</v>
      </c>
      <c r="AC454" s="10">
        <f t="shared" si="216"/>
        <v>6.7536585263443598</v>
      </c>
      <c r="AD454" s="3">
        <f t="shared" si="217"/>
        <v>979.50087401658595</v>
      </c>
      <c r="AI454" s="94">
        <f t="shared" si="218"/>
        <v>1.1403245187984254</v>
      </c>
    </row>
    <row r="455" spans="2:35">
      <c r="B455" s="39">
        <f t="shared" si="219"/>
        <v>427</v>
      </c>
      <c r="C455" s="42">
        <f t="shared" si="220"/>
        <v>7.9358513189444908</v>
      </c>
      <c r="D455" s="10">
        <f t="shared" si="221"/>
        <v>7.5641486810558458</v>
      </c>
      <c r="E455" s="40">
        <f t="shared" si="222"/>
        <v>30.871702637888308</v>
      </c>
      <c r="F455" s="40">
        <f t="shared" si="223"/>
        <v>46</v>
      </c>
      <c r="G455" s="3">
        <f t="shared" si="224"/>
        <v>345.64148681054655</v>
      </c>
      <c r="H455" s="3">
        <f t="shared" si="225"/>
        <v>148.76302106966494</v>
      </c>
      <c r="I455">
        <f t="shared" si="210"/>
        <v>1.4876302106966495E-4</v>
      </c>
      <c r="J455" s="4">
        <f t="shared" si="226"/>
        <v>896.18801778540728</v>
      </c>
      <c r="K455" s="40">
        <f t="shared" si="227"/>
        <v>6.0242660530920995</v>
      </c>
      <c r="L455" s="40">
        <f t="shared" si="211"/>
        <v>0</v>
      </c>
      <c r="M455" s="10">
        <f t="shared" si="228"/>
        <v>6.8546585263443598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15.26368958953541</v>
      </c>
      <c r="Q455" s="42">
        <f t="shared" si="230"/>
        <v>0.54236947058226259</v>
      </c>
      <c r="R455" s="4">
        <f t="shared" si="231"/>
        <v>315698.34037701832</v>
      </c>
      <c r="S455">
        <f t="shared" si="212"/>
        <v>3.1569834037701834E-4</v>
      </c>
      <c r="T455" s="41">
        <f t="shared" si="213"/>
        <v>5.0915219489162283E-4</v>
      </c>
      <c r="U455" s="42">
        <f t="shared" si="232"/>
        <v>0.56057291507385631</v>
      </c>
      <c r="V455" s="42">
        <f t="shared" si="233"/>
        <v>1.1560571690272929</v>
      </c>
      <c r="W455" s="42">
        <f t="shared" si="234"/>
        <v>1.1405162072258159</v>
      </c>
      <c r="X455" s="42">
        <f t="shared" si="235"/>
        <v>1.5540961801477016E-2</v>
      </c>
      <c r="Y455" s="42">
        <f t="shared" si="209"/>
        <v>1.0984708717385093E-2</v>
      </c>
      <c r="Z455" s="10">
        <f t="shared" si="236"/>
        <v>21.574509208829546</v>
      </c>
      <c r="AA455">
        <f t="shared" si="214"/>
        <v>6855779.4154031249</v>
      </c>
      <c r="AB455" s="10">
        <f t="shared" si="215"/>
        <v>6.8557794154031253</v>
      </c>
      <c r="AC455" s="10">
        <f t="shared" si="216"/>
        <v>6.7547794154031253</v>
      </c>
      <c r="AD455" s="3">
        <f t="shared" si="217"/>
        <v>979.66343950734222</v>
      </c>
      <c r="AI455" s="94">
        <f t="shared" si="218"/>
        <v>1.1405162072258159</v>
      </c>
    </row>
    <row r="456" spans="2:35">
      <c r="B456" s="39">
        <f t="shared" si="219"/>
        <v>428</v>
      </c>
      <c r="C456" s="42">
        <f t="shared" si="220"/>
        <v>7.9544364508389744</v>
      </c>
      <c r="D456" s="10">
        <f t="shared" si="221"/>
        <v>7.5455635491613631</v>
      </c>
      <c r="E456" s="40">
        <f t="shared" si="222"/>
        <v>30.908872901677274</v>
      </c>
      <c r="F456" s="40">
        <f t="shared" si="223"/>
        <v>46</v>
      </c>
      <c r="G456" s="3">
        <f t="shared" si="224"/>
        <v>345.4556354916017</v>
      </c>
      <c r="H456" s="3">
        <f t="shared" si="225"/>
        <v>148.76302106966494</v>
      </c>
      <c r="I456">
        <f t="shared" si="210"/>
        <v>1.4876302106966495E-4</v>
      </c>
      <c r="J456" s="4">
        <f t="shared" si="226"/>
        <v>897.99160635547287</v>
      </c>
      <c r="K456" s="40">
        <f t="shared" si="227"/>
        <v>6.0363899569836521</v>
      </c>
      <c r="L456" s="40">
        <f t="shared" si="211"/>
        <v>0</v>
      </c>
      <c r="M456" s="10">
        <f t="shared" si="228"/>
        <v>6.8557794154031253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15.264485754081216</v>
      </c>
      <c r="Q456" s="42">
        <f t="shared" si="230"/>
        <v>0.54358701123144659</v>
      </c>
      <c r="R456" s="4">
        <f t="shared" si="231"/>
        <v>314905.52964287286</v>
      </c>
      <c r="S456">
        <f t="shared" si="212"/>
        <v>3.1490552964287283E-4</v>
      </c>
      <c r="T456" s="41">
        <f t="shared" si="213"/>
        <v>5.0994500562576834E-4</v>
      </c>
      <c r="U456" s="42">
        <f t="shared" si="232"/>
        <v>0.55916515276566359</v>
      </c>
      <c r="V456" s="42">
        <f t="shared" si="233"/>
        <v>1.1562343393924579</v>
      </c>
      <c r="W456" s="42">
        <f t="shared" si="234"/>
        <v>1.1407054960583851</v>
      </c>
      <c r="X456" s="42">
        <f t="shared" si="235"/>
        <v>1.5528843334072784E-2</v>
      </c>
      <c r="Y456" s="42">
        <f t="shared" si="209"/>
        <v>1.1003615715379137E-2</v>
      </c>
      <c r="Z456" s="10">
        <f t="shared" si="236"/>
        <v>21.57804389490251</v>
      </c>
      <c r="AA456">
        <f t="shared" si="214"/>
        <v>6856886.0929406974</v>
      </c>
      <c r="AB456" s="10">
        <f t="shared" si="215"/>
        <v>6.8568860929406972</v>
      </c>
      <c r="AC456" s="10">
        <f t="shared" si="216"/>
        <v>6.7558860929406972</v>
      </c>
      <c r="AD456" s="3">
        <f t="shared" si="217"/>
        <v>979.82394386377052</v>
      </c>
      <c r="AI456" s="94">
        <f t="shared" si="218"/>
        <v>1.1407054960583851</v>
      </c>
    </row>
    <row r="457" spans="2:35">
      <c r="B457" s="39">
        <f t="shared" si="219"/>
        <v>429</v>
      </c>
      <c r="C457" s="42">
        <f t="shared" si="220"/>
        <v>7.9730215827334581</v>
      </c>
      <c r="D457" s="10">
        <f t="shared" si="221"/>
        <v>7.5269784172668803</v>
      </c>
      <c r="E457" s="40">
        <f t="shared" si="222"/>
        <v>30.946043165466239</v>
      </c>
      <c r="F457" s="40">
        <f t="shared" si="223"/>
        <v>46</v>
      </c>
      <c r="G457" s="3">
        <f t="shared" si="224"/>
        <v>345.26978417265684</v>
      </c>
      <c r="H457" s="3">
        <f t="shared" si="225"/>
        <v>148.76302106966494</v>
      </c>
      <c r="I457">
        <f t="shared" si="210"/>
        <v>1.4876302106966495E-4</v>
      </c>
      <c r="J457" s="4">
        <f t="shared" si="226"/>
        <v>899.79736518252707</v>
      </c>
      <c r="K457" s="40">
        <f t="shared" si="227"/>
        <v>6.0485284495611085</v>
      </c>
      <c r="L457" s="40">
        <f t="shared" si="211"/>
        <v>0</v>
      </c>
      <c r="M457" s="10">
        <f t="shared" si="228"/>
        <v>6.8568860929406972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15.265271737259136</v>
      </c>
      <c r="Q457" s="42">
        <f t="shared" si="230"/>
        <v>0.54480448919150948</v>
      </c>
      <c r="R457" s="4">
        <f t="shared" si="231"/>
        <v>314112.63998319441</v>
      </c>
      <c r="S457">
        <f t="shared" si="212"/>
        <v>3.1411263998319444E-4</v>
      </c>
      <c r="T457" s="41">
        <f t="shared" si="213"/>
        <v>5.1073789528544673E-4</v>
      </c>
      <c r="U457" s="42">
        <f t="shared" si="232"/>
        <v>0.55775725031255896</v>
      </c>
      <c r="V457" s="42">
        <f t="shared" si="233"/>
        <v>1.1564089858611528</v>
      </c>
      <c r="W457" s="42">
        <f t="shared" si="234"/>
        <v>1.1408923849368873</v>
      </c>
      <c r="X457" s="42">
        <f t="shared" si="235"/>
        <v>1.5516600924265544E-2</v>
      </c>
      <c r="Y457" s="42">
        <f t="shared" si="209"/>
        <v>1.1022506835019522E-2</v>
      </c>
      <c r="Z457" s="10">
        <f t="shared" si="236"/>
        <v>21.581533183197898</v>
      </c>
      <c r="AA457">
        <f t="shared" si="214"/>
        <v>6857978.556853733</v>
      </c>
      <c r="AB457" s="10">
        <f t="shared" si="215"/>
        <v>6.857978556853733</v>
      </c>
      <c r="AC457" s="10">
        <f t="shared" si="216"/>
        <v>6.7569785568537331</v>
      </c>
      <c r="AD457" s="3">
        <f t="shared" si="217"/>
        <v>979.98238678081702</v>
      </c>
      <c r="AI457" s="94">
        <f t="shared" si="218"/>
        <v>1.1408923849368873</v>
      </c>
    </row>
    <row r="458" spans="2:35">
      <c r="B458" s="39">
        <f t="shared" si="219"/>
        <v>430</v>
      </c>
      <c r="C458" s="42">
        <f t="shared" si="220"/>
        <v>7.9916067146279417</v>
      </c>
      <c r="D458" s="10">
        <f t="shared" si="221"/>
        <v>7.5083932853723976</v>
      </c>
      <c r="E458" s="40">
        <f t="shared" si="222"/>
        <v>30.983213429255205</v>
      </c>
      <c r="F458" s="40">
        <f t="shared" si="223"/>
        <v>46</v>
      </c>
      <c r="G458" s="3">
        <f t="shared" si="224"/>
        <v>345.08393285371199</v>
      </c>
      <c r="H458" s="3">
        <f t="shared" si="225"/>
        <v>148.76302106966494</v>
      </c>
      <c r="I458">
        <f t="shared" si="210"/>
        <v>1.4876302106966495E-4</v>
      </c>
      <c r="J458" s="4">
        <f t="shared" si="226"/>
        <v>901.60529426657001</v>
      </c>
      <c r="K458" s="40">
        <f t="shared" si="227"/>
        <v>6.0606815308244713</v>
      </c>
      <c r="L458" s="40">
        <f t="shared" si="211"/>
        <v>0</v>
      </c>
      <c r="M458" s="10">
        <f t="shared" si="228"/>
        <v>6.857978556853733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15.266047540927389</v>
      </c>
      <c r="Q458" s="42">
        <f t="shared" si="230"/>
        <v>0.54602190528068761</v>
      </c>
      <c r="R458" s="4">
        <f t="shared" si="231"/>
        <v>313319.67260801845</v>
      </c>
      <c r="S458">
        <f t="shared" si="212"/>
        <v>3.1331967260801844E-4</v>
      </c>
      <c r="T458" s="41">
        <f t="shared" si="213"/>
        <v>5.1153086266062268E-4</v>
      </c>
      <c r="U458" s="42">
        <f t="shared" si="232"/>
        <v>0.55634920986315395</v>
      </c>
      <c r="V458" s="42">
        <f t="shared" si="233"/>
        <v>1.1565811080709183</v>
      </c>
      <c r="W458" s="42">
        <f t="shared" si="234"/>
        <v>1.1410768735061221</v>
      </c>
      <c r="X458" s="42">
        <f t="shared" si="235"/>
        <v>1.5504234564796215E-2</v>
      </c>
      <c r="Y458" s="42">
        <f t="shared" si="209"/>
        <v>1.1041381939629096E-2</v>
      </c>
      <c r="Z458" s="10">
        <f t="shared" si="236"/>
        <v>21.584977067071996</v>
      </c>
      <c r="AA458">
        <f t="shared" si="214"/>
        <v>6859056.805062145</v>
      </c>
      <c r="AB458" s="10">
        <f t="shared" si="215"/>
        <v>6.8590568050621448</v>
      </c>
      <c r="AC458" s="10">
        <f t="shared" si="216"/>
        <v>6.7580568050621448</v>
      </c>
      <c r="AD458" s="3">
        <f t="shared" si="217"/>
        <v>980.1387679568013</v>
      </c>
      <c r="AI458" s="94">
        <f t="shared" si="218"/>
        <v>1.1410768735061221</v>
      </c>
    </row>
    <row r="459" spans="2:35">
      <c r="B459" s="39">
        <f t="shared" si="219"/>
        <v>431</v>
      </c>
      <c r="C459" s="42">
        <f t="shared" si="220"/>
        <v>8.0101918465224244</v>
      </c>
      <c r="D459" s="10">
        <f t="shared" si="221"/>
        <v>7.4898081534779148</v>
      </c>
      <c r="E459" s="40">
        <f t="shared" si="222"/>
        <v>31.02038369304417</v>
      </c>
      <c r="F459" s="40">
        <f t="shared" si="223"/>
        <v>46</v>
      </c>
      <c r="G459" s="3">
        <f t="shared" si="224"/>
        <v>344.89808153476713</v>
      </c>
      <c r="H459" s="3">
        <f t="shared" si="225"/>
        <v>148.76302106966494</v>
      </c>
      <c r="I459">
        <f t="shared" si="210"/>
        <v>1.4876302106966495E-4</v>
      </c>
      <c r="J459" s="4">
        <f t="shared" si="226"/>
        <v>903.4153936076018</v>
      </c>
      <c r="K459" s="40">
        <f t="shared" si="227"/>
        <v>6.0728492007737396</v>
      </c>
      <c r="L459" s="40">
        <f t="shared" si="211"/>
        <v>0</v>
      </c>
      <c r="M459" s="10">
        <f t="shared" si="228"/>
        <v>6.8590568050621448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15.266813166916815</v>
      </c>
      <c r="Q459" s="42">
        <f t="shared" si="230"/>
        <v>0.54723926031682291</v>
      </c>
      <c r="R459" s="4">
        <f t="shared" si="231"/>
        <v>312526.62872738024</v>
      </c>
      <c r="S459">
        <f t="shared" si="212"/>
        <v>3.1252662872738025E-4</v>
      </c>
      <c r="T459" s="41">
        <f t="shared" si="213"/>
        <v>5.1232390654126097E-4</v>
      </c>
      <c r="U459" s="42">
        <f t="shared" si="232"/>
        <v>0.55494103356606006</v>
      </c>
      <c r="V459" s="42">
        <f t="shared" si="233"/>
        <v>1.156750705664628</v>
      </c>
      <c r="W459" s="42">
        <f t="shared" si="234"/>
        <v>1.1412589614148176</v>
      </c>
      <c r="X459" s="42">
        <f t="shared" si="235"/>
        <v>1.5491744249810369E-2</v>
      </c>
      <c r="Y459" s="42">
        <f t="shared" si="209"/>
        <v>1.1060240892510122E-2</v>
      </c>
      <c r="Z459" s="10">
        <f t="shared" si="236"/>
        <v>21.588375539956118</v>
      </c>
      <c r="AA459">
        <f t="shared" si="214"/>
        <v>6860120.8355093403</v>
      </c>
      <c r="AB459" s="10">
        <f t="shared" si="215"/>
        <v>6.8601208355093402</v>
      </c>
      <c r="AC459" s="10">
        <f t="shared" si="216"/>
        <v>6.7591208355093402</v>
      </c>
      <c r="AD459" s="3">
        <f t="shared" si="217"/>
        <v>980.29308709345037</v>
      </c>
      <c r="AI459" s="94">
        <f t="shared" si="218"/>
        <v>1.1412589614148176</v>
      </c>
    </row>
    <row r="460" spans="2:35">
      <c r="B460" s="39">
        <f t="shared" si="219"/>
        <v>432</v>
      </c>
      <c r="C460" s="42">
        <f t="shared" si="220"/>
        <v>8.0287769784169072</v>
      </c>
      <c r="D460" s="10">
        <f t="shared" si="221"/>
        <v>7.4712230215834321</v>
      </c>
      <c r="E460" s="40">
        <f t="shared" si="222"/>
        <v>31.057553956833136</v>
      </c>
      <c r="F460" s="40">
        <f t="shared" si="223"/>
        <v>46</v>
      </c>
      <c r="G460" s="3">
        <f t="shared" si="224"/>
        <v>344.71223021582227</v>
      </c>
      <c r="H460" s="3">
        <f t="shared" si="225"/>
        <v>148.76302106966494</v>
      </c>
      <c r="I460">
        <f t="shared" si="210"/>
        <v>1.4876302106966495E-4</v>
      </c>
      <c r="J460" s="4">
        <f t="shared" si="226"/>
        <v>905.22766320562209</v>
      </c>
      <c r="K460" s="40">
        <f t="shared" si="227"/>
        <v>6.0850314594089125</v>
      </c>
      <c r="L460" s="40">
        <f t="shared" si="211"/>
        <v>0</v>
      </c>
      <c r="M460" s="10">
        <f t="shared" si="228"/>
        <v>6.8601208355093402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15.267568617031078</v>
      </c>
      <c r="Q460" s="42">
        <f t="shared" si="230"/>
        <v>0.54845655511736835</v>
      </c>
      <c r="R460" s="4">
        <f t="shared" si="231"/>
        <v>311733.50955131528</v>
      </c>
      <c r="S460">
        <f t="shared" si="212"/>
        <v>3.1173350955131528E-4</v>
      </c>
      <c r="T460" s="41">
        <f t="shared" si="213"/>
        <v>5.1311702571732584E-4</v>
      </c>
      <c r="U460" s="42">
        <f t="shared" si="232"/>
        <v>0.55353272356988847</v>
      </c>
      <c r="V460" s="42">
        <f t="shared" si="233"/>
        <v>1.1569177782904791</v>
      </c>
      <c r="W460" s="42">
        <f t="shared" si="234"/>
        <v>1.1414386483156691</v>
      </c>
      <c r="X460" s="42">
        <f t="shared" si="235"/>
        <v>1.5479129974810046E-2</v>
      </c>
      <c r="Y460" s="42">
        <f t="shared" si="209"/>
        <v>1.1079083556945426E-2</v>
      </c>
      <c r="Z460" s="10">
        <f t="shared" si="236"/>
        <v>21.59172859535721</v>
      </c>
      <c r="AA460">
        <f t="shared" si="214"/>
        <v>6861170.6461624</v>
      </c>
      <c r="AB460" s="10">
        <f t="shared" si="215"/>
        <v>6.8611706461623996</v>
      </c>
      <c r="AC460" s="10">
        <f t="shared" si="216"/>
        <v>6.7601706461623996</v>
      </c>
      <c r="AD460" s="3">
        <f t="shared" si="217"/>
        <v>980.44534389592457</v>
      </c>
      <c r="AI460" s="94">
        <f t="shared" si="218"/>
        <v>1.1414386483156691</v>
      </c>
    </row>
    <row r="461" spans="2:35">
      <c r="B461" s="39">
        <f t="shared" si="219"/>
        <v>433</v>
      </c>
      <c r="C461" s="42">
        <f t="shared" si="220"/>
        <v>8.0473621103113899</v>
      </c>
      <c r="D461" s="10">
        <f t="shared" si="221"/>
        <v>7.4526378896889494</v>
      </c>
      <c r="E461" s="40">
        <f t="shared" si="222"/>
        <v>31.094724220622101</v>
      </c>
      <c r="F461" s="40">
        <f t="shared" si="223"/>
        <v>46</v>
      </c>
      <c r="G461" s="3">
        <f t="shared" si="224"/>
        <v>344.52637889687742</v>
      </c>
      <c r="H461" s="3">
        <f t="shared" si="225"/>
        <v>148.76302106966494</v>
      </c>
      <c r="I461">
        <f t="shared" si="210"/>
        <v>1.4876302106966495E-4</v>
      </c>
      <c r="J461" s="4">
        <f t="shared" si="226"/>
        <v>907.04210306063135</v>
      </c>
      <c r="K461" s="40">
        <f t="shared" si="227"/>
        <v>6.0972283067299919</v>
      </c>
      <c r="L461" s="40">
        <f t="shared" si="211"/>
        <v>0</v>
      </c>
      <c r="M461" s="10">
        <f t="shared" si="228"/>
        <v>6.8611706461623996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15.268313893046818</v>
      </c>
      <c r="Q461" s="42">
        <f t="shared" si="230"/>
        <v>0.54967379049939358</v>
      </c>
      <c r="R461" s="4">
        <f t="shared" si="231"/>
        <v>310940.31628985878</v>
      </c>
      <c r="S461">
        <f t="shared" si="212"/>
        <v>3.1094031628985878E-4</v>
      </c>
      <c r="T461" s="41">
        <f t="shared" si="213"/>
        <v>5.1391021897878239E-4</v>
      </c>
      <c r="U461" s="42">
        <f t="shared" si="232"/>
        <v>0.55212428202325059</v>
      </c>
      <c r="V461" s="42">
        <f t="shared" si="233"/>
        <v>1.1570823256012561</v>
      </c>
      <c r="W461" s="42">
        <f t="shared" si="234"/>
        <v>1.1416159338653697</v>
      </c>
      <c r="X461" s="42">
        <f t="shared" si="235"/>
        <v>1.5466391735886376E-2</v>
      </c>
      <c r="Y461" s="42">
        <f t="shared" si="209"/>
        <v>1.1097909796198608E-2</v>
      </c>
      <c r="Z461" s="10">
        <f t="shared" si="236"/>
        <v>21.595036226856589</v>
      </c>
      <c r="AA461">
        <f t="shared" si="214"/>
        <v>6862206.2350116987</v>
      </c>
      <c r="AB461" s="10">
        <f t="shared" si="215"/>
        <v>6.8622062350116986</v>
      </c>
      <c r="AC461" s="10">
        <f t="shared" si="216"/>
        <v>6.7612062350116986</v>
      </c>
      <c r="AD461" s="3">
        <f t="shared" si="217"/>
        <v>980.59553807276268</v>
      </c>
      <c r="AI461" s="94">
        <f t="shared" si="218"/>
        <v>1.1416159338653697</v>
      </c>
    </row>
    <row r="462" spans="2:35">
      <c r="B462" s="39">
        <f t="shared" si="219"/>
        <v>434</v>
      </c>
      <c r="C462" s="42">
        <f t="shared" si="220"/>
        <v>8.0659472422058727</v>
      </c>
      <c r="D462" s="10">
        <f t="shared" si="221"/>
        <v>7.4340527577944666</v>
      </c>
      <c r="E462" s="40">
        <f t="shared" si="222"/>
        <v>31.131894484411067</v>
      </c>
      <c r="F462" s="40">
        <f t="shared" si="223"/>
        <v>46</v>
      </c>
      <c r="G462" s="3">
        <f t="shared" si="224"/>
        <v>344.34052757793256</v>
      </c>
      <c r="H462" s="3">
        <f t="shared" si="225"/>
        <v>148.76302106966494</v>
      </c>
      <c r="I462">
        <f t="shared" si="210"/>
        <v>1.4876302106966495E-4</v>
      </c>
      <c r="J462" s="4">
        <f t="shared" si="226"/>
        <v>908.85871317262922</v>
      </c>
      <c r="K462" s="40">
        <f t="shared" si="227"/>
        <v>6.1094397427369769</v>
      </c>
      <c r="L462" s="40">
        <f t="shared" si="211"/>
        <v>0</v>
      </c>
      <c r="M462" s="10">
        <f t="shared" si="228"/>
        <v>6.8622062350116986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15.269048996713405</v>
      </c>
      <c r="Q462" s="42">
        <f t="shared" si="230"/>
        <v>0.55089096727959019</v>
      </c>
      <c r="R462" s="4">
        <f t="shared" si="231"/>
        <v>310147.05015304626</v>
      </c>
      <c r="S462">
        <f t="shared" si="212"/>
        <v>3.1014705015304625E-4</v>
      </c>
      <c r="T462" s="41">
        <f t="shared" si="213"/>
        <v>5.1470348511559487E-4</v>
      </c>
      <c r="U462" s="42">
        <f t="shared" si="232"/>
        <v>0.55071571107475814</v>
      </c>
      <c r="V462" s="42">
        <f t="shared" si="233"/>
        <v>1.1572443472548961</v>
      </c>
      <c r="W462" s="42">
        <f t="shared" si="234"/>
        <v>1.1417908177245464</v>
      </c>
      <c r="X462" s="42">
        <f t="shared" si="235"/>
        <v>1.545352953034973E-2</v>
      </c>
      <c r="Y462" s="42">
        <f t="shared" si="209"/>
        <v>1.1116719473515033E-2</v>
      </c>
      <c r="Z462" s="10">
        <f t="shared" si="236"/>
        <v>21.598298428110276</v>
      </c>
      <c r="AA462">
        <f t="shared" si="214"/>
        <v>6863227.6000709925</v>
      </c>
      <c r="AB462" s="10">
        <f t="shared" si="215"/>
        <v>6.8632276000709922</v>
      </c>
      <c r="AC462" s="10">
        <f t="shared" si="216"/>
        <v>6.7622276000709922</v>
      </c>
      <c r="AD462" s="3">
        <f t="shared" si="217"/>
        <v>980.74366933589454</v>
      </c>
      <c r="AI462" s="94">
        <f t="shared" si="218"/>
        <v>1.1417908177245464</v>
      </c>
    </row>
    <row r="463" spans="2:35">
      <c r="B463" s="39">
        <f t="shared" si="219"/>
        <v>435</v>
      </c>
      <c r="C463" s="42">
        <f t="shared" si="220"/>
        <v>8.0845323741003554</v>
      </c>
      <c r="D463" s="10">
        <f t="shared" si="221"/>
        <v>7.4154676258999839</v>
      </c>
      <c r="E463" s="40">
        <f t="shared" si="222"/>
        <v>31.169064748200032</v>
      </c>
      <c r="F463" s="40">
        <f t="shared" si="223"/>
        <v>46</v>
      </c>
      <c r="G463" s="3">
        <f t="shared" si="224"/>
        <v>344.15467625898771</v>
      </c>
      <c r="H463" s="3">
        <f t="shared" si="225"/>
        <v>148.76302106966494</v>
      </c>
      <c r="I463">
        <f t="shared" si="210"/>
        <v>1.4876302106966495E-4</v>
      </c>
      <c r="J463" s="4">
        <f t="shared" si="226"/>
        <v>910.67749354161572</v>
      </c>
      <c r="K463" s="40">
        <f t="shared" si="227"/>
        <v>6.1216657674298656</v>
      </c>
      <c r="L463" s="40">
        <f t="shared" si="211"/>
        <v>0</v>
      </c>
      <c r="M463" s="10">
        <f t="shared" si="228"/>
        <v>6.8632276000709922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15.269773929753033</v>
      </c>
      <c r="Q463" s="42">
        <f t="shared" si="230"/>
        <v>0.55210808627427754</v>
      </c>
      <c r="R463" s="4">
        <f t="shared" si="231"/>
        <v>309353.71235091309</v>
      </c>
      <c r="S463">
        <f t="shared" si="212"/>
        <v>3.0935371235091307E-4</v>
      </c>
      <c r="T463" s="41">
        <f t="shared" si="213"/>
        <v>5.1549682291772815E-4</v>
      </c>
      <c r="U463" s="42">
        <f t="shared" si="232"/>
        <v>0.5493070128730223</v>
      </c>
      <c r="V463" s="42">
        <f t="shared" si="233"/>
        <v>1.1574038429148821</v>
      </c>
      <c r="W463" s="42">
        <f t="shared" si="234"/>
        <v>1.141963299557774</v>
      </c>
      <c r="X463" s="42">
        <f t="shared" si="235"/>
        <v>1.5440543357108094E-2</v>
      </c>
      <c r="Y463" s="42">
        <f t="shared" si="209"/>
        <v>1.1135512452123263E-2</v>
      </c>
      <c r="Z463" s="10">
        <f t="shared" si="236"/>
        <v>21.601515192850101</v>
      </c>
      <c r="AA463">
        <f t="shared" si="214"/>
        <v>6864234.7393777762</v>
      </c>
      <c r="AB463" s="10">
        <f t="shared" si="215"/>
        <v>6.8642347393777765</v>
      </c>
      <c r="AC463" s="10">
        <f t="shared" si="216"/>
        <v>6.7632347393777765</v>
      </c>
      <c r="AD463" s="3">
        <f t="shared" si="217"/>
        <v>980.88973740069275</v>
      </c>
      <c r="AI463" s="94">
        <f t="shared" si="218"/>
        <v>1.141963299557774</v>
      </c>
    </row>
    <row r="464" spans="2:35">
      <c r="B464" s="39">
        <f t="shared" si="219"/>
        <v>436</v>
      </c>
      <c r="C464" s="42">
        <f t="shared" si="220"/>
        <v>8.1031175059948382</v>
      </c>
      <c r="D464" s="10">
        <f t="shared" si="221"/>
        <v>7.3968824940055011</v>
      </c>
      <c r="E464" s="40">
        <f t="shared" si="222"/>
        <v>31.206235011988998</v>
      </c>
      <c r="F464" s="40">
        <f t="shared" si="223"/>
        <v>46</v>
      </c>
      <c r="G464" s="3">
        <f t="shared" si="224"/>
        <v>343.96882494004285</v>
      </c>
      <c r="H464" s="3">
        <f t="shared" si="225"/>
        <v>148.76302106966494</v>
      </c>
      <c r="I464">
        <f t="shared" si="210"/>
        <v>1.4876302106966495E-4</v>
      </c>
      <c r="J464" s="4">
        <f t="shared" si="226"/>
        <v>912.49844416759106</v>
      </c>
      <c r="K464" s="40">
        <f t="shared" si="227"/>
        <v>6.1339063808086607</v>
      </c>
      <c r="L464" s="40">
        <f t="shared" si="211"/>
        <v>0</v>
      </c>
      <c r="M464" s="10">
        <f t="shared" si="228"/>
        <v>6.8642347393777765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15.270488693861006</v>
      </c>
      <c r="Q464" s="42">
        <f t="shared" si="230"/>
        <v>0.55332514829940804</v>
      </c>
      <c r="R464" s="4">
        <f t="shared" si="231"/>
        <v>308560.30409349449</v>
      </c>
      <c r="S464">
        <f t="shared" si="212"/>
        <v>3.0856030409349451E-4</v>
      </c>
      <c r="T464" s="41">
        <f t="shared" si="213"/>
        <v>5.1629023117514671E-4</v>
      </c>
      <c r="U464" s="42">
        <f t="shared" si="232"/>
        <v>0.54789818956665437</v>
      </c>
      <c r="V464" s="42">
        <f t="shared" si="233"/>
        <v>1.1575608122493783</v>
      </c>
      <c r="W464" s="42">
        <f t="shared" si="234"/>
        <v>1.1421333790336374</v>
      </c>
      <c r="X464" s="42">
        <f t="shared" si="235"/>
        <v>1.5427433215740916E-2</v>
      </c>
      <c r="Y464" s="42">
        <f t="shared" si="209"/>
        <v>1.1154288595235378E-2</v>
      </c>
      <c r="Z464" s="10">
        <f t="shared" si="236"/>
        <v>21.604686514882729</v>
      </c>
      <c r="AA464">
        <f t="shared" si="214"/>
        <v>6865227.6509929728</v>
      </c>
      <c r="AB464" s="10">
        <f t="shared" si="215"/>
        <v>6.8652276509929724</v>
      </c>
      <c r="AC464" s="10">
        <f t="shared" si="216"/>
        <v>6.7642276509929724</v>
      </c>
      <c r="AD464" s="3">
        <f t="shared" si="217"/>
        <v>981.03374198592792</v>
      </c>
      <c r="AI464" s="94">
        <f t="shared" si="218"/>
        <v>1.1421333790336374</v>
      </c>
    </row>
    <row r="465" spans="2:35">
      <c r="B465" s="39">
        <f t="shared" si="219"/>
        <v>437</v>
      </c>
      <c r="C465" s="42">
        <f t="shared" si="220"/>
        <v>8.1217026378893209</v>
      </c>
      <c r="D465" s="10">
        <f t="shared" si="221"/>
        <v>7.3782973621110184</v>
      </c>
      <c r="E465" s="40">
        <f t="shared" si="222"/>
        <v>31.243405275777963</v>
      </c>
      <c r="F465" s="40">
        <f t="shared" si="223"/>
        <v>46</v>
      </c>
      <c r="G465" s="3">
        <f t="shared" si="224"/>
        <v>343.78297362109799</v>
      </c>
      <c r="H465" s="3">
        <f t="shared" si="225"/>
        <v>148.76302106966494</v>
      </c>
      <c r="I465">
        <f t="shared" si="210"/>
        <v>1.4876302106966495E-4</v>
      </c>
      <c r="J465" s="4">
        <f t="shared" si="226"/>
        <v>914.32156505055514</v>
      </c>
      <c r="K465" s="40">
        <f t="shared" si="227"/>
        <v>6.1461615828733613</v>
      </c>
      <c r="L465" s="40">
        <f t="shared" si="211"/>
        <v>0</v>
      </c>
      <c r="M465" s="10">
        <f t="shared" si="228"/>
        <v>6.8652276509929724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15.271193290705526</v>
      </c>
      <c r="Q465" s="42">
        <f t="shared" si="230"/>
        <v>0.55454215417057295</v>
      </c>
      <c r="R465" s="4">
        <f t="shared" si="231"/>
        <v>307766.82659082592</v>
      </c>
      <c r="S465">
        <f t="shared" si="212"/>
        <v>3.077668265908259E-4</v>
      </c>
      <c r="T465" s="41">
        <f t="shared" si="213"/>
        <v>5.1708370867781521E-4</v>
      </c>
      <c r="U465" s="42">
        <f t="shared" si="232"/>
        <v>0.54648924330426596</v>
      </c>
      <c r="V465" s="42">
        <f t="shared" si="233"/>
        <v>1.1577152549311658</v>
      </c>
      <c r="W465" s="42">
        <f t="shared" si="234"/>
        <v>1.1423010558246771</v>
      </c>
      <c r="X465" s="42">
        <f t="shared" si="235"/>
        <v>1.5414199106488669E-2</v>
      </c>
      <c r="Y465" s="42">
        <f t="shared" si="209"/>
        <v>1.117304776604728E-2</v>
      </c>
      <c r="Z465" s="10">
        <f t="shared" si="236"/>
        <v>21.607812388088576</v>
      </c>
      <c r="AA465">
        <f t="shared" si="214"/>
        <v>6866206.3330005966</v>
      </c>
      <c r="AB465" s="10">
        <f t="shared" si="215"/>
        <v>6.8662063330005969</v>
      </c>
      <c r="AC465" s="10">
        <f t="shared" si="216"/>
        <v>6.7652063330005969</v>
      </c>
      <c r="AD465" s="3">
        <f t="shared" si="217"/>
        <v>981.17568281371962</v>
      </c>
      <c r="AI465" s="94">
        <f t="shared" si="218"/>
        <v>1.1423010558246771</v>
      </c>
    </row>
    <row r="466" spans="2:35">
      <c r="B466" s="39">
        <f t="shared" si="219"/>
        <v>438</v>
      </c>
      <c r="C466" s="42">
        <f t="shared" si="220"/>
        <v>8.1402877697838036</v>
      </c>
      <c r="D466" s="10">
        <f t="shared" si="221"/>
        <v>7.3597122302165356</v>
      </c>
      <c r="E466" s="40">
        <f t="shared" si="222"/>
        <v>31.280575539566929</v>
      </c>
      <c r="F466" s="40">
        <f t="shared" si="223"/>
        <v>46</v>
      </c>
      <c r="G466" s="3">
        <f t="shared" si="224"/>
        <v>343.59712230215314</v>
      </c>
      <c r="H466" s="3">
        <f t="shared" si="225"/>
        <v>148.76302106966494</v>
      </c>
      <c r="I466">
        <f t="shared" si="210"/>
        <v>1.4876302106966495E-4</v>
      </c>
      <c r="J466" s="4">
        <f t="shared" si="226"/>
        <v>916.14685619050783</v>
      </c>
      <c r="K466" s="40">
        <f t="shared" si="227"/>
        <v>6.1584313736239666</v>
      </c>
      <c r="L466" s="40">
        <f t="shared" si="211"/>
        <v>0</v>
      </c>
      <c r="M466" s="10">
        <f t="shared" si="228"/>
        <v>6.8662063330005969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15.271887721927492</v>
      </c>
      <c r="Q466" s="42">
        <f t="shared" si="230"/>
        <v>0.55575910470300771</v>
      </c>
      <c r="R466" s="4">
        <f t="shared" si="231"/>
        <v>306973.28105294285</v>
      </c>
      <c r="S466">
        <f t="shared" si="212"/>
        <v>3.0697328105294284E-4</v>
      </c>
      <c r="T466" s="41">
        <f t="shared" si="213"/>
        <v>5.1787725421569833E-4</v>
      </c>
      <c r="U466" s="42">
        <f t="shared" si="232"/>
        <v>0.54508017623446847</v>
      </c>
      <c r="V466" s="42">
        <f t="shared" si="233"/>
        <v>1.157867170638696</v>
      </c>
      <c r="W466" s="42">
        <f t="shared" si="234"/>
        <v>1.142466329607333</v>
      </c>
      <c r="X466" s="42">
        <f t="shared" si="235"/>
        <v>1.5400841031363077E-2</v>
      </c>
      <c r="Y466" s="42">
        <f t="shared" si="209"/>
        <v>1.119178982774034E-2</v>
      </c>
      <c r="Z466" s="10">
        <f t="shared" si="236"/>
        <v>21.610892806423404</v>
      </c>
      <c r="AA466">
        <f t="shared" si="214"/>
        <v>6867170.7835082551</v>
      </c>
      <c r="AB466" s="10">
        <f t="shared" si="215"/>
        <v>6.8671707835082554</v>
      </c>
      <c r="AC466" s="10">
        <f t="shared" si="216"/>
        <v>6.7661707835082554</v>
      </c>
      <c r="AD466" s="3">
        <f t="shared" si="217"/>
        <v>981.31555960960918</v>
      </c>
      <c r="AI466" s="94">
        <f t="shared" si="218"/>
        <v>1.142466329607333</v>
      </c>
    </row>
    <row r="467" spans="2:35">
      <c r="B467" s="39">
        <f t="shared" si="219"/>
        <v>439</v>
      </c>
      <c r="C467" s="42">
        <f t="shared" si="220"/>
        <v>8.1588729016782864</v>
      </c>
      <c r="D467" s="10">
        <f t="shared" si="221"/>
        <v>7.3411270983220529</v>
      </c>
      <c r="E467" s="40">
        <f t="shared" si="222"/>
        <v>31.317745803355894</v>
      </c>
      <c r="F467" s="40">
        <f t="shared" si="223"/>
        <v>46</v>
      </c>
      <c r="G467" s="3">
        <f t="shared" si="224"/>
        <v>343.41127098320828</v>
      </c>
      <c r="H467" s="3">
        <f t="shared" si="225"/>
        <v>148.76302106966494</v>
      </c>
      <c r="I467">
        <f t="shared" si="210"/>
        <v>1.4876302106966495E-4</v>
      </c>
      <c r="J467" s="4">
        <f t="shared" si="226"/>
        <v>917.97431758744938</v>
      </c>
      <c r="K467" s="40">
        <f t="shared" si="227"/>
        <v>6.1707157530604784</v>
      </c>
      <c r="L467" s="40">
        <f t="shared" si="211"/>
        <v>0</v>
      </c>
      <c r="M467" s="10">
        <f t="shared" si="228"/>
        <v>6.8671707835082554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15.272571989140889</v>
      </c>
      <c r="Q467" s="42">
        <f t="shared" si="230"/>
        <v>0.55697600071159736</v>
      </c>
      <c r="R467" s="4">
        <f t="shared" si="231"/>
        <v>306179.66868988046</v>
      </c>
      <c r="S467">
        <f t="shared" si="212"/>
        <v>3.0617966868988044E-4</v>
      </c>
      <c r="T467" s="41">
        <f t="shared" si="213"/>
        <v>5.1867086657876073E-4</v>
      </c>
      <c r="U467" s="42">
        <f t="shared" si="232"/>
        <v>0.54367099050587309</v>
      </c>
      <c r="V467" s="42">
        <f t="shared" si="233"/>
        <v>1.1580165590555205</v>
      </c>
      <c r="W467" s="42">
        <f t="shared" si="234"/>
        <v>1.1426292000620295</v>
      </c>
      <c r="X467" s="42">
        <f t="shared" si="235"/>
        <v>1.5387358993490974E-2</v>
      </c>
      <c r="Y467" s="42">
        <f t="shared" si="209"/>
        <v>1.1210514643482255E-2</v>
      </c>
      <c r="Z467" s="10">
        <f t="shared" si="236"/>
        <v>21.613927763918326</v>
      </c>
      <c r="AA467">
        <f t="shared" si="214"/>
        <v>6868121.0006471435</v>
      </c>
      <c r="AB467" s="10">
        <f t="shared" si="215"/>
        <v>6.8681210006471431</v>
      </c>
      <c r="AC467" s="10">
        <f t="shared" si="216"/>
        <v>6.7671210006471432</v>
      </c>
      <c r="AD467" s="3">
        <f t="shared" si="217"/>
        <v>981.45337210255889</v>
      </c>
      <c r="AI467" s="94">
        <f t="shared" si="218"/>
        <v>1.1426292000620295</v>
      </c>
    </row>
    <row r="468" spans="2:35">
      <c r="B468" s="39">
        <f t="shared" si="219"/>
        <v>440</v>
      </c>
      <c r="C468" s="42">
        <f t="shared" si="220"/>
        <v>8.1774580335727691</v>
      </c>
      <c r="D468" s="10">
        <f t="shared" si="221"/>
        <v>7.3225419664275702</v>
      </c>
      <c r="E468" s="40">
        <f t="shared" si="222"/>
        <v>31.35491606714486</v>
      </c>
      <c r="F468" s="40">
        <f t="shared" si="223"/>
        <v>46</v>
      </c>
      <c r="G468" s="3">
        <f t="shared" si="224"/>
        <v>343.22541966426343</v>
      </c>
      <c r="H468" s="3">
        <f t="shared" si="225"/>
        <v>148.76302106966494</v>
      </c>
      <c r="I468">
        <f t="shared" si="210"/>
        <v>1.4876302106966495E-4</v>
      </c>
      <c r="J468" s="4">
        <f t="shared" si="226"/>
        <v>919.80394924137954</v>
      </c>
      <c r="K468" s="40">
        <f t="shared" si="227"/>
        <v>6.1830147211828947</v>
      </c>
      <c r="L468" s="40">
        <f t="shared" si="211"/>
        <v>0</v>
      </c>
      <c r="M468" s="10">
        <f t="shared" si="228"/>
        <v>6.8681210006471431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15.273246093932791</v>
      </c>
      <c r="Q468" s="42">
        <f t="shared" si="230"/>
        <v>0.55819284301088212</v>
      </c>
      <c r="R468" s="4">
        <f t="shared" si="231"/>
        <v>305385.99071167433</v>
      </c>
      <c r="S468">
        <f t="shared" si="212"/>
        <v>3.0538599071167435E-4</v>
      </c>
      <c r="T468" s="41">
        <f t="shared" si="213"/>
        <v>5.1946454455696687E-4</v>
      </c>
      <c r="U468" s="42">
        <f t="shared" si="232"/>
        <v>0.54226168826709165</v>
      </c>
      <c r="V468" s="42">
        <f t="shared" si="233"/>
        <v>1.1581634198694488</v>
      </c>
      <c r="W468" s="42">
        <f t="shared" si="234"/>
        <v>1.1427896668731747</v>
      </c>
      <c r="X468" s="42">
        <f t="shared" si="235"/>
        <v>1.5373752996274082E-2</v>
      </c>
      <c r="Y468" s="42">
        <f t="shared" si="209"/>
        <v>1.1229222076426877E-2</v>
      </c>
      <c r="Z468" s="10">
        <f t="shared" si="236"/>
        <v>21.616917254677869</v>
      </c>
      <c r="AA468">
        <f t="shared" si="214"/>
        <v>6869056.9825714426</v>
      </c>
      <c r="AB468" s="10">
        <f t="shared" si="215"/>
        <v>6.8690569825714425</v>
      </c>
      <c r="AC468" s="10">
        <f t="shared" si="216"/>
        <v>6.7680569825714425</v>
      </c>
      <c r="AD468" s="3">
        <f t="shared" si="217"/>
        <v>981.58912002486477</v>
      </c>
      <c r="AI468" s="94">
        <f t="shared" si="218"/>
        <v>1.1427896668731747</v>
      </c>
    </row>
    <row r="469" spans="2:35">
      <c r="B469" s="39">
        <f t="shared" si="219"/>
        <v>441</v>
      </c>
      <c r="C469" s="42">
        <f t="shared" si="220"/>
        <v>8.1960431654672519</v>
      </c>
      <c r="D469" s="10">
        <f t="shared" si="221"/>
        <v>7.3039568345330874</v>
      </c>
      <c r="E469" s="40">
        <f t="shared" si="222"/>
        <v>31.392086330933825</v>
      </c>
      <c r="F469" s="40">
        <f t="shared" si="223"/>
        <v>46</v>
      </c>
      <c r="G469" s="3">
        <f t="shared" si="224"/>
        <v>343.03956834531857</v>
      </c>
      <c r="H469" s="3">
        <f t="shared" si="225"/>
        <v>148.76302106966494</v>
      </c>
      <c r="I469">
        <f t="shared" si="210"/>
        <v>1.4876302106966495E-4</v>
      </c>
      <c r="J469" s="4">
        <f t="shared" si="226"/>
        <v>921.63575115229844</v>
      </c>
      <c r="K469" s="40">
        <f t="shared" si="227"/>
        <v>6.1953282779912167</v>
      </c>
      <c r="L469" s="40">
        <f t="shared" si="211"/>
        <v>0</v>
      </c>
      <c r="M469" s="10">
        <f t="shared" si="228"/>
        <v>6.8690569825714425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15.273910037862965</v>
      </c>
      <c r="Q469" s="42">
        <f t="shared" si="230"/>
        <v>0.55940963241506303</v>
      </c>
      <c r="R469" s="4">
        <f t="shared" si="231"/>
        <v>304592.24832835962</v>
      </c>
      <c r="S469">
        <f t="shared" si="212"/>
        <v>3.0459224832835963E-4</v>
      </c>
      <c r="T469" s="41">
        <f t="shared" si="213"/>
        <v>5.2025828694028154E-4</v>
      </c>
      <c r="U469" s="42">
        <f t="shared" si="232"/>
        <v>0.54085227166673511</v>
      </c>
      <c r="V469" s="42">
        <f t="shared" si="233"/>
        <v>1.1583077527744423</v>
      </c>
      <c r="W469" s="42">
        <f t="shared" si="234"/>
        <v>1.1429477297290578</v>
      </c>
      <c r="X469" s="42">
        <f t="shared" si="235"/>
        <v>1.536002304538453E-2</v>
      </c>
      <c r="Y469" s="42">
        <f t="shared" si="209"/>
        <v>1.1247911989716477E-2</v>
      </c>
      <c r="Z469" s="10">
        <f t="shared" si="236"/>
        <v>21.619861272882677</v>
      </c>
      <c r="AA469">
        <f t="shared" si="214"/>
        <v>6869978.7274591662</v>
      </c>
      <c r="AB469" s="10">
        <f t="shared" si="215"/>
        <v>6.8699787274591664</v>
      </c>
      <c r="AC469" s="10">
        <f t="shared" si="216"/>
        <v>6.7689787274591664</v>
      </c>
      <c r="AD469" s="3">
        <f t="shared" si="217"/>
        <v>981.72280311227939</v>
      </c>
      <c r="AI469" s="94">
        <f t="shared" si="218"/>
        <v>1.1429477297290578</v>
      </c>
    </row>
    <row r="470" spans="2:35">
      <c r="B470" s="39">
        <f t="shared" si="219"/>
        <v>442</v>
      </c>
      <c r="C470" s="42">
        <f t="shared" si="220"/>
        <v>8.2146282973617346</v>
      </c>
      <c r="D470" s="10">
        <f t="shared" si="221"/>
        <v>7.2853717026386047</v>
      </c>
      <c r="E470" s="40">
        <f t="shared" si="222"/>
        <v>31.429256594722791</v>
      </c>
      <c r="F470" s="40">
        <f t="shared" si="223"/>
        <v>46</v>
      </c>
      <c r="G470" s="3">
        <f t="shared" si="224"/>
        <v>342.85371702637372</v>
      </c>
      <c r="H470" s="3">
        <f t="shared" si="225"/>
        <v>148.76302106966494</v>
      </c>
      <c r="I470">
        <f t="shared" si="210"/>
        <v>1.4876302106966495E-4</v>
      </c>
      <c r="J470" s="4">
        <f t="shared" si="226"/>
        <v>923.46972332020619</v>
      </c>
      <c r="K470" s="40">
        <f t="shared" si="227"/>
        <v>6.207656423485445</v>
      </c>
      <c r="L470" s="40">
        <f t="shared" si="211"/>
        <v>0</v>
      </c>
      <c r="M470" s="10">
        <f t="shared" si="228"/>
        <v>6.8699787274591664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15.274563822464504</v>
      </c>
      <c r="Q470" s="42">
        <f t="shared" si="230"/>
        <v>0.56062636973800706</v>
      </c>
      <c r="R470" s="4">
        <f t="shared" si="231"/>
        <v>303798.44274997181</v>
      </c>
      <c r="S470">
        <f t="shared" si="212"/>
        <v>3.0379844274997181E-4</v>
      </c>
      <c r="T470" s="41">
        <f t="shared" si="213"/>
        <v>5.2105209251866931E-4</v>
      </c>
      <c r="U470" s="42">
        <f t="shared" si="232"/>
        <v>0.53944274285341498</v>
      </c>
      <c r="V470" s="42">
        <f t="shared" si="233"/>
        <v>1.1584495574686726</v>
      </c>
      <c r="W470" s="42">
        <f t="shared" si="234"/>
        <v>1.143103388321993</v>
      </c>
      <c r="X470" s="42">
        <f t="shared" si="235"/>
        <v>1.5346169146679633E-2</v>
      </c>
      <c r="Y470" s="42">
        <f t="shared" si="209"/>
        <v>1.1266584246481453E-2</v>
      </c>
      <c r="Z470" s="10">
        <f t="shared" si="236"/>
        <v>21.622759812787375</v>
      </c>
      <c r="AA470">
        <f t="shared" si="214"/>
        <v>6870886.2335114935</v>
      </c>
      <c r="AB470" s="10">
        <f t="shared" si="215"/>
        <v>6.8708862335114933</v>
      </c>
      <c r="AC470" s="10">
        <f t="shared" si="216"/>
        <v>6.7698862335114933</v>
      </c>
      <c r="AD470" s="3">
        <f t="shared" si="217"/>
        <v>981.85442110391489</v>
      </c>
      <c r="AI470" s="94">
        <f t="shared" si="218"/>
        <v>1.143103388321993</v>
      </c>
    </row>
    <row r="471" spans="2:35">
      <c r="B471" s="39">
        <f t="shared" si="219"/>
        <v>443</v>
      </c>
      <c r="C471" s="42">
        <f t="shared" si="220"/>
        <v>8.2332134292562174</v>
      </c>
      <c r="D471" s="10">
        <f t="shared" si="221"/>
        <v>7.2667865707441219</v>
      </c>
      <c r="E471" s="40">
        <f t="shared" si="222"/>
        <v>31.466426858511756</v>
      </c>
      <c r="F471" s="40">
        <f t="shared" si="223"/>
        <v>46</v>
      </c>
      <c r="G471" s="3">
        <f t="shared" si="224"/>
        <v>342.66786570742886</v>
      </c>
      <c r="H471" s="3">
        <f t="shared" si="225"/>
        <v>148.76302106966494</v>
      </c>
      <c r="I471">
        <f t="shared" si="210"/>
        <v>1.4876302106966495E-4</v>
      </c>
      <c r="J471" s="4">
        <f t="shared" si="226"/>
        <v>925.30586574510255</v>
      </c>
      <c r="K471" s="40">
        <f t="shared" si="227"/>
        <v>6.219999157665578</v>
      </c>
      <c r="L471" s="40">
        <f t="shared" si="211"/>
        <v>0</v>
      </c>
      <c r="M471" s="10">
        <f t="shared" si="228"/>
        <v>6.8708862335114933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15.275207449243368</v>
      </c>
      <c r="Q471" s="42">
        <f t="shared" si="230"/>
        <v>0.561843055793253</v>
      </c>
      <c r="R471" s="4">
        <f t="shared" si="231"/>
        <v>303004.57518654631</v>
      </c>
      <c r="S471">
        <f t="shared" si="212"/>
        <v>3.0300457518654629E-4</v>
      </c>
      <c r="T471" s="41">
        <f t="shared" si="213"/>
        <v>5.2184596008209494E-4</v>
      </c>
      <c r="U471" s="42">
        <f t="shared" si="232"/>
        <v>0.53803310397574278</v>
      </c>
      <c r="V471" s="42">
        <f t="shared" si="233"/>
        <v>1.1585888336554155</v>
      </c>
      <c r="W471" s="42">
        <f t="shared" si="234"/>
        <v>1.1432566423482069</v>
      </c>
      <c r="X471" s="42">
        <f t="shared" si="235"/>
        <v>1.5332191307208642E-2</v>
      </c>
      <c r="Y471" s="42">
        <f t="shared" si="209"/>
        <v>1.1285238709841296E-2</v>
      </c>
      <c r="Z471" s="10">
        <f t="shared" si="236"/>
        <v>21.625612868720768</v>
      </c>
      <c r="AA471">
        <f t="shared" si="214"/>
        <v>6871779.4989528218</v>
      </c>
      <c r="AB471" s="10">
        <f t="shared" si="215"/>
        <v>6.8717794989528223</v>
      </c>
      <c r="AC471" s="10">
        <f t="shared" si="216"/>
        <v>6.7707794989528223</v>
      </c>
      <c r="AD471" s="3">
        <f t="shared" si="217"/>
        <v>981.98397374225112</v>
      </c>
      <c r="AI471" s="94">
        <f t="shared" si="218"/>
        <v>1.1432566423482069</v>
      </c>
    </row>
    <row r="472" spans="2:35">
      <c r="B472" s="39">
        <f t="shared" si="219"/>
        <v>444</v>
      </c>
      <c r="C472" s="42">
        <f t="shared" si="220"/>
        <v>8.2517985611507001</v>
      </c>
      <c r="D472" s="10">
        <f t="shared" si="221"/>
        <v>7.2482014388496392</v>
      </c>
      <c r="E472" s="40">
        <f t="shared" si="222"/>
        <v>31.503597122300722</v>
      </c>
      <c r="F472" s="40">
        <f t="shared" si="223"/>
        <v>46</v>
      </c>
      <c r="G472" s="3">
        <f t="shared" si="224"/>
        <v>342.482014388484</v>
      </c>
      <c r="H472" s="3">
        <f t="shared" si="225"/>
        <v>148.76302106966494</v>
      </c>
      <c r="I472">
        <f t="shared" si="210"/>
        <v>1.4876302106966495E-4</v>
      </c>
      <c r="J472" s="4">
        <f t="shared" si="226"/>
        <v>927.14417842698765</v>
      </c>
      <c r="K472" s="40">
        <f t="shared" si="227"/>
        <v>6.2323564805316156</v>
      </c>
      <c r="L472" s="40">
        <f t="shared" si="211"/>
        <v>0</v>
      </c>
      <c r="M472" s="10">
        <f t="shared" si="228"/>
        <v>6.8717794989528223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15.275840919678448</v>
      </c>
      <c r="Q472" s="42">
        <f t="shared" si="230"/>
        <v>0.56305969139401668</v>
      </c>
      <c r="R472" s="4">
        <f t="shared" si="231"/>
        <v>302210.64684811846</v>
      </c>
      <c r="S472">
        <f t="shared" si="212"/>
        <v>3.0221064684811844E-4</v>
      </c>
      <c r="T472" s="41">
        <f t="shared" si="213"/>
        <v>5.2263988842052279E-4</v>
      </c>
      <c r="U472" s="42">
        <f t="shared" si="232"/>
        <v>0.53662335718233001</v>
      </c>
      <c r="V472" s="42">
        <f t="shared" si="233"/>
        <v>1.1587255810432235</v>
      </c>
      <c r="W472" s="42">
        <f t="shared" si="234"/>
        <v>1.1434074915078463</v>
      </c>
      <c r="X472" s="42">
        <f t="shared" si="235"/>
        <v>1.5318089535377277E-2</v>
      </c>
      <c r="Y472" s="42">
        <f t="shared" si="209"/>
        <v>1.1303875242905721E-2</v>
      </c>
      <c r="Z472" s="10">
        <f t="shared" si="236"/>
        <v>21.628420435086419</v>
      </c>
      <c r="AA472">
        <f t="shared" si="214"/>
        <v>6872658.5220309598</v>
      </c>
      <c r="AB472" s="10">
        <f t="shared" si="215"/>
        <v>6.8726585220309602</v>
      </c>
      <c r="AC472" s="10">
        <f t="shared" si="216"/>
        <v>6.7716585220309602</v>
      </c>
      <c r="AD472" s="3">
        <f t="shared" si="217"/>
        <v>982.11146077316312</v>
      </c>
      <c r="AI472" s="94">
        <f t="shared" si="218"/>
        <v>1.1434074915078463</v>
      </c>
    </row>
    <row r="473" spans="2:35">
      <c r="B473" s="39">
        <f t="shared" si="219"/>
        <v>445</v>
      </c>
      <c r="C473" s="42">
        <f t="shared" si="220"/>
        <v>8.2703836930451828</v>
      </c>
      <c r="D473" s="10">
        <f t="shared" si="221"/>
        <v>7.2296163069551564</v>
      </c>
      <c r="E473" s="40">
        <f t="shared" si="222"/>
        <v>31.540767386089687</v>
      </c>
      <c r="F473" s="40">
        <f t="shared" si="223"/>
        <v>46</v>
      </c>
      <c r="G473" s="3">
        <f t="shared" si="224"/>
        <v>342.29616306953915</v>
      </c>
      <c r="H473" s="3">
        <f t="shared" si="225"/>
        <v>148.76302106966494</v>
      </c>
      <c r="I473">
        <f t="shared" si="210"/>
        <v>1.4876302106966495E-4</v>
      </c>
      <c r="J473" s="4">
        <f t="shared" si="226"/>
        <v>928.98466136586148</v>
      </c>
      <c r="K473" s="40">
        <f t="shared" si="227"/>
        <v>6.2447283920835597</v>
      </c>
      <c r="L473" s="40">
        <f t="shared" si="211"/>
        <v>0</v>
      </c>
      <c r="M473" s="10">
        <f t="shared" si="228"/>
        <v>6.8726585220309602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15.276464235221722</v>
      </c>
      <c r="Q473" s="42">
        <f t="shared" si="230"/>
        <v>0.56427627735319652</v>
      </c>
      <c r="R473" s="4">
        <f t="shared" si="231"/>
        <v>301416.6589447236</v>
      </c>
      <c r="S473">
        <f t="shared" si="212"/>
        <v>3.0141665894472359E-4</v>
      </c>
      <c r="T473" s="41">
        <f t="shared" si="213"/>
        <v>5.2343387632391753E-4</v>
      </c>
      <c r="U473" s="42">
        <f t="shared" si="232"/>
        <v>0.53521350462178796</v>
      </c>
      <c r="V473" s="42">
        <f t="shared" si="233"/>
        <v>1.1588597993457841</v>
      </c>
      <c r="W473" s="42">
        <f t="shared" si="234"/>
        <v>1.1435559355050118</v>
      </c>
      <c r="X473" s="42">
        <f t="shared" si="235"/>
        <v>1.5303863840772314E-2</v>
      </c>
      <c r="Y473" s="42">
        <f t="shared" si="209"/>
        <v>1.1322493708775605E-2</v>
      </c>
      <c r="Z473" s="10">
        <f t="shared" si="236"/>
        <v>21.631182506362823</v>
      </c>
      <c r="AA473">
        <f t="shared" si="214"/>
        <v>6873523.3010171764</v>
      </c>
      <c r="AB473" s="10">
        <f t="shared" si="215"/>
        <v>6.8735233010171761</v>
      </c>
      <c r="AC473" s="10">
        <f t="shared" si="216"/>
        <v>6.7725233010171761</v>
      </c>
      <c r="AD473" s="3">
        <f t="shared" si="217"/>
        <v>982.23688194592842</v>
      </c>
      <c r="AI473" s="94">
        <f t="shared" si="218"/>
        <v>1.1435559355050118</v>
      </c>
    </row>
    <row r="474" spans="2:35">
      <c r="B474" s="39">
        <f t="shared" si="219"/>
        <v>446</v>
      </c>
      <c r="C474" s="42">
        <f t="shared" si="220"/>
        <v>8.2889688249396656</v>
      </c>
      <c r="D474" s="10">
        <f t="shared" si="221"/>
        <v>7.2110311750606737</v>
      </c>
      <c r="E474" s="40">
        <f t="shared" si="222"/>
        <v>31.577937649878653</v>
      </c>
      <c r="F474" s="40">
        <f t="shared" si="223"/>
        <v>46</v>
      </c>
      <c r="G474" s="3">
        <f t="shared" si="224"/>
        <v>342.11031175059429</v>
      </c>
      <c r="H474" s="3">
        <f t="shared" si="225"/>
        <v>148.76302106966494</v>
      </c>
      <c r="I474">
        <f t="shared" si="210"/>
        <v>1.4876302106966495E-4</v>
      </c>
      <c r="J474" s="4">
        <f t="shared" si="226"/>
        <v>930.82731456172405</v>
      </c>
      <c r="K474" s="40">
        <f t="shared" si="227"/>
        <v>6.2571148923214093</v>
      </c>
      <c r="L474" s="40">
        <f t="shared" si="211"/>
        <v>0</v>
      </c>
      <c r="M474" s="10">
        <f t="shared" si="228"/>
        <v>6.8735233010171761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15.277077397298315</v>
      </c>
      <c r="Q474" s="42">
        <f t="shared" si="230"/>
        <v>0.56549281448337896</v>
      </c>
      <c r="R474" s="4">
        <f t="shared" si="231"/>
        <v>300622.6126863971</v>
      </c>
      <c r="S474">
        <f t="shared" si="212"/>
        <v>3.0062261268639712E-4</v>
      </c>
      <c r="T474" s="41">
        <f t="shared" si="213"/>
        <v>5.2422792258224405E-4</v>
      </c>
      <c r="U474" s="42">
        <f t="shared" si="232"/>
        <v>0.53380354844272793</v>
      </c>
      <c r="V474" s="42">
        <f t="shared" si="233"/>
        <v>1.1589914882816528</v>
      </c>
      <c r="W474" s="42">
        <f t="shared" si="234"/>
        <v>1.1437019740477663</v>
      </c>
      <c r="X474" s="42">
        <f t="shared" si="235"/>
        <v>1.528951423388647E-2</v>
      </c>
      <c r="Y474" s="42">
        <f t="shared" si="209"/>
        <v>1.1341093970543581E-2</v>
      </c>
      <c r="Z474" s="10">
        <f t="shared" si="236"/>
        <v>21.633899077102903</v>
      </c>
      <c r="AA474">
        <f t="shared" si="214"/>
        <v>6874373.8342060409</v>
      </c>
      <c r="AB474" s="10">
        <f t="shared" si="215"/>
        <v>6.8743738342060405</v>
      </c>
      <c r="AC474" s="10">
        <f t="shared" si="216"/>
        <v>6.7733738342060406</v>
      </c>
      <c r="AD474" s="3">
        <f t="shared" si="217"/>
        <v>982.36023701320391</v>
      </c>
      <c r="AI474" s="94">
        <f t="shared" si="218"/>
        <v>1.1437019740477663</v>
      </c>
    </row>
    <row r="475" spans="2:35">
      <c r="B475" s="39">
        <f t="shared" si="219"/>
        <v>447</v>
      </c>
      <c r="C475" s="42">
        <f t="shared" si="220"/>
        <v>8.3075539568341483</v>
      </c>
      <c r="D475" s="10">
        <f t="shared" si="221"/>
        <v>7.192446043166191</v>
      </c>
      <c r="E475" s="40">
        <f t="shared" si="222"/>
        <v>31.615107913667618</v>
      </c>
      <c r="F475" s="40">
        <f t="shared" si="223"/>
        <v>46</v>
      </c>
      <c r="G475" s="3">
        <f t="shared" si="224"/>
        <v>341.92446043164944</v>
      </c>
      <c r="H475" s="3">
        <f t="shared" si="225"/>
        <v>148.76302106966494</v>
      </c>
      <c r="I475">
        <f t="shared" si="210"/>
        <v>1.4876302106966495E-4</v>
      </c>
      <c r="J475" s="4">
        <f t="shared" si="226"/>
        <v>932.67213801457524</v>
      </c>
      <c r="K475" s="40">
        <f t="shared" si="227"/>
        <v>6.2695159812451626</v>
      </c>
      <c r="L475" s="40">
        <f t="shared" si="211"/>
        <v>0</v>
      </c>
      <c r="M475" s="10">
        <f t="shared" si="228"/>
        <v>6.8743738342060405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15.277680407306416</v>
      </c>
      <c r="Q475" s="42">
        <f t="shared" si="230"/>
        <v>0.56670930359684379</v>
      </c>
      <c r="R475" s="4">
        <f t="shared" si="231"/>
        <v>299828.50928317435</v>
      </c>
      <c r="S475">
        <f t="shared" si="212"/>
        <v>2.9982850928317437E-4</v>
      </c>
      <c r="T475" s="41">
        <f t="shared" si="213"/>
        <v>5.2502202598546681E-4</v>
      </c>
      <c r="U475" s="42">
        <f t="shared" si="232"/>
        <v>0.5323934907937613</v>
      </c>
      <c r="V475" s="42">
        <f t="shared" si="233"/>
        <v>1.1591206475744447</v>
      </c>
      <c r="W475" s="42">
        <f t="shared" si="234"/>
        <v>1.1438456068481069</v>
      </c>
      <c r="X475" s="42">
        <f t="shared" si="235"/>
        <v>1.5275040726337785E-2</v>
      </c>
      <c r="Y475" s="42">
        <f t="shared" si="209"/>
        <v>1.1359675891294904E-2</v>
      </c>
      <c r="Z475" s="10">
        <f t="shared" si="236"/>
        <v>21.636570141934108</v>
      </c>
      <c r="AA475">
        <f t="shared" si="214"/>
        <v>6875210.1199154593</v>
      </c>
      <c r="AB475" s="10">
        <f t="shared" si="215"/>
        <v>6.8752101199154589</v>
      </c>
      <c r="AC475" s="10">
        <f t="shared" si="216"/>
        <v>6.774210119915459</v>
      </c>
      <c r="AD475" s="3">
        <f t="shared" si="217"/>
        <v>982.48152573103107</v>
      </c>
      <c r="AI475" s="94">
        <f t="shared" si="218"/>
        <v>1.1438456068481069</v>
      </c>
    </row>
    <row r="476" spans="2:35">
      <c r="B476" s="39">
        <f t="shared" si="219"/>
        <v>448</v>
      </c>
      <c r="C476" s="42">
        <f t="shared" si="220"/>
        <v>8.3261390887286311</v>
      </c>
      <c r="D476" s="10">
        <f t="shared" si="221"/>
        <v>7.1738609112717082</v>
      </c>
      <c r="E476" s="40">
        <f t="shared" si="222"/>
        <v>31.652278177456584</v>
      </c>
      <c r="F476" s="40">
        <f t="shared" si="223"/>
        <v>46</v>
      </c>
      <c r="G476" s="3">
        <f t="shared" si="224"/>
        <v>341.73860911270458</v>
      </c>
      <c r="H476" s="3">
        <f t="shared" si="225"/>
        <v>148.76302106966494</v>
      </c>
      <c r="I476">
        <f t="shared" si="210"/>
        <v>1.4876302106966495E-4</v>
      </c>
      <c r="J476" s="4">
        <f t="shared" si="226"/>
        <v>934.5191317244155</v>
      </c>
      <c r="K476" s="40">
        <f t="shared" si="227"/>
        <v>6.2819316588548242</v>
      </c>
      <c r="L476" s="40">
        <f t="shared" si="211"/>
        <v>0</v>
      </c>
      <c r="M476" s="10">
        <f t="shared" si="228"/>
        <v>6.8752101199154589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15.27827326661731</v>
      </c>
      <c r="Q476" s="42">
        <f t="shared" si="230"/>
        <v>0.56792574550556996</v>
      </c>
      <c r="R476" s="4">
        <f t="shared" si="231"/>
        <v>299034.34994509065</v>
      </c>
      <c r="S476">
        <f t="shared" si="212"/>
        <v>2.9903434994509064E-4</v>
      </c>
      <c r="T476" s="41">
        <f t="shared" si="213"/>
        <v>5.2581618532355047E-4</v>
      </c>
      <c r="U476" s="42">
        <f t="shared" si="232"/>
        <v>0.5309833338234996</v>
      </c>
      <c r="V476" s="42">
        <f t="shared" si="233"/>
        <v>1.1592472769524957</v>
      </c>
      <c r="W476" s="42">
        <f t="shared" si="234"/>
        <v>1.1439868336219721</v>
      </c>
      <c r="X476" s="42">
        <f t="shared" si="235"/>
        <v>1.5260443330523676E-2</v>
      </c>
      <c r="Y476" s="42">
        <f t="shared" si="209"/>
        <v>1.1378239334107894E-2</v>
      </c>
      <c r="Z476" s="10">
        <f t="shared" si="236"/>
        <v>21.639195695557607</v>
      </c>
      <c r="AA476">
        <f t="shared" si="214"/>
        <v>6876032.1564864134</v>
      </c>
      <c r="AB476" s="10">
        <f t="shared" si="215"/>
        <v>6.8760321564864135</v>
      </c>
      <c r="AC476" s="10">
        <f t="shared" si="216"/>
        <v>6.7750321564864135</v>
      </c>
      <c r="AD476" s="3">
        <f t="shared" si="217"/>
        <v>982.60074785879817</v>
      </c>
      <c r="AI476" s="94">
        <f t="shared" si="218"/>
        <v>1.1439868336219721</v>
      </c>
    </row>
    <row r="477" spans="2:35">
      <c r="B477" s="39">
        <f t="shared" si="219"/>
        <v>449</v>
      </c>
      <c r="C477" s="42">
        <f t="shared" si="220"/>
        <v>8.3447242206231138</v>
      </c>
      <c r="D477" s="10">
        <f t="shared" si="221"/>
        <v>7.1552757793772255</v>
      </c>
      <c r="E477" s="40">
        <f t="shared" si="222"/>
        <v>31.689448441245549</v>
      </c>
      <c r="F477" s="40">
        <f t="shared" si="223"/>
        <v>46</v>
      </c>
      <c r="G477" s="3">
        <f t="shared" si="224"/>
        <v>341.55275779375972</v>
      </c>
      <c r="H477" s="3">
        <f t="shared" si="225"/>
        <v>148.76302106966494</v>
      </c>
      <c r="I477">
        <f t="shared" si="210"/>
        <v>1.4876302106966495E-4</v>
      </c>
      <c r="J477" s="4">
        <f t="shared" si="226"/>
        <v>936.36829569124427</v>
      </c>
      <c r="K477" s="40">
        <f t="shared" si="227"/>
        <v>6.2943619251503904</v>
      </c>
      <c r="L477" s="40">
        <f t="shared" si="211"/>
        <v>0</v>
      </c>
      <c r="M477" s="10">
        <f t="shared" si="228"/>
        <v>6.8760321564864135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15.278855976575217</v>
      </c>
      <c r="Q477" s="42">
        <f t="shared" si="230"/>
        <v>0.56914214102124061</v>
      </c>
      <c r="R477" s="4">
        <f t="shared" si="231"/>
        <v>298240.13588218152</v>
      </c>
      <c r="S477">
        <f t="shared" si="212"/>
        <v>2.982401358821815E-4</v>
      </c>
      <c r="T477" s="41">
        <f t="shared" si="213"/>
        <v>5.2661039938645972E-4</v>
      </c>
      <c r="U477" s="42">
        <f t="shared" si="232"/>
        <v>0.52957307968055445</v>
      </c>
      <c r="V477" s="42">
        <f t="shared" si="233"/>
        <v>1.1593713761494906</v>
      </c>
      <c r="W477" s="42">
        <f t="shared" si="234"/>
        <v>1.1441256540891971</v>
      </c>
      <c r="X477" s="42">
        <f t="shared" si="235"/>
        <v>1.524572206029351E-2</v>
      </c>
      <c r="Y477" s="42">
        <f t="shared" si="209"/>
        <v>1.1396784162055196E-2</v>
      </c>
      <c r="Z477" s="10">
        <f t="shared" si="236"/>
        <v>21.6417757327491</v>
      </c>
      <c r="AA477">
        <f t="shared" si="214"/>
        <v>6876839.9422832243</v>
      </c>
      <c r="AB477" s="10">
        <f t="shared" si="215"/>
        <v>6.8768399422832243</v>
      </c>
      <c r="AC477" s="10">
        <f t="shared" si="216"/>
        <v>6.7758399422832243</v>
      </c>
      <c r="AD477" s="3">
        <f t="shared" si="217"/>
        <v>982.71790315927831</v>
      </c>
      <c r="AI477" s="94">
        <f t="shared" si="218"/>
        <v>1.1441256540891971</v>
      </c>
    </row>
    <row r="478" spans="2:35">
      <c r="B478" s="39">
        <f t="shared" si="219"/>
        <v>450</v>
      </c>
      <c r="C478" s="42">
        <f t="shared" si="220"/>
        <v>8.3633093525175966</v>
      </c>
      <c r="D478" s="10">
        <f t="shared" si="221"/>
        <v>7.1366906474827427</v>
      </c>
      <c r="E478" s="40">
        <f t="shared" si="222"/>
        <v>31.726618705034515</v>
      </c>
      <c r="F478" s="40">
        <f t="shared" si="223"/>
        <v>46</v>
      </c>
      <c r="G478" s="3">
        <f t="shared" si="224"/>
        <v>341.36690647481487</v>
      </c>
      <c r="H478" s="3">
        <f t="shared" si="225"/>
        <v>148.76302106966494</v>
      </c>
      <c r="I478">
        <f t="shared" si="210"/>
        <v>1.4876302106966495E-4</v>
      </c>
      <c r="J478" s="4">
        <f t="shared" si="226"/>
        <v>938.21962991506166</v>
      </c>
      <c r="K478" s="40">
        <f t="shared" si="227"/>
        <v>6.3068067801318604</v>
      </c>
      <c r="L478" s="40">
        <f t="shared" si="211"/>
        <v>0</v>
      </c>
      <c r="M478" s="10">
        <f t="shared" si="228"/>
        <v>6.8768399422832243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15.279428538497509</v>
      </c>
      <c r="Q478" s="42">
        <f t="shared" si="230"/>
        <v>0.57035849095524871</v>
      </c>
      <c r="R478" s="4">
        <f t="shared" si="231"/>
        <v>297445.86830448231</v>
      </c>
      <c r="S478">
        <f t="shared" si="212"/>
        <v>2.9744586830448232E-4</v>
      </c>
      <c r="T478" s="41">
        <f t="shared" si="213"/>
        <v>5.274046669641588E-4</v>
      </c>
      <c r="U478" s="42">
        <f t="shared" si="232"/>
        <v>0.52816273051353702</v>
      </c>
      <c r="V478" s="42">
        <f t="shared" si="233"/>
        <v>1.1594929449044904</v>
      </c>
      <c r="W478" s="42">
        <f t="shared" si="234"/>
        <v>1.1442620679735587</v>
      </c>
      <c r="X478" s="42">
        <f t="shared" si="235"/>
        <v>1.5230876930931725E-2</v>
      </c>
      <c r="Y478" s="42">
        <f t="shared" ref="Y478:Y541" si="239">IF((X478*(Q478-Q477)+Y477)&lt;0,0,X478*(Q478-Q477)+Y477)</f>
        <v>1.141531023820502E-2</v>
      </c>
      <c r="Z478" s="10">
        <f t="shared" si="236"/>
        <v>21.644310248359591</v>
      </c>
      <c r="AA478">
        <f t="shared" si="214"/>
        <v>6877633.4756937912</v>
      </c>
      <c r="AB478" s="10">
        <f t="shared" si="215"/>
        <v>6.8776334756937914</v>
      </c>
      <c r="AC478" s="10">
        <f t="shared" si="216"/>
        <v>6.7766334756937914</v>
      </c>
      <c r="AD478" s="3">
        <f t="shared" si="217"/>
        <v>982.83299139866438</v>
      </c>
      <c r="AI478" s="94">
        <f t="shared" si="218"/>
        <v>1.1442620679735587</v>
      </c>
    </row>
    <row r="479" spans="2:35">
      <c r="B479" s="39">
        <f t="shared" si="219"/>
        <v>451</v>
      </c>
      <c r="C479" s="42">
        <f t="shared" si="220"/>
        <v>8.3818944844120793</v>
      </c>
      <c r="D479" s="10">
        <f t="shared" si="221"/>
        <v>7.11810551558826</v>
      </c>
      <c r="E479" s="40">
        <f t="shared" si="222"/>
        <v>31.76378896882348</v>
      </c>
      <c r="F479" s="40">
        <f t="shared" si="223"/>
        <v>46</v>
      </c>
      <c r="G479" s="3">
        <f t="shared" si="224"/>
        <v>341.18105515587001</v>
      </c>
      <c r="H479" s="3">
        <f t="shared" si="225"/>
        <v>148.76302106966494</v>
      </c>
      <c r="I479">
        <f t="shared" si="210"/>
        <v>1.4876302106966495E-4</v>
      </c>
      <c r="J479" s="4">
        <f t="shared" si="226"/>
        <v>940.0731343958679</v>
      </c>
      <c r="K479" s="40">
        <f t="shared" si="227"/>
        <v>6.3192662237992367</v>
      </c>
      <c r="L479" s="40">
        <f t="shared" si="211"/>
        <v>0</v>
      </c>
      <c r="M479" s="10">
        <f t="shared" si="228"/>
        <v>6.8776334756937914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15.279990953674892</v>
      </c>
      <c r="Q479" s="42">
        <f t="shared" si="230"/>
        <v>0.57157479611870254</v>
      </c>
      <c r="R479" s="4">
        <f t="shared" si="231"/>
        <v>296651.54842202825</v>
      </c>
      <c r="S479">
        <f t="shared" si="212"/>
        <v>2.9665154842202827E-4</v>
      </c>
      <c r="T479" s="41">
        <f t="shared" si="213"/>
        <v>5.281989868466129E-4</v>
      </c>
      <c r="U479" s="42">
        <f t="shared" si="232"/>
        <v>0.5267522884710587</v>
      </c>
      <c r="V479" s="42">
        <f t="shared" si="233"/>
        <v>1.1596119829609226</v>
      </c>
      <c r="W479" s="42">
        <f t="shared" si="234"/>
        <v>1.1443960750028148</v>
      </c>
      <c r="X479" s="42">
        <f t="shared" si="235"/>
        <v>1.5215907958107788E-2</v>
      </c>
      <c r="Y479" s="42">
        <f t="shared" si="239"/>
        <v>1.1433817425621105E-2</v>
      </c>
      <c r="Z479" s="10">
        <f t="shared" si="236"/>
        <v>21.646799237313655</v>
      </c>
      <c r="AA479">
        <f t="shared" si="214"/>
        <v>6878412.7551290412</v>
      </c>
      <c r="AB479" s="10">
        <f t="shared" si="215"/>
        <v>6.878412755129041</v>
      </c>
      <c r="AC479" s="10">
        <f t="shared" si="216"/>
        <v>6.7774127551290411</v>
      </c>
      <c r="AD479" s="3">
        <f t="shared" si="217"/>
        <v>982.94601234648894</v>
      </c>
      <c r="AI479" s="94">
        <f t="shared" si="218"/>
        <v>1.1443960750028148</v>
      </c>
    </row>
    <row r="480" spans="2:35">
      <c r="B480" s="39">
        <f t="shared" si="219"/>
        <v>452</v>
      </c>
      <c r="C480" s="42">
        <f t="shared" si="220"/>
        <v>8.400479616306562</v>
      </c>
      <c r="D480" s="10">
        <f t="shared" si="221"/>
        <v>7.0995203836937772</v>
      </c>
      <c r="E480" s="40">
        <f t="shared" si="222"/>
        <v>31.800959232612446</v>
      </c>
      <c r="F480" s="40">
        <f t="shared" si="223"/>
        <v>46</v>
      </c>
      <c r="G480" s="3">
        <f t="shared" si="224"/>
        <v>340.99520383692516</v>
      </c>
      <c r="H480" s="3">
        <f t="shared" si="225"/>
        <v>148.76302106966494</v>
      </c>
      <c r="I480">
        <f t="shared" si="210"/>
        <v>1.4876302106966495E-4</v>
      </c>
      <c r="J480" s="4">
        <f t="shared" si="226"/>
        <v>941.92880913366275</v>
      </c>
      <c r="K480" s="40">
        <f t="shared" si="227"/>
        <v>6.3317402561525178</v>
      </c>
      <c r="L480" s="40">
        <f t="shared" si="211"/>
        <v>0</v>
      </c>
      <c r="M480" s="10">
        <f t="shared" si="228"/>
        <v>6.878412755129041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15.280543223371041</v>
      </c>
      <c r="Q480" s="42">
        <f t="shared" si="230"/>
        <v>0.57279105732243107</v>
      </c>
      <c r="R480" s="4">
        <f t="shared" si="231"/>
        <v>295857.17744485487</v>
      </c>
      <c r="S480">
        <f t="shared" si="212"/>
        <v>2.9585717744485488E-4</v>
      </c>
      <c r="T480" s="41">
        <f t="shared" si="213"/>
        <v>5.2899335782378629E-4</v>
      </c>
      <c r="U480" s="42">
        <f t="shared" si="232"/>
        <v>0.52534175570173092</v>
      </c>
      <c r="V480" s="42">
        <f t="shared" si="233"/>
        <v>1.159728490067516</v>
      </c>
      <c r="W480" s="42">
        <f t="shared" si="234"/>
        <v>1.1445276749086131</v>
      </c>
      <c r="X480" s="42">
        <f t="shared" si="235"/>
        <v>1.5200815158902925E-2</v>
      </c>
      <c r="Y480" s="42">
        <f t="shared" si="239"/>
        <v>1.1452305587363928E-2</v>
      </c>
      <c r="Z480" s="10">
        <f t="shared" si="236"/>
        <v>21.649242694610205</v>
      </c>
      <c r="AA480">
        <f t="shared" si="214"/>
        <v>6879177.7790231844</v>
      </c>
      <c r="AB480" s="10">
        <f t="shared" si="215"/>
        <v>6.8791777790231841</v>
      </c>
      <c r="AC480" s="10">
        <f t="shared" si="216"/>
        <v>6.7781777790231841</v>
      </c>
      <c r="AD480" s="3">
        <f t="shared" si="217"/>
        <v>983.0569657756613</v>
      </c>
      <c r="AI480" s="94">
        <f t="shared" si="218"/>
        <v>1.1445276749086131</v>
      </c>
    </row>
    <row r="481" spans="2:35">
      <c r="B481" s="39">
        <f t="shared" si="219"/>
        <v>453</v>
      </c>
      <c r="C481" s="42">
        <f t="shared" si="220"/>
        <v>8.4190647482010448</v>
      </c>
      <c r="D481" s="10">
        <f t="shared" si="221"/>
        <v>7.0809352517992945</v>
      </c>
      <c r="E481" s="40">
        <f t="shared" si="222"/>
        <v>31.838129496401411</v>
      </c>
      <c r="F481" s="40">
        <f t="shared" si="223"/>
        <v>46</v>
      </c>
      <c r="G481" s="3">
        <f t="shared" si="224"/>
        <v>340.8093525179803</v>
      </c>
      <c r="H481" s="3">
        <f t="shared" si="225"/>
        <v>148.76302106966494</v>
      </c>
      <c r="I481">
        <f t="shared" si="210"/>
        <v>1.4876302106966495E-4</v>
      </c>
      <c r="J481" s="4">
        <f t="shared" si="226"/>
        <v>943.78665412844634</v>
      </c>
      <c r="K481" s="40">
        <f t="shared" si="227"/>
        <v>6.3442288771917044</v>
      </c>
      <c r="L481" s="40">
        <f t="shared" si="211"/>
        <v>0</v>
      </c>
      <c r="M481" s="10">
        <f t="shared" si="228"/>
        <v>6.8791777790231841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15.28108534882279</v>
      </c>
      <c r="Q481" s="42">
        <f t="shared" si="230"/>
        <v>0.57400727537698926</v>
      </c>
      <c r="R481" s="4">
        <f t="shared" si="231"/>
        <v>295062.75658299745</v>
      </c>
      <c r="S481">
        <f t="shared" si="212"/>
        <v>2.9506275658299744E-4</v>
      </c>
      <c r="T481" s="41">
        <f t="shared" si="213"/>
        <v>5.2978777868564373E-4</v>
      </c>
      <c r="U481" s="42">
        <f t="shared" si="232"/>
        <v>0.52393113435416527</v>
      </c>
      <c r="V481" s="42">
        <f t="shared" si="233"/>
        <v>1.1598424659779307</v>
      </c>
      <c r="W481" s="42">
        <f t="shared" si="234"/>
        <v>1.1446568674265323</v>
      </c>
      <c r="X481" s="42">
        <f t="shared" si="235"/>
        <v>1.5185598551398449E-2</v>
      </c>
      <c r="Y481" s="42">
        <f t="shared" si="239"/>
        <v>1.1470774586491411E-2</v>
      </c>
      <c r="Z481" s="10">
        <f t="shared" si="236"/>
        <v>21.651640615322197</v>
      </c>
      <c r="AA481">
        <f t="shared" si="214"/>
        <v>6879928.5458336053</v>
      </c>
      <c r="AB481" s="10">
        <f t="shared" si="215"/>
        <v>6.8799285458336055</v>
      </c>
      <c r="AC481" s="10">
        <f t="shared" si="216"/>
        <v>6.7789285458336055</v>
      </c>
      <c r="AD481" s="3">
        <f t="shared" si="217"/>
        <v>983.16585146245188</v>
      </c>
      <c r="AI481" s="94">
        <f t="shared" si="218"/>
        <v>1.1446568674265323</v>
      </c>
    </row>
    <row r="482" spans="2:35">
      <c r="B482" s="39">
        <f t="shared" si="219"/>
        <v>454</v>
      </c>
      <c r="C482" s="42">
        <f t="shared" si="220"/>
        <v>8.4376498800955275</v>
      </c>
      <c r="D482" s="10">
        <f t="shared" si="221"/>
        <v>7.0623501199048118</v>
      </c>
      <c r="E482" s="40">
        <f t="shared" si="222"/>
        <v>31.875299760190376</v>
      </c>
      <c r="F482" s="40">
        <f t="shared" si="223"/>
        <v>46</v>
      </c>
      <c r="G482" s="3">
        <f t="shared" si="224"/>
        <v>340.62350119903545</v>
      </c>
      <c r="H482" s="3">
        <f t="shared" si="225"/>
        <v>148.76302106966494</v>
      </c>
      <c r="I482">
        <f t="shared" si="210"/>
        <v>1.4876302106966495E-4</v>
      </c>
      <c r="J482" s="4">
        <f t="shared" si="226"/>
        <v>945.64666938021878</v>
      </c>
      <c r="K482" s="40">
        <f t="shared" si="227"/>
        <v>6.3567320869167974</v>
      </c>
      <c r="L482" s="40">
        <f t="shared" si="211"/>
        <v>0</v>
      </c>
      <c r="M482" s="10">
        <f t="shared" si="228"/>
        <v>6.8799285458336055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15.281617331240092</v>
      </c>
      <c r="Q482" s="42">
        <f t="shared" si="230"/>
        <v>0.57522345109266371</v>
      </c>
      <c r="R482" s="4">
        <f t="shared" si="231"/>
        <v>294268.28704649128</v>
      </c>
      <c r="S482">
        <f t="shared" si="212"/>
        <v>2.9426828704649127E-4</v>
      </c>
      <c r="T482" s="41">
        <f t="shared" si="213"/>
        <v>5.305822482221499E-4</v>
      </c>
      <c r="U482" s="42">
        <f t="shared" si="232"/>
        <v>0.52252042657697273</v>
      </c>
      <c r="V482" s="42">
        <f t="shared" si="233"/>
        <v>1.1599539104513465</v>
      </c>
      <c r="W482" s="42">
        <f t="shared" si="234"/>
        <v>1.1447836522960653</v>
      </c>
      <c r="X482" s="42">
        <f t="shared" si="235"/>
        <v>1.517025815528128E-2</v>
      </c>
      <c r="Y482" s="42">
        <f t="shared" si="239"/>
        <v>1.1489224286060376E-2</v>
      </c>
      <c r="Z482" s="10">
        <f t="shared" si="236"/>
        <v>21.653992994597782</v>
      </c>
      <c r="AA482">
        <f t="shared" si="214"/>
        <v>6880665.0540412385</v>
      </c>
      <c r="AB482" s="10">
        <f t="shared" si="215"/>
        <v>6.8806650540412386</v>
      </c>
      <c r="AC482" s="10">
        <f t="shared" si="216"/>
        <v>6.7796650540412386</v>
      </c>
      <c r="AD482" s="3">
        <f t="shared" si="217"/>
        <v>983.27266918654652</v>
      </c>
      <c r="AI482" s="94">
        <f t="shared" si="218"/>
        <v>1.1447836522960653</v>
      </c>
    </row>
    <row r="483" spans="2:35">
      <c r="B483" s="39">
        <f t="shared" si="219"/>
        <v>455</v>
      </c>
      <c r="C483" s="42">
        <f t="shared" si="220"/>
        <v>8.4562350119900103</v>
      </c>
      <c r="D483" s="10">
        <f t="shared" si="221"/>
        <v>7.043764988010329</v>
      </c>
      <c r="E483" s="40">
        <f t="shared" si="222"/>
        <v>31.912470023979342</v>
      </c>
      <c r="F483" s="40">
        <f t="shared" si="223"/>
        <v>46</v>
      </c>
      <c r="G483" s="3">
        <f t="shared" si="224"/>
        <v>340.43764988009059</v>
      </c>
      <c r="H483" s="3">
        <f t="shared" si="225"/>
        <v>148.76302106966494</v>
      </c>
      <c r="I483">
        <f t="shared" si="210"/>
        <v>1.4876302106966495E-4</v>
      </c>
      <c r="J483" s="4">
        <f t="shared" si="226"/>
        <v>947.50885488897984</v>
      </c>
      <c r="K483" s="40">
        <f t="shared" si="227"/>
        <v>6.369249885327795</v>
      </c>
      <c r="L483" s="40">
        <f t="shared" si="211"/>
        <v>0</v>
      </c>
      <c r="M483" s="10">
        <f t="shared" si="228"/>
        <v>6.8806650540412386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15.282139171806278</v>
      </c>
      <c r="Q483" s="42">
        <f t="shared" si="230"/>
        <v>0.5764395852794777</v>
      </c>
      <c r="R483" s="4">
        <f t="shared" si="231"/>
        <v>293473.77004537196</v>
      </c>
      <c r="S483">
        <f t="shared" si="212"/>
        <v>2.9347377004537196E-4</v>
      </c>
      <c r="T483" s="41">
        <f t="shared" si="213"/>
        <v>5.3137676522326915E-4</v>
      </c>
      <c r="U483" s="42">
        <f t="shared" si="232"/>
        <v>0.52110963451876524</v>
      </c>
      <c r="V483" s="42">
        <f t="shared" si="233"/>
        <v>1.1600628232509949</v>
      </c>
      <c r="W483" s="42">
        <f t="shared" si="234"/>
        <v>1.1449080292606812</v>
      </c>
      <c r="X483" s="42">
        <f t="shared" si="235"/>
        <v>1.5154793990313609E-2</v>
      </c>
      <c r="Y483" s="42">
        <f t="shared" si="239"/>
        <v>1.150765454912612E-2</v>
      </c>
      <c r="Z483" s="10">
        <f t="shared" si="236"/>
        <v>21.656299827657946</v>
      </c>
      <c r="AA483">
        <f t="shared" si="214"/>
        <v>6881387.3021498155</v>
      </c>
      <c r="AB483" s="10">
        <f t="shared" si="215"/>
        <v>6.8813873021498155</v>
      </c>
      <c r="AC483" s="10">
        <f t="shared" si="216"/>
        <v>6.7803873021498156</v>
      </c>
      <c r="AD483" s="3">
        <f t="shared" si="217"/>
        <v>983.37741873093773</v>
      </c>
      <c r="AI483" s="94">
        <f t="shared" si="218"/>
        <v>1.1449080292606812</v>
      </c>
    </row>
    <row r="484" spans="2:35">
      <c r="B484" s="39">
        <f t="shared" si="219"/>
        <v>456</v>
      </c>
      <c r="C484" s="42">
        <f t="shared" si="220"/>
        <v>8.474820143884493</v>
      </c>
      <c r="D484" s="10">
        <f t="shared" si="221"/>
        <v>7.0251798561158463</v>
      </c>
      <c r="E484" s="40">
        <f t="shared" si="222"/>
        <v>31.949640287768307</v>
      </c>
      <c r="F484" s="40">
        <f t="shared" si="223"/>
        <v>46</v>
      </c>
      <c r="G484" s="3">
        <f t="shared" si="224"/>
        <v>340.25179856114573</v>
      </c>
      <c r="H484" s="3">
        <f t="shared" si="225"/>
        <v>148.76302106966494</v>
      </c>
      <c r="I484">
        <f t="shared" si="210"/>
        <v>1.4876302106966495E-4</v>
      </c>
      <c r="J484" s="4">
        <f t="shared" si="226"/>
        <v>949.37321065472975</v>
      </c>
      <c r="K484" s="40">
        <f t="shared" si="227"/>
        <v>6.3817822724246991</v>
      </c>
      <c r="L484" s="40">
        <f t="shared" si="211"/>
        <v>0</v>
      </c>
      <c r="M484" s="10">
        <f t="shared" si="228"/>
        <v>6.8813873021498155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15.282650871677568</v>
      </c>
      <c r="Q484" s="42">
        <f t="shared" si="230"/>
        <v>0.57765567874719714</v>
      </c>
      <c r="R484" s="4">
        <f t="shared" si="231"/>
        <v>292679.20678967464</v>
      </c>
      <c r="S484">
        <f t="shared" si="212"/>
        <v>2.9267920678967464E-4</v>
      </c>
      <c r="T484" s="41">
        <f t="shared" si="213"/>
        <v>5.3217132847896659E-4</v>
      </c>
      <c r="U484" s="42">
        <f t="shared" si="232"/>
        <v>0.51969876032815365</v>
      </c>
      <c r="V484" s="42">
        <f t="shared" si="233"/>
        <v>1.1601692041463019</v>
      </c>
      <c r="W484" s="42">
        <f t="shared" si="234"/>
        <v>1.1450299980677001</v>
      </c>
      <c r="X484" s="42">
        <f t="shared" si="235"/>
        <v>1.5139206078601752E-2</v>
      </c>
      <c r="Y484" s="42">
        <f t="shared" si="239"/>
        <v>1.1526065238744767E-2</v>
      </c>
      <c r="Z484" s="10">
        <f t="shared" si="236"/>
        <v>21.658561109799287</v>
      </c>
      <c r="AA484">
        <f t="shared" si="214"/>
        <v>6882095.2886867467</v>
      </c>
      <c r="AB484" s="10">
        <f t="shared" si="215"/>
        <v>6.882095288686747</v>
      </c>
      <c r="AC484" s="10">
        <f t="shared" si="216"/>
        <v>6.781095288686747</v>
      </c>
      <c r="AD484" s="3">
        <f t="shared" si="217"/>
        <v>983.48009988205172</v>
      </c>
      <c r="AI484" s="94">
        <f t="shared" si="218"/>
        <v>1.1450299980677001</v>
      </c>
    </row>
    <row r="485" spans="2:35">
      <c r="B485" s="39">
        <f t="shared" si="219"/>
        <v>457</v>
      </c>
      <c r="C485" s="42">
        <f t="shared" si="220"/>
        <v>8.4934052757789757</v>
      </c>
      <c r="D485" s="10">
        <f t="shared" si="221"/>
        <v>7.0065947242213635</v>
      </c>
      <c r="E485" s="40">
        <f t="shared" si="222"/>
        <v>31.986810551557273</v>
      </c>
      <c r="F485" s="40">
        <f t="shared" si="223"/>
        <v>46</v>
      </c>
      <c r="G485" s="3">
        <f t="shared" si="224"/>
        <v>340.06594724220088</v>
      </c>
      <c r="H485" s="3">
        <f t="shared" si="225"/>
        <v>148.76302106966494</v>
      </c>
      <c r="I485">
        <f t="shared" si="210"/>
        <v>1.4876302106966495E-4</v>
      </c>
      <c r="J485" s="4">
        <f t="shared" si="226"/>
        <v>951.23973667746816</v>
      </c>
      <c r="K485" s="40">
        <f t="shared" si="227"/>
        <v>6.3943292482075069</v>
      </c>
      <c r="L485" s="40">
        <f t="shared" si="211"/>
        <v>0</v>
      </c>
      <c r="M485" s="10">
        <f t="shared" si="228"/>
        <v>6.882095288686747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15.2831524319837</v>
      </c>
      <c r="Q485" s="42">
        <f t="shared" si="230"/>
        <v>0.5788717323053354</v>
      </c>
      <c r="R485" s="4">
        <f t="shared" si="231"/>
        <v>291884.59848943487</v>
      </c>
      <c r="S485">
        <f t="shared" si="212"/>
        <v>2.9188459848943489E-4</v>
      </c>
      <c r="T485" s="41">
        <f t="shared" si="213"/>
        <v>5.3296593677920633E-4</v>
      </c>
      <c r="U485" s="42">
        <f t="shared" si="232"/>
        <v>0.51828780615374992</v>
      </c>
      <c r="V485" s="42">
        <f t="shared" si="233"/>
        <v>1.1602730529104892</v>
      </c>
      <c r="W485" s="42">
        <f t="shared" si="234"/>
        <v>1.1451495584684397</v>
      </c>
      <c r="X485" s="42">
        <f t="shared" si="235"/>
        <v>1.5123494442049523E-2</v>
      </c>
      <c r="Y485" s="42">
        <f t="shared" si="239"/>
        <v>1.1544456217972506E-2</v>
      </c>
      <c r="Z485" s="10">
        <f t="shared" si="236"/>
        <v>21.660776836391083</v>
      </c>
      <c r="AA485">
        <f t="shared" si="214"/>
        <v>6882789.0122021949</v>
      </c>
      <c r="AB485" s="10">
        <f t="shared" si="215"/>
        <v>6.8827890122021946</v>
      </c>
      <c r="AC485" s="10">
        <f t="shared" si="216"/>
        <v>6.7817890122021947</v>
      </c>
      <c r="AD485" s="3">
        <f t="shared" si="217"/>
        <v>983.58071242961489</v>
      </c>
      <c r="AI485" s="94">
        <f t="shared" si="218"/>
        <v>1.1451495584684397</v>
      </c>
    </row>
    <row r="486" spans="2:35">
      <c r="B486" s="39">
        <f t="shared" si="219"/>
        <v>458</v>
      </c>
      <c r="C486" s="42">
        <f t="shared" si="220"/>
        <v>8.5119904076734585</v>
      </c>
      <c r="D486" s="10">
        <f t="shared" si="221"/>
        <v>6.988009592326879</v>
      </c>
      <c r="E486" s="40">
        <f t="shared" si="222"/>
        <v>32.023980815346242</v>
      </c>
      <c r="F486" s="40">
        <f t="shared" si="223"/>
        <v>46</v>
      </c>
      <c r="G486" s="3">
        <f t="shared" si="224"/>
        <v>339.88009592325602</v>
      </c>
      <c r="H486" s="3">
        <f t="shared" si="225"/>
        <v>148.76302106966494</v>
      </c>
      <c r="I486">
        <f t="shared" si="210"/>
        <v>1.4876302106966495E-4</v>
      </c>
      <c r="J486" s="4">
        <f t="shared" si="226"/>
        <v>953.10843295719565</v>
      </c>
      <c r="K486" s="40">
        <f t="shared" si="227"/>
        <v>6.4068908126762221</v>
      </c>
      <c r="L486" s="40">
        <f t="shared" si="211"/>
        <v>0</v>
      </c>
      <c r="M486" s="10">
        <f t="shared" si="228"/>
        <v>6.8827890122021946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15.283643853827284</v>
      </c>
      <c r="Q486" s="42">
        <f t="shared" si="230"/>
        <v>0.58008774676315922</v>
      </c>
      <c r="R486" s="4">
        <f t="shared" si="231"/>
        <v>291089.9463546878</v>
      </c>
      <c r="S486">
        <f t="shared" si="212"/>
        <v>2.9108994635468777E-4</v>
      </c>
      <c r="T486" s="41">
        <f t="shared" si="213"/>
        <v>5.337605889139534E-4</v>
      </c>
      <c r="U486" s="42">
        <f t="shared" si="232"/>
        <v>0.51687677414416489</v>
      </c>
      <c r="V486" s="42">
        <f t="shared" si="233"/>
        <v>1.1603743693230548</v>
      </c>
      <c r="W486" s="42">
        <f t="shared" si="234"/>
        <v>1.1452667102180605</v>
      </c>
      <c r="X486" s="42">
        <f t="shared" si="235"/>
        <v>1.5107659104994342E-2</v>
      </c>
      <c r="Y486" s="42">
        <f t="shared" si="239"/>
        <v>1.1562827349868052E-2</v>
      </c>
      <c r="Z486" s="10">
        <f t="shared" si="236"/>
        <v>21.662947002878244</v>
      </c>
      <c r="AA486">
        <f t="shared" si="214"/>
        <v>6883468.4712700052</v>
      </c>
      <c r="AB486" s="10">
        <f t="shared" si="215"/>
        <v>6.8834684712700049</v>
      </c>
      <c r="AC486" s="10">
        <f t="shared" si="216"/>
        <v>6.782468471270005</v>
      </c>
      <c r="AD486" s="3">
        <f t="shared" si="217"/>
        <v>983.67925616678826</v>
      </c>
      <c r="AI486" s="94">
        <f t="shared" si="218"/>
        <v>1.1452667102180605</v>
      </c>
    </row>
    <row r="487" spans="2:35">
      <c r="B487" s="39">
        <f t="shared" si="219"/>
        <v>459</v>
      </c>
      <c r="C487" s="42">
        <f t="shared" si="220"/>
        <v>8.5305755395679412</v>
      </c>
      <c r="D487" s="10">
        <f t="shared" si="221"/>
        <v>6.9694244604323963</v>
      </c>
      <c r="E487" s="40">
        <f t="shared" si="222"/>
        <v>32.061151079135207</v>
      </c>
      <c r="F487" s="40">
        <f t="shared" si="223"/>
        <v>46</v>
      </c>
      <c r="G487" s="3">
        <f t="shared" si="224"/>
        <v>339.69424460431117</v>
      </c>
      <c r="H487" s="3">
        <f t="shared" si="225"/>
        <v>148.76302106966494</v>
      </c>
      <c r="I487">
        <f t="shared" ref="I487:I550" si="240">H487/1000^2</f>
        <v>1.4876302106966495E-4</v>
      </c>
      <c r="J487" s="4">
        <f t="shared" si="226"/>
        <v>954.97929949391175</v>
      </c>
      <c r="K487" s="40">
        <f t="shared" si="227"/>
        <v>6.4194669658308428</v>
      </c>
      <c r="L487" s="40">
        <f t="shared" ref="L487:L550" si="241">IF((gstar-K487)&lt;0,0,gstar-K487)</f>
        <v>0</v>
      </c>
      <c r="M487" s="10">
        <f t="shared" si="228"/>
        <v>6.8834684712700049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15.2841251382845</v>
      </c>
      <c r="Q487" s="42">
        <f t="shared" si="230"/>
        <v>0.58130372292969368</v>
      </c>
      <c r="R487" s="4">
        <f t="shared" si="231"/>
        <v>290295.25159546902</v>
      </c>
      <c r="S487">
        <f t="shared" ref="S487:S550" si="242">R487/1000^3</f>
        <v>2.90295251595469E-4</v>
      </c>
      <c r="T487" s="41">
        <f t="shared" ref="T487:T550" si="243">(vc/1000^3-S487)</f>
        <v>5.3455528367317212E-4</v>
      </c>
      <c r="U487" s="42">
        <f t="shared" si="232"/>
        <v>0.51546566644801051</v>
      </c>
      <c r="V487" s="42">
        <f t="shared" si="233"/>
        <v>1.1604731531671748</v>
      </c>
      <c r="W487" s="42">
        <f t="shared" si="234"/>
        <v>1.1453814530757223</v>
      </c>
      <c r="X487" s="42">
        <f t="shared" si="235"/>
        <v>1.5091700091452553E-2</v>
      </c>
      <c r="Y487" s="42">
        <f t="shared" si="239"/>
        <v>1.1581178497491745E-2</v>
      </c>
      <c r="Z487" s="10">
        <f t="shared" si="236"/>
        <v>21.665071604778102</v>
      </c>
      <c r="AA487">
        <f t="shared" ref="AA487:AA550" si="244">Z487*rat*to+patm*1000000</f>
        <v>6884133.6644866923</v>
      </c>
      <c r="AB487" s="10">
        <f t="shared" ref="AB487:AB550" si="245">AA487/1000000</f>
        <v>6.8841336644866926</v>
      </c>
      <c r="AC487" s="10">
        <f t="shared" ref="AC487:AC550" si="246">AB487-patm</f>
        <v>6.7831336644866926</v>
      </c>
      <c r="AD487" s="3">
        <f t="shared" ref="AD487:AD550" si="247">AC487*1000000/6895</f>
        <v>983.77573089002067</v>
      </c>
      <c r="AI487" s="94">
        <f t="shared" ref="AI487:AI550" si="248">($M487-patm)*1000000*$I487/SQRT(rat*to)*SQRT(k)*(2/(k+1))^((k+1)/2/(k-1))</f>
        <v>1.1453814530757223</v>
      </c>
    </row>
    <row r="488" spans="2:35">
      <c r="B488" s="39">
        <f t="shared" ref="B488:B551" si="249">1+B487</f>
        <v>460</v>
      </c>
      <c r="C488" s="42">
        <f t="shared" ref="C488:C551" si="250">xincp+C487</f>
        <v>8.549160671462424</v>
      </c>
      <c r="D488" s="10">
        <f t="shared" ref="D488:D551" si="251">(F488-E488)/2</f>
        <v>6.9508393285379135</v>
      </c>
      <c r="E488" s="40">
        <f t="shared" ref="E488:E551" si="252">E487+ci*2*xincp</f>
        <v>32.098321342924173</v>
      </c>
      <c r="F488" s="40">
        <f t="shared" ref="F488:F551" si="253">F487-osi*2*xincp</f>
        <v>46</v>
      </c>
      <c r="G488" s="3">
        <f t="shared" ref="G488:G551" si="254">G487-ei*n*2*xincp</f>
        <v>339.50839328536631</v>
      </c>
      <c r="H488" s="3">
        <f t="shared" ref="H488:H551" si="255">PI()/4*(dto+erate*(two-D488)/two)^2</f>
        <v>148.76302106966494</v>
      </c>
      <c r="I488">
        <f t="shared" si="240"/>
        <v>1.4876302106966495E-4</v>
      </c>
      <c r="J488" s="4">
        <f t="shared" ref="J488:J551" si="256">PI()/4*dc^2-PI()/4*(F488^2-E488^2)</f>
        <v>956.85233628761625</v>
      </c>
      <c r="K488" s="40">
        <f t="shared" ref="K488:K551" si="257">J488/H488</f>
        <v>6.4320577076713663</v>
      </c>
      <c r="L488" s="40">
        <f t="shared" si="241"/>
        <v>0</v>
      </c>
      <c r="M488" s="10">
        <f t="shared" ref="M488:M551" si="258">AB487</f>
        <v>6.8841336644866926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15.284596286404376</v>
      </c>
      <c r="Q488" s="42">
        <f t="shared" ref="Q488:Q551" si="260">xincp/P488+Q487</f>
        <v>0.58251966161372781</v>
      </c>
      <c r="R488" s="4">
        <f t="shared" ref="R488:R551" si="261">PI()/4*(F488^2-E488^2)*G488</f>
        <v>289500.51542181388</v>
      </c>
      <c r="S488">
        <f t="shared" si="242"/>
        <v>2.8950051542181389E-4</v>
      </c>
      <c r="T488" s="41">
        <f t="shared" si="243"/>
        <v>5.3535001984682728E-4</v>
      </c>
      <c r="U488" s="42">
        <f t="shared" ref="U488:U551" si="262">rhopgrain*R488/1000^2</f>
        <v>0.51405448521389796</v>
      </c>
      <c r="V488" s="42">
        <f t="shared" ref="V488:V551" si="263">(U487-U488)/(Q488-Q487)</f>
        <v>1.160569404232336</v>
      </c>
      <c r="W488" s="42">
        <f t="shared" ref="W488:W551" si="264">IF(V488&lt;AI488,IF(AB487&gt;pbd,AI488,0),AI488)</f>
        <v>1.1454937868044128</v>
      </c>
      <c r="X488" s="42">
        <f t="shared" ref="X488:X551" si="265">V488-W488</f>
        <v>1.5075617427923182E-2</v>
      </c>
      <c r="Y488" s="42">
        <f t="shared" si="239"/>
        <v>1.1599509523908057E-2</v>
      </c>
      <c r="Z488" s="10">
        <f t="shared" ref="Z488:Z551" si="266">Y488/T488</f>
        <v>21.667150637683498</v>
      </c>
      <c r="AA488">
        <f t="shared" si="244"/>
        <v>6884784.5904724197</v>
      </c>
      <c r="AB488" s="10">
        <f t="shared" si="245"/>
        <v>6.8847845904724201</v>
      </c>
      <c r="AC488" s="10">
        <f t="shared" si="246"/>
        <v>6.7837845904724201</v>
      </c>
      <c r="AD488" s="3">
        <f t="shared" si="247"/>
        <v>983.87013639919064</v>
      </c>
      <c r="AI488" s="94">
        <f t="shared" si="248"/>
        <v>1.1454937868044128</v>
      </c>
    </row>
    <row r="489" spans="2:35">
      <c r="B489" s="39">
        <f t="shared" si="249"/>
        <v>461</v>
      </c>
      <c r="C489" s="42">
        <f t="shared" si="250"/>
        <v>8.5677458033569067</v>
      </c>
      <c r="D489" s="10">
        <f t="shared" si="251"/>
        <v>6.9322541966434308</v>
      </c>
      <c r="E489" s="40">
        <f t="shared" si="252"/>
        <v>32.135491606713138</v>
      </c>
      <c r="F489" s="40">
        <f t="shared" si="253"/>
        <v>46</v>
      </c>
      <c r="G489" s="3">
        <f t="shared" si="254"/>
        <v>339.32254196642145</v>
      </c>
      <c r="H489" s="3">
        <f t="shared" si="255"/>
        <v>148.76302106966494</v>
      </c>
      <c r="I489">
        <f t="shared" si="240"/>
        <v>1.4876302106966495E-4</v>
      </c>
      <c r="J489" s="4">
        <f t="shared" si="256"/>
        <v>958.72754333830972</v>
      </c>
      <c r="K489" s="40">
        <f t="shared" si="257"/>
        <v>6.4446630381977963</v>
      </c>
      <c r="L489" s="40">
        <f t="shared" si="241"/>
        <v>0</v>
      </c>
      <c r="M489" s="10">
        <f t="shared" si="258"/>
        <v>6.8847845904724201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15.285057299209504</v>
      </c>
      <c r="Q489" s="42">
        <f t="shared" si="260"/>
        <v>0.58373556362382006</v>
      </c>
      <c r="R489" s="4">
        <f t="shared" si="261"/>
        <v>288705.73904375761</v>
      </c>
      <c r="S489">
        <f t="shared" si="242"/>
        <v>2.8870573904375761E-4</v>
      </c>
      <c r="T489" s="41">
        <f t="shared" si="243"/>
        <v>5.3614479622488356E-4</v>
      </c>
      <c r="U489" s="42">
        <f t="shared" si="262"/>
        <v>0.51264323259043865</v>
      </c>
      <c r="V489" s="42">
        <f t="shared" si="263"/>
        <v>1.1606631223121682</v>
      </c>
      <c r="W489" s="42">
        <f t="shared" si="264"/>
        <v>1.1456037111711144</v>
      </c>
      <c r="X489" s="42">
        <f t="shared" si="265"/>
        <v>1.5059411141053802E-2</v>
      </c>
      <c r="Y489" s="42">
        <f t="shared" si="239"/>
        <v>1.161782029218527E-2</v>
      </c>
      <c r="Z489" s="10">
        <f t="shared" si="266"/>
        <v>21.669184097260597</v>
      </c>
      <c r="AA489">
        <f t="shared" si="244"/>
        <v>6885421.2478703</v>
      </c>
      <c r="AB489" s="10">
        <f t="shared" si="245"/>
        <v>6.8854212478703003</v>
      </c>
      <c r="AC489" s="10">
        <f t="shared" si="246"/>
        <v>6.7844212478703003</v>
      </c>
      <c r="AD489" s="3">
        <f t="shared" si="247"/>
        <v>983.96247249750547</v>
      </c>
      <c r="AI489" s="94">
        <f t="shared" si="248"/>
        <v>1.1456037111711144</v>
      </c>
    </row>
    <row r="490" spans="2:35">
      <c r="B490" s="39">
        <f t="shared" si="249"/>
        <v>462</v>
      </c>
      <c r="C490" s="42">
        <f t="shared" si="250"/>
        <v>8.5863309352513895</v>
      </c>
      <c r="D490" s="10">
        <f t="shared" si="251"/>
        <v>6.913669064748948</v>
      </c>
      <c r="E490" s="40">
        <f t="shared" si="252"/>
        <v>32.172661870502104</v>
      </c>
      <c r="F490" s="40">
        <f t="shared" si="253"/>
        <v>46</v>
      </c>
      <c r="G490" s="3">
        <f t="shared" si="254"/>
        <v>339.1366906474766</v>
      </c>
      <c r="H490" s="3">
        <f t="shared" si="255"/>
        <v>148.76302106966494</v>
      </c>
      <c r="I490">
        <f t="shared" si="240"/>
        <v>1.4876302106966495E-4</v>
      </c>
      <c r="J490" s="4">
        <f t="shared" si="256"/>
        <v>960.60492064599202</v>
      </c>
      <c r="K490" s="40">
        <f t="shared" si="257"/>
        <v>6.4572829574101336</v>
      </c>
      <c r="L490" s="40">
        <f t="shared" si="241"/>
        <v>0</v>
      </c>
      <c r="M490" s="10">
        <f t="shared" si="258"/>
        <v>6.8854212478703003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15.285508177695565</v>
      </c>
      <c r="Q490" s="42">
        <f t="shared" si="260"/>
        <v>0.58495142976830339</v>
      </c>
      <c r="R490" s="4">
        <f t="shared" si="261"/>
        <v>287910.92367133568</v>
      </c>
      <c r="S490">
        <f t="shared" si="242"/>
        <v>2.8791092367133571E-4</v>
      </c>
      <c r="T490" s="41">
        <f t="shared" si="243"/>
        <v>5.3693961159730552E-4</v>
      </c>
      <c r="U490" s="42">
        <f t="shared" si="262"/>
        <v>0.51123191072624397</v>
      </c>
      <c r="V490" s="42">
        <f t="shared" si="263"/>
        <v>1.1607543072057616</v>
      </c>
      <c r="W490" s="42">
        <f t="shared" si="264"/>
        <v>1.1457112259466837</v>
      </c>
      <c r="X490" s="42">
        <f t="shared" si="265"/>
        <v>1.5043081259077828E-2</v>
      </c>
      <c r="Y490" s="42">
        <f t="shared" si="239"/>
        <v>1.1636110665396894E-2</v>
      </c>
      <c r="Z490" s="10">
        <f t="shared" si="266"/>
        <v>21.671171979249976</v>
      </c>
      <c r="AA490">
        <f t="shared" si="244"/>
        <v>6886043.6353467489</v>
      </c>
      <c r="AB490" s="10">
        <f t="shared" si="245"/>
        <v>6.8860436353467485</v>
      </c>
      <c r="AC490" s="10">
        <f t="shared" si="246"/>
        <v>6.7850436353467485</v>
      </c>
      <c r="AD490" s="3">
        <f t="shared" si="247"/>
        <v>984.05273899155168</v>
      </c>
      <c r="AI490" s="94">
        <f t="shared" si="248"/>
        <v>1.1457112259466837</v>
      </c>
    </row>
    <row r="491" spans="2:35">
      <c r="B491" s="39">
        <f t="shared" si="249"/>
        <v>463</v>
      </c>
      <c r="C491" s="42">
        <f t="shared" si="250"/>
        <v>8.6049160671458722</v>
      </c>
      <c r="D491" s="10">
        <f t="shared" si="251"/>
        <v>6.8950839328544653</v>
      </c>
      <c r="E491" s="40">
        <f t="shared" si="252"/>
        <v>32.209832134291069</v>
      </c>
      <c r="F491" s="40">
        <f t="shared" si="253"/>
        <v>46</v>
      </c>
      <c r="G491" s="3">
        <f t="shared" si="254"/>
        <v>338.95083932853174</v>
      </c>
      <c r="H491" s="3">
        <f t="shared" si="255"/>
        <v>148.76302106966494</v>
      </c>
      <c r="I491">
        <f t="shared" si="240"/>
        <v>1.4876302106966495E-4</v>
      </c>
      <c r="J491" s="4">
        <f t="shared" si="256"/>
        <v>962.48446821066295</v>
      </c>
      <c r="K491" s="40">
        <f t="shared" si="257"/>
        <v>6.4699174653083746</v>
      </c>
      <c r="L491" s="40">
        <f t="shared" si="241"/>
        <v>0</v>
      </c>
      <c r="M491" s="10">
        <f t="shared" si="258"/>
        <v>6.8860436353467485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15.28594892283159</v>
      </c>
      <c r="Q491" s="42">
        <f t="shared" si="260"/>
        <v>0.58616726085529103</v>
      </c>
      <c r="R491" s="4">
        <f t="shared" si="261"/>
        <v>287116.07051458344</v>
      </c>
      <c r="S491">
        <f t="shared" si="242"/>
        <v>2.8711607051458345E-4</v>
      </c>
      <c r="T491" s="41">
        <f t="shared" si="243"/>
        <v>5.3773446475405772E-4</v>
      </c>
      <c r="U491" s="42">
        <f t="shared" si="262"/>
        <v>0.50982052176992521</v>
      </c>
      <c r="V491" s="42">
        <f t="shared" si="263"/>
        <v>1.1608429587169355</v>
      </c>
      <c r="W491" s="42">
        <f t="shared" si="264"/>
        <v>1.1458163309059137</v>
      </c>
      <c r="X491" s="42">
        <f t="shared" si="265"/>
        <v>1.502662781102182E-2</v>
      </c>
      <c r="Y491" s="42">
        <f t="shared" si="239"/>
        <v>1.1654380506622127E-2</v>
      </c>
      <c r="Z491" s="10">
        <f t="shared" si="266"/>
        <v>21.67311427946591</v>
      </c>
      <c r="AA491">
        <f t="shared" si="244"/>
        <v>6886651.7515912531</v>
      </c>
      <c r="AB491" s="10">
        <f t="shared" si="245"/>
        <v>6.8866517515912529</v>
      </c>
      <c r="AC491" s="10">
        <f t="shared" si="246"/>
        <v>6.7856517515912529</v>
      </c>
      <c r="AD491" s="3">
        <f t="shared" si="247"/>
        <v>984.14093569126226</v>
      </c>
      <c r="AI491" s="94">
        <f t="shared" si="248"/>
        <v>1.1458163309059137</v>
      </c>
    </row>
    <row r="492" spans="2:35">
      <c r="B492" s="39">
        <f t="shared" si="249"/>
        <v>464</v>
      </c>
      <c r="C492" s="42">
        <f t="shared" si="250"/>
        <v>8.6235011990403549</v>
      </c>
      <c r="D492" s="10">
        <f t="shared" si="251"/>
        <v>6.8764988009599826</v>
      </c>
      <c r="E492" s="40">
        <f t="shared" si="252"/>
        <v>32.247002398080035</v>
      </c>
      <c r="F492" s="40">
        <f t="shared" si="253"/>
        <v>46</v>
      </c>
      <c r="G492" s="3">
        <f t="shared" si="254"/>
        <v>338.76498800958689</v>
      </c>
      <c r="H492" s="3">
        <f t="shared" si="255"/>
        <v>148.76302106966494</v>
      </c>
      <c r="I492">
        <f t="shared" si="240"/>
        <v>1.4876302106966495E-4</v>
      </c>
      <c r="J492" s="4">
        <f t="shared" si="256"/>
        <v>964.3661860323225</v>
      </c>
      <c r="K492" s="40">
        <f t="shared" si="257"/>
        <v>6.4825665618925203</v>
      </c>
      <c r="L492" s="40">
        <f t="shared" si="241"/>
        <v>0</v>
      </c>
      <c r="M492" s="10">
        <f t="shared" si="258"/>
        <v>6.8866517515912529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15.286379535559817</v>
      </c>
      <c r="Q492" s="42">
        <f t="shared" si="260"/>
        <v>0.58738305769268151</v>
      </c>
      <c r="R492" s="4">
        <f t="shared" si="261"/>
        <v>286321.18078353629</v>
      </c>
      <c r="S492">
        <f t="shared" si="242"/>
        <v>2.8632118078353628E-4</v>
      </c>
      <c r="T492" s="41">
        <f t="shared" si="243"/>
        <v>5.3852935448510495E-4</v>
      </c>
      <c r="U492" s="42">
        <f t="shared" si="262"/>
        <v>0.50840906787009399</v>
      </c>
      <c r="V492" s="42">
        <f t="shared" si="263"/>
        <v>1.1609290766545193</v>
      </c>
      <c r="W492" s="42">
        <f t="shared" si="264"/>
        <v>1.1459190258274927</v>
      </c>
      <c r="X492" s="42">
        <f t="shared" si="265"/>
        <v>1.5010050827026555E-2</v>
      </c>
      <c r="Y492" s="42">
        <f t="shared" si="239"/>
        <v>1.1672629678946696E-2</v>
      </c>
      <c r="Z492" s="10">
        <f t="shared" si="266"/>
        <v>21.675010993796342</v>
      </c>
      <c r="AA492">
        <f t="shared" si="244"/>
        <v>6887245.5953163682</v>
      </c>
      <c r="AB492" s="10">
        <f t="shared" si="245"/>
        <v>6.8872455953163678</v>
      </c>
      <c r="AC492" s="10">
        <f t="shared" si="246"/>
        <v>6.7862455953163678</v>
      </c>
      <c r="AD492" s="3">
        <f t="shared" si="247"/>
        <v>984.22706240991556</v>
      </c>
      <c r="AI492" s="94">
        <f t="shared" si="248"/>
        <v>1.1459190258274927</v>
      </c>
    </row>
    <row r="493" spans="2:35">
      <c r="B493" s="39">
        <f t="shared" si="249"/>
        <v>465</v>
      </c>
      <c r="C493" s="42">
        <f t="shared" si="250"/>
        <v>8.6420863309348377</v>
      </c>
      <c r="D493" s="10">
        <f t="shared" si="251"/>
        <v>6.8579136690654998</v>
      </c>
      <c r="E493" s="40">
        <f t="shared" si="252"/>
        <v>32.284172661869</v>
      </c>
      <c r="F493" s="40">
        <f t="shared" si="253"/>
        <v>46</v>
      </c>
      <c r="G493" s="3">
        <f t="shared" si="254"/>
        <v>338.57913669064203</v>
      </c>
      <c r="H493" s="3">
        <f t="shared" si="255"/>
        <v>148.76302106966494</v>
      </c>
      <c r="I493">
        <f t="shared" si="240"/>
        <v>1.4876302106966495E-4</v>
      </c>
      <c r="J493" s="4">
        <f t="shared" si="256"/>
        <v>966.25007411097079</v>
      </c>
      <c r="K493" s="40">
        <f t="shared" si="257"/>
        <v>6.4952302471625725</v>
      </c>
      <c r="L493" s="40">
        <f t="shared" si="241"/>
        <v>0</v>
      </c>
      <c r="M493" s="10">
        <f t="shared" si="258"/>
        <v>6.8872455953163678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15.286800016795695</v>
      </c>
      <c r="Q493" s="42">
        <f t="shared" si="260"/>
        <v>0.58859882108816419</v>
      </c>
      <c r="R493" s="4">
        <f t="shared" si="261"/>
        <v>285526.25568822958</v>
      </c>
      <c r="S493">
        <f t="shared" si="242"/>
        <v>2.8552625568822957E-4</v>
      </c>
      <c r="T493" s="41">
        <f t="shared" si="243"/>
        <v>5.3932427958041165E-4</v>
      </c>
      <c r="U493" s="42">
        <f t="shared" si="262"/>
        <v>0.50699755117536172</v>
      </c>
      <c r="V493" s="42">
        <f t="shared" si="263"/>
        <v>1.1610126608326385</v>
      </c>
      <c r="W493" s="42">
        <f t="shared" si="264"/>
        <v>1.1460193104940053</v>
      </c>
      <c r="X493" s="42">
        <f t="shared" si="265"/>
        <v>1.4993350338633249E-2</v>
      </c>
      <c r="Y493" s="42">
        <f t="shared" si="239"/>
        <v>1.1690858045464055E-2</v>
      </c>
      <c r="Z493" s="10">
        <f t="shared" si="266"/>
        <v>21.676862118203566</v>
      </c>
      <c r="AA493">
        <f t="shared" si="244"/>
        <v>6887825.1652579252</v>
      </c>
      <c r="AB493" s="10">
        <f t="shared" si="245"/>
        <v>6.887825165257925</v>
      </c>
      <c r="AC493" s="10">
        <f t="shared" si="246"/>
        <v>6.786825165257925</v>
      </c>
      <c r="AD493" s="3">
        <f t="shared" si="247"/>
        <v>984.3111189641661</v>
      </c>
      <c r="AI493" s="94">
        <f t="shared" si="248"/>
        <v>1.1460193104940053</v>
      </c>
    </row>
    <row r="494" spans="2:35">
      <c r="B494" s="39">
        <f t="shared" si="249"/>
        <v>466</v>
      </c>
      <c r="C494" s="42">
        <f t="shared" si="250"/>
        <v>8.6606714628293204</v>
      </c>
      <c r="D494" s="10">
        <f t="shared" si="251"/>
        <v>6.8393285371710171</v>
      </c>
      <c r="E494" s="40">
        <f t="shared" si="252"/>
        <v>32.321342925657966</v>
      </c>
      <c r="F494" s="40">
        <f t="shared" si="253"/>
        <v>46</v>
      </c>
      <c r="G494" s="3">
        <f t="shared" si="254"/>
        <v>338.39328537169717</v>
      </c>
      <c r="H494" s="3">
        <f t="shared" si="255"/>
        <v>148.76302106966494</v>
      </c>
      <c r="I494">
        <f t="shared" si="240"/>
        <v>1.4876302106966495E-4</v>
      </c>
      <c r="J494" s="4">
        <f t="shared" si="256"/>
        <v>968.13613244660792</v>
      </c>
      <c r="K494" s="40">
        <f t="shared" si="257"/>
        <v>6.5079085211185301</v>
      </c>
      <c r="L494" s="40">
        <f t="shared" si="241"/>
        <v>0</v>
      </c>
      <c r="M494" s="10">
        <f t="shared" si="258"/>
        <v>6.887825165257925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15.287210367428045</v>
      </c>
      <c r="Q494" s="42">
        <f t="shared" si="260"/>
        <v>0.5898145518492246</v>
      </c>
      <c r="R494" s="4">
        <f t="shared" si="261"/>
        <v>284731.2964386986</v>
      </c>
      <c r="S494">
        <f t="shared" si="242"/>
        <v>2.847312964386986E-4</v>
      </c>
      <c r="T494" s="41">
        <f t="shared" si="243"/>
        <v>5.4011923882994251E-4</v>
      </c>
      <c r="U494" s="42">
        <f t="shared" si="262"/>
        <v>0.50558597383433956</v>
      </c>
      <c r="V494" s="42">
        <f t="shared" si="263"/>
        <v>1.1610937110704675</v>
      </c>
      <c r="W494" s="42">
        <f t="shared" si="264"/>
        <v>1.146117184691966</v>
      </c>
      <c r="X494" s="42">
        <f t="shared" si="265"/>
        <v>1.4976526378501553E-2</v>
      </c>
      <c r="Y494" s="42">
        <f t="shared" si="239"/>
        <v>1.1709065469276232E-2</v>
      </c>
      <c r="Z494" s="10">
        <f t="shared" si="266"/>
        <v>21.678667648724232</v>
      </c>
      <c r="AA494">
        <f t="shared" si="244"/>
        <v>6888390.4601750355</v>
      </c>
      <c r="AB494" s="10">
        <f t="shared" si="245"/>
        <v>6.8883904601750352</v>
      </c>
      <c r="AC494" s="10">
        <f t="shared" si="246"/>
        <v>6.7873904601750352</v>
      </c>
      <c r="AD494" s="3">
        <f t="shared" si="247"/>
        <v>984.39310517404431</v>
      </c>
      <c r="AI494" s="94">
        <f t="shared" si="248"/>
        <v>1.146117184691966</v>
      </c>
    </row>
    <row r="495" spans="2:35">
      <c r="B495" s="39">
        <f t="shared" si="249"/>
        <v>467</v>
      </c>
      <c r="C495" s="42">
        <f t="shared" si="250"/>
        <v>8.6792565947238032</v>
      </c>
      <c r="D495" s="10">
        <f t="shared" si="251"/>
        <v>6.8207434052765343</v>
      </c>
      <c r="E495" s="40">
        <f t="shared" si="252"/>
        <v>32.358513189446931</v>
      </c>
      <c r="F495" s="40">
        <f t="shared" si="253"/>
        <v>46</v>
      </c>
      <c r="G495" s="3">
        <f t="shared" si="254"/>
        <v>338.20743405275232</v>
      </c>
      <c r="H495" s="3">
        <f t="shared" si="255"/>
        <v>148.76302106966494</v>
      </c>
      <c r="I495">
        <f t="shared" si="240"/>
        <v>1.4876302106966495E-4</v>
      </c>
      <c r="J495" s="4">
        <f t="shared" si="256"/>
        <v>970.02436103923367</v>
      </c>
      <c r="K495" s="40">
        <f t="shared" si="257"/>
        <v>6.5206013837603924</v>
      </c>
      <c r="L495" s="40">
        <f t="shared" si="241"/>
        <v>0</v>
      </c>
      <c r="M495" s="10">
        <f t="shared" si="258"/>
        <v>6.8883904601750352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15.287610588319088</v>
      </c>
      <c r="Q495" s="42">
        <f t="shared" si="260"/>
        <v>0.59103025078314986</v>
      </c>
      <c r="R495" s="4">
        <f t="shared" si="261"/>
        <v>283936.30424497888</v>
      </c>
      <c r="S495">
        <f t="shared" si="242"/>
        <v>2.8393630424497886E-4</v>
      </c>
      <c r="T495" s="41">
        <f t="shared" si="243"/>
        <v>5.4091423102366231E-4</v>
      </c>
      <c r="U495" s="42">
        <f t="shared" si="262"/>
        <v>0.50417433799563915</v>
      </c>
      <c r="V495" s="42">
        <f t="shared" si="263"/>
        <v>1.1611722271915703</v>
      </c>
      <c r="W495" s="42">
        <f t="shared" si="264"/>
        <v>1.1462126482118213</v>
      </c>
      <c r="X495" s="42">
        <f t="shared" si="265"/>
        <v>1.4959578979748978E-2</v>
      </c>
      <c r="Y495" s="42">
        <f t="shared" si="239"/>
        <v>1.1727251813493883E-2</v>
      </c>
      <c r="Z495" s="10">
        <f t="shared" si="266"/>
        <v>21.680427581467853</v>
      </c>
      <c r="AA495">
        <f t="shared" si="244"/>
        <v>6888941.4788496206</v>
      </c>
      <c r="AB495" s="10">
        <f t="shared" si="245"/>
        <v>6.8889414788496204</v>
      </c>
      <c r="AC495" s="10">
        <f t="shared" si="246"/>
        <v>6.7879414788496204</v>
      </c>
      <c r="AD495" s="3">
        <f t="shared" si="247"/>
        <v>984.47302086288914</v>
      </c>
      <c r="AI495" s="94">
        <f t="shared" si="248"/>
        <v>1.1462126482118213</v>
      </c>
    </row>
    <row r="496" spans="2:35">
      <c r="B496" s="39">
        <f t="shared" si="249"/>
        <v>468</v>
      </c>
      <c r="C496" s="42">
        <f t="shared" si="250"/>
        <v>8.6978417266182859</v>
      </c>
      <c r="D496" s="10">
        <f t="shared" si="251"/>
        <v>6.8021582733820516</v>
      </c>
      <c r="E496" s="40">
        <f t="shared" si="252"/>
        <v>32.395683453235897</v>
      </c>
      <c r="F496" s="40">
        <f t="shared" si="253"/>
        <v>46</v>
      </c>
      <c r="G496" s="3">
        <f t="shared" si="254"/>
        <v>338.02158273380746</v>
      </c>
      <c r="H496" s="3">
        <f t="shared" si="255"/>
        <v>148.76302106966494</v>
      </c>
      <c r="I496">
        <f t="shared" si="240"/>
        <v>1.4876302106966495E-4</v>
      </c>
      <c r="J496" s="4">
        <f t="shared" si="256"/>
        <v>971.91475988884827</v>
      </c>
      <c r="K496" s="40">
        <f t="shared" si="257"/>
        <v>6.5333088350881612</v>
      </c>
      <c r="L496" s="40">
        <f t="shared" si="241"/>
        <v>0</v>
      </c>
      <c r="M496" s="10">
        <f t="shared" si="258"/>
        <v>6.8889414788496204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15.288000680304116</v>
      </c>
      <c r="Q496" s="42">
        <f t="shared" si="260"/>
        <v>0.59224591869703391</v>
      </c>
      <c r="R496" s="4">
        <f t="shared" si="261"/>
        <v>283141.2803171057</v>
      </c>
      <c r="S496">
        <f t="shared" si="242"/>
        <v>2.8314128031710573E-4</v>
      </c>
      <c r="T496" s="41">
        <f t="shared" si="243"/>
        <v>5.4170925495153539E-4</v>
      </c>
      <c r="U496" s="42">
        <f t="shared" si="262"/>
        <v>0.502762645807872</v>
      </c>
      <c r="V496" s="42">
        <f t="shared" si="263"/>
        <v>1.1612482090251135</v>
      </c>
      <c r="W496" s="42">
        <f t="shared" si="264"/>
        <v>1.1463057008478699</v>
      </c>
      <c r="X496" s="42">
        <f t="shared" si="265"/>
        <v>1.494250817724363E-2</v>
      </c>
      <c r="Y496" s="42">
        <f t="shared" si="239"/>
        <v>1.1745416941237909E-2</v>
      </c>
      <c r="Z496" s="10">
        <f t="shared" si="266"/>
        <v>21.682141912618285</v>
      </c>
      <c r="AA496">
        <f t="shared" si="244"/>
        <v>6889478.2200868847</v>
      </c>
      <c r="AB496" s="10">
        <f t="shared" si="245"/>
        <v>6.8894782200868843</v>
      </c>
      <c r="AC496" s="10">
        <f t="shared" si="246"/>
        <v>6.7884782200868843</v>
      </c>
      <c r="AD496" s="3">
        <f t="shared" si="247"/>
        <v>984.55086585741617</v>
      </c>
      <c r="AI496" s="94">
        <f t="shared" si="248"/>
        <v>1.1463057008478699</v>
      </c>
    </row>
    <row r="497" spans="2:35">
      <c r="B497" s="39">
        <f t="shared" si="249"/>
        <v>469</v>
      </c>
      <c r="C497" s="42">
        <f t="shared" si="250"/>
        <v>8.7164268585127687</v>
      </c>
      <c r="D497" s="10">
        <f t="shared" si="251"/>
        <v>6.7835731414875688</v>
      </c>
      <c r="E497" s="40">
        <f t="shared" si="252"/>
        <v>32.432853717024862</v>
      </c>
      <c r="F497" s="40">
        <f t="shared" si="253"/>
        <v>46</v>
      </c>
      <c r="G497" s="3">
        <f t="shared" si="254"/>
        <v>337.83573141486261</v>
      </c>
      <c r="H497" s="3">
        <f t="shared" si="255"/>
        <v>148.76302106966494</v>
      </c>
      <c r="I497">
        <f t="shared" si="240"/>
        <v>1.4876302106966495E-4</v>
      </c>
      <c r="J497" s="4">
        <f t="shared" si="256"/>
        <v>973.80732899545137</v>
      </c>
      <c r="K497" s="40">
        <f t="shared" si="257"/>
        <v>6.5460308751018337</v>
      </c>
      <c r="L497" s="40">
        <f t="shared" si="241"/>
        <v>0</v>
      </c>
      <c r="M497" s="10">
        <f t="shared" si="258"/>
        <v>6.8894782200868843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15.288380644191836</v>
      </c>
      <c r="Q497" s="42">
        <f t="shared" si="260"/>
        <v>0.59346155639778309</v>
      </c>
      <c r="R497" s="4">
        <f t="shared" si="261"/>
        <v>282346.22586511442</v>
      </c>
      <c r="S497">
        <f t="shared" si="242"/>
        <v>2.8234622586511442E-4</v>
      </c>
      <c r="T497" s="41">
        <f t="shared" si="243"/>
        <v>5.4250430940352675E-4</v>
      </c>
      <c r="U497" s="42">
        <f t="shared" si="262"/>
        <v>0.50135089941964905</v>
      </c>
      <c r="V497" s="42">
        <f t="shared" si="263"/>
        <v>1.1613216564054529</v>
      </c>
      <c r="W497" s="42">
        <f t="shared" si="264"/>
        <v>1.1463963423983421</v>
      </c>
      <c r="X497" s="42">
        <f t="shared" si="265"/>
        <v>1.4925314007110835E-2</v>
      </c>
      <c r="Y497" s="42">
        <f t="shared" si="239"/>
        <v>1.1763560715640472E-2</v>
      </c>
      <c r="Z497" s="10">
        <f t="shared" si="266"/>
        <v>21.683810638433979</v>
      </c>
      <c r="AA497">
        <f t="shared" si="244"/>
        <v>6890000.6827153843</v>
      </c>
      <c r="AB497" s="10">
        <f t="shared" si="245"/>
        <v>6.8900006827153844</v>
      </c>
      <c r="AC497" s="10">
        <f t="shared" si="246"/>
        <v>6.7890006827153844</v>
      </c>
      <c r="AD497" s="3">
        <f t="shared" si="247"/>
        <v>984.62663998772791</v>
      </c>
      <c r="AI497" s="94">
        <f t="shared" si="248"/>
        <v>1.1463963423983421</v>
      </c>
    </row>
    <row r="498" spans="2:35">
      <c r="B498" s="39">
        <f t="shared" si="249"/>
        <v>470</v>
      </c>
      <c r="C498" s="42">
        <f t="shared" si="250"/>
        <v>8.7350119904072514</v>
      </c>
      <c r="D498" s="10">
        <f t="shared" si="251"/>
        <v>6.7649880095930861</v>
      </c>
      <c r="E498" s="40">
        <f t="shared" si="252"/>
        <v>32.470023980813828</v>
      </c>
      <c r="F498" s="40">
        <f t="shared" si="253"/>
        <v>46</v>
      </c>
      <c r="G498" s="3">
        <f t="shared" si="254"/>
        <v>337.64988009591775</v>
      </c>
      <c r="H498" s="3">
        <f t="shared" si="255"/>
        <v>148.76302106966494</v>
      </c>
      <c r="I498">
        <f t="shared" si="240"/>
        <v>1.4876302106966495E-4</v>
      </c>
      <c r="J498" s="4">
        <f t="shared" si="256"/>
        <v>975.70206835904344</v>
      </c>
      <c r="K498" s="40">
        <f t="shared" si="257"/>
        <v>6.5587675038014135</v>
      </c>
      <c r="L498" s="40">
        <f t="shared" si="241"/>
        <v>0</v>
      </c>
      <c r="M498" s="10">
        <f t="shared" si="258"/>
        <v>6.8900006827153844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15.288750480764444</v>
      </c>
      <c r="Q498" s="42">
        <f t="shared" si="260"/>
        <v>0.59467716469212117</v>
      </c>
      <c r="R498" s="4">
        <f t="shared" si="261"/>
        <v>281551.14209904044</v>
      </c>
      <c r="S498">
        <f t="shared" si="242"/>
        <v>2.8155114209904044E-4</v>
      </c>
      <c r="T498" s="41">
        <f t="shared" si="243"/>
        <v>5.4329939316960073E-4</v>
      </c>
      <c r="U498" s="42">
        <f t="shared" si="262"/>
        <v>0.49993910097958216</v>
      </c>
      <c r="V498" s="42">
        <f t="shared" si="263"/>
        <v>1.1613925691710014</v>
      </c>
      <c r="W498" s="42">
        <f t="shared" si="264"/>
        <v>1.1464845726654112</v>
      </c>
      <c r="X498" s="42">
        <f t="shared" si="265"/>
        <v>1.4907996505590271E-2</v>
      </c>
      <c r="Y498" s="42">
        <f t="shared" si="239"/>
        <v>1.1781682999844631E-2</v>
      </c>
      <c r="Z498" s="10">
        <f t="shared" si="266"/>
        <v>21.685433755245821</v>
      </c>
      <c r="AA498">
        <f t="shared" si="244"/>
        <v>6890508.8655863507</v>
      </c>
      <c r="AB498" s="10">
        <f t="shared" si="245"/>
        <v>6.8905088655863507</v>
      </c>
      <c r="AC498" s="10">
        <f t="shared" si="246"/>
        <v>6.7895088655863507</v>
      </c>
      <c r="AD498" s="3">
        <f t="shared" si="247"/>
        <v>984.70034308721551</v>
      </c>
      <c r="AI498" s="94">
        <f t="shared" si="248"/>
        <v>1.1464845726654112</v>
      </c>
    </row>
    <row r="499" spans="2:35">
      <c r="B499" s="39">
        <f t="shared" si="249"/>
        <v>471</v>
      </c>
      <c r="C499" s="42">
        <f t="shared" si="250"/>
        <v>8.7535971223017341</v>
      </c>
      <c r="D499" s="10">
        <f t="shared" si="251"/>
        <v>6.7464028776986034</v>
      </c>
      <c r="E499" s="40">
        <f t="shared" si="252"/>
        <v>32.507194244602793</v>
      </c>
      <c r="F499" s="40">
        <f t="shared" si="253"/>
        <v>46</v>
      </c>
      <c r="G499" s="3">
        <f t="shared" si="254"/>
        <v>337.4640287769729</v>
      </c>
      <c r="H499" s="3">
        <f t="shared" si="255"/>
        <v>148.76302106966494</v>
      </c>
      <c r="I499">
        <f t="shared" si="240"/>
        <v>1.4876302106966495E-4</v>
      </c>
      <c r="J499" s="4">
        <f t="shared" si="256"/>
        <v>977.59897797962412</v>
      </c>
      <c r="K499" s="40">
        <f t="shared" si="257"/>
        <v>6.5715187211868979</v>
      </c>
      <c r="L499" s="40">
        <f t="shared" si="241"/>
        <v>0</v>
      </c>
      <c r="M499" s="10">
        <f t="shared" si="258"/>
        <v>6.8905088655863507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15.289110190777148</v>
      </c>
      <c r="Q499" s="42">
        <f t="shared" si="260"/>
        <v>0.59589274438659512</v>
      </c>
      <c r="R499" s="4">
        <f t="shared" si="261"/>
        <v>280756.03022891912</v>
      </c>
      <c r="S499">
        <f t="shared" si="242"/>
        <v>2.8075603022891909E-4</v>
      </c>
      <c r="T499" s="41">
        <f t="shared" si="243"/>
        <v>5.4409450503972202E-4</v>
      </c>
      <c r="U499" s="42">
        <f t="shared" si="262"/>
        <v>0.4985272526362825</v>
      </c>
      <c r="V499" s="42">
        <f t="shared" si="263"/>
        <v>1.1614609471661603</v>
      </c>
      <c r="W499" s="42">
        <f t="shared" si="264"/>
        <v>1.1465703914550807</v>
      </c>
      <c r="X499" s="42">
        <f t="shared" si="265"/>
        <v>1.4890555711079667E-2</v>
      </c>
      <c r="Y499" s="42">
        <f t="shared" si="239"/>
        <v>1.1799783657006452E-2</v>
      </c>
      <c r="Z499" s="10">
        <f t="shared" si="266"/>
        <v>21.687011259459421</v>
      </c>
      <c r="AA499">
        <f t="shared" si="244"/>
        <v>6891002.7675744137</v>
      </c>
      <c r="AB499" s="10">
        <f t="shared" si="245"/>
        <v>6.8910027675744141</v>
      </c>
      <c r="AC499" s="10">
        <f t="shared" si="246"/>
        <v>6.7900027675744141</v>
      </c>
      <c r="AD499" s="3">
        <f t="shared" si="247"/>
        <v>984.77197499266333</v>
      </c>
      <c r="AI499" s="94">
        <f t="shared" si="248"/>
        <v>1.1465703914550807</v>
      </c>
    </row>
    <row r="500" spans="2:35">
      <c r="B500" s="39">
        <f t="shared" si="249"/>
        <v>472</v>
      </c>
      <c r="C500" s="42">
        <f t="shared" si="250"/>
        <v>8.7721822541962169</v>
      </c>
      <c r="D500" s="10">
        <f t="shared" si="251"/>
        <v>6.7278177458041206</v>
      </c>
      <c r="E500" s="40">
        <f t="shared" si="252"/>
        <v>32.544364508391759</v>
      </c>
      <c r="F500" s="40">
        <f t="shared" si="253"/>
        <v>46</v>
      </c>
      <c r="G500" s="3">
        <f t="shared" si="254"/>
        <v>337.27817745802804</v>
      </c>
      <c r="H500" s="3">
        <f t="shared" si="255"/>
        <v>148.76302106966494</v>
      </c>
      <c r="I500">
        <f t="shared" si="240"/>
        <v>1.4876302106966495E-4</v>
      </c>
      <c r="J500" s="4">
        <f t="shared" si="256"/>
        <v>979.49805785719354</v>
      </c>
      <c r="K500" s="40">
        <f t="shared" si="257"/>
        <v>6.5842845272582879</v>
      </c>
      <c r="L500" s="40">
        <f t="shared" si="241"/>
        <v>0</v>
      </c>
      <c r="M500" s="10">
        <f t="shared" si="258"/>
        <v>6.8910027675744141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15.289459774958695</v>
      </c>
      <c r="Q500" s="42">
        <f t="shared" si="260"/>
        <v>0.59710829628758</v>
      </c>
      <c r="R500" s="4">
        <f t="shared" si="261"/>
        <v>279960.89146478585</v>
      </c>
      <c r="S500">
        <f t="shared" si="242"/>
        <v>2.7996089146478583E-4</v>
      </c>
      <c r="T500" s="41">
        <f t="shared" si="243"/>
        <v>5.4488964380385529E-4</v>
      </c>
      <c r="U500" s="42">
        <f t="shared" si="262"/>
        <v>0.49711535653836164</v>
      </c>
      <c r="V500" s="42">
        <f t="shared" si="263"/>
        <v>1.1615267902398063</v>
      </c>
      <c r="W500" s="42">
        <f t="shared" si="264"/>
        <v>1.1466537985773047</v>
      </c>
      <c r="X500" s="42">
        <f t="shared" si="265"/>
        <v>1.4872991662501667E-2</v>
      </c>
      <c r="Y500" s="42">
        <f t="shared" si="239"/>
        <v>1.1817862550295138E-2</v>
      </c>
      <c r="Z500" s="10">
        <f t="shared" si="266"/>
        <v>21.688543147553801</v>
      </c>
      <c r="AA500">
        <f t="shared" si="244"/>
        <v>6891482.3875771882</v>
      </c>
      <c r="AB500" s="10">
        <f t="shared" si="245"/>
        <v>6.891482387577188</v>
      </c>
      <c r="AC500" s="10">
        <f t="shared" si="246"/>
        <v>6.790482387577188</v>
      </c>
      <c r="AD500" s="3">
        <f t="shared" si="247"/>
        <v>984.8415355441897</v>
      </c>
      <c r="AI500" s="94">
        <f t="shared" si="248"/>
        <v>1.1466537985773047</v>
      </c>
    </row>
    <row r="501" spans="2:35">
      <c r="B501" s="39">
        <f t="shared" si="249"/>
        <v>473</v>
      </c>
      <c r="C501" s="42">
        <f t="shared" si="250"/>
        <v>8.7907673860906996</v>
      </c>
      <c r="D501" s="10">
        <f t="shared" si="251"/>
        <v>6.7092326139096379</v>
      </c>
      <c r="E501" s="40">
        <f t="shared" si="252"/>
        <v>32.581534772180724</v>
      </c>
      <c r="F501" s="40">
        <f t="shared" si="253"/>
        <v>46</v>
      </c>
      <c r="G501" s="3">
        <f t="shared" si="254"/>
        <v>337.09232613908318</v>
      </c>
      <c r="H501" s="3">
        <f t="shared" si="255"/>
        <v>148.76302106966494</v>
      </c>
      <c r="I501">
        <f t="shared" si="240"/>
        <v>1.4876302106966495E-4</v>
      </c>
      <c r="J501" s="4">
        <f t="shared" si="256"/>
        <v>981.3993079917517</v>
      </c>
      <c r="K501" s="40">
        <f t="shared" si="257"/>
        <v>6.5970649220155826</v>
      </c>
      <c r="L501" s="40">
        <f t="shared" si="241"/>
        <v>0</v>
      </c>
      <c r="M501" s="10">
        <f t="shared" si="258"/>
        <v>6.891482387577188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15.289799234011094</v>
      </c>
      <c r="Q501" s="42">
        <f t="shared" si="260"/>
        <v>0.59832382120128469</v>
      </c>
      <c r="R501" s="4">
        <f t="shared" si="261"/>
        <v>279165.72701667598</v>
      </c>
      <c r="S501">
        <f t="shared" si="242"/>
        <v>2.7916572701667597E-4</v>
      </c>
      <c r="T501" s="41">
        <f t="shared" si="243"/>
        <v>5.456848082519652E-4</v>
      </c>
      <c r="U501" s="42">
        <f t="shared" si="262"/>
        <v>0.49570341483443092</v>
      </c>
      <c r="V501" s="42">
        <f t="shared" si="263"/>
        <v>1.1615900982460219</v>
      </c>
      <c r="W501" s="42">
        <f t="shared" si="264"/>
        <v>1.1467347938459196</v>
      </c>
      <c r="X501" s="42">
        <f t="shared" si="265"/>
        <v>1.4855304400102298E-2</v>
      </c>
      <c r="Y501" s="42">
        <f t="shared" si="239"/>
        <v>1.1835919542894129E-2</v>
      </c>
      <c r="Z501" s="10">
        <f t="shared" si="266"/>
        <v>21.690029416081888</v>
      </c>
      <c r="AA501">
        <f t="shared" si="244"/>
        <v>6891947.7245154288</v>
      </c>
      <c r="AB501" s="10">
        <f t="shared" si="245"/>
        <v>6.891947724515429</v>
      </c>
      <c r="AC501" s="10">
        <f t="shared" si="246"/>
        <v>6.7909477245154291</v>
      </c>
      <c r="AD501" s="3">
        <f t="shared" si="247"/>
        <v>984.90902458526887</v>
      </c>
      <c r="AI501" s="94">
        <f t="shared" si="248"/>
        <v>1.1467347938459196</v>
      </c>
    </row>
    <row r="502" spans="2:35">
      <c r="B502" s="39">
        <f t="shared" si="249"/>
        <v>474</v>
      </c>
      <c r="C502" s="42">
        <f t="shared" si="250"/>
        <v>8.8093525179851824</v>
      </c>
      <c r="D502" s="10">
        <f t="shared" si="251"/>
        <v>6.6906474820151551</v>
      </c>
      <c r="E502" s="40">
        <f t="shared" si="252"/>
        <v>32.61870503596969</v>
      </c>
      <c r="F502" s="40">
        <f t="shared" si="253"/>
        <v>46</v>
      </c>
      <c r="G502" s="3">
        <f t="shared" si="254"/>
        <v>336.90647482013833</v>
      </c>
      <c r="H502" s="3">
        <f t="shared" si="255"/>
        <v>148.76302106966494</v>
      </c>
      <c r="I502">
        <f t="shared" si="240"/>
        <v>1.4876302106966495E-4</v>
      </c>
      <c r="J502" s="4">
        <f t="shared" si="256"/>
        <v>983.30272838329859</v>
      </c>
      <c r="K502" s="40">
        <f t="shared" si="257"/>
        <v>6.6098599054587837</v>
      </c>
      <c r="L502" s="40">
        <f t="shared" si="241"/>
        <v>0</v>
      </c>
      <c r="M502" s="10">
        <f t="shared" si="258"/>
        <v>6.891947724515429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15.290128568609719</v>
      </c>
      <c r="Q502" s="42">
        <f t="shared" si="260"/>
        <v>0.59953931993375698</v>
      </c>
      <c r="R502" s="4">
        <f t="shared" si="261"/>
        <v>278370.53809462488</v>
      </c>
      <c r="S502">
        <f t="shared" si="242"/>
        <v>2.7837053809462485E-4</v>
      </c>
      <c r="T502" s="41">
        <f t="shared" si="243"/>
        <v>5.4647999717401632E-4</v>
      </c>
      <c r="U502" s="42">
        <f t="shared" si="262"/>
        <v>0.49429142967310163</v>
      </c>
      <c r="V502" s="42">
        <f t="shared" si="263"/>
        <v>1.1616508710439819</v>
      </c>
      <c r="W502" s="42">
        <f t="shared" si="264"/>
        <v>1.1468133770786688</v>
      </c>
      <c r="X502" s="42">
        <f t="shared" si="265"/>
        <v>1.4837493965313087E-2</v>
      </c>
      <c r="Y502" s="42">
        <f t="shared" si="239"/>
        <v>1.1853954498002032E-2</v>
      </c>
      <c r="Z502" s="10">
        <f t="shared" si="266"/>
        <v>21.691470061670643</v>
      </c>
      <c r="AA502">
        <f t="shared" si="244"/>
        <v>6892398.7773330687</v>
      </c>
      <c r="AB502" s="10">
        <f t="shared" si="245"/>
        <v>6.892398777333069</v>
      </c>
      <c r="AC502" s="10">
        <f t="shared" si="246"/>
        <v>6.7913987773330691</v>
      </c>
      <c r="AD502" s="3">
        <f t="shared" si="247"/>
        <v>984.97444196273659</v>
      </c>
      <c r="AI502" s="94">
        <f t="shared" si="248"/>
        <v>1.1468133770786688</v>
      </c>
    </row>
    <row r="503" spans="2:35">
      <c r="B503" s="39">
        <f t="shared" si="249"/>
        <v>475</v>
      </c>
      <c r="C503" s="42">
        <f t="shared" si="250"/>
        <v>8.8279376498796651</v>
      </c>
      <c r="D503" s="10">
        <f t="shared" si="251"/>
        <v>6.6720623501206724</v>
      </c>
      <c r="E503" s="40">
        <f t="shared" si="252"/>
        <v>32.655875299758655</v>
      </c>
      <c r="F503" s="40">
        <f t="shared" si="253"/>
        <v>46</v>
      </c>
      <c r="G503" s="3">
        <f t="shared" si="254"/>
        <v>336.72062350119347</v>
      </c>
      <c r="H503" s="3">
        <f t="shared" si="255"/>
        <v>148.76302106966494</v>
      </c>
      <c r="I503">
        <f t="shared" si="240"/>
        <v>1.4876302106966495E-4</v>
      </c>
      <c r="J503" s="4">
        <f t="shared" si="256"/>
        <v>985.20831903183409</v>
      </c>
      <c r="K503" s="40">
        <f t="shared" si="257"/>
        <v>6.6226694775878894</v>
      </c>
      <c r="L503" s="40">
        <f t="shared" si="241"/>
        <v>0</v>
      </c>
      <c r="M503" s="10">
        <f t="shared" si="258"/>
        <v>6.892398777333069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15.290447779403376</v>
      </c>
      <c r="Q503" s="42">
        <f t="shared" si="260"/>
        <v>0.60075479329088899</v>
      </c>
      <c r="R503" s="4">
        <f t="shared" si="261"/>
        <v>277575.32590866793</v>
      </c>
      <c r="S503">
        <f t="shared" si="242"/>
        <v>2.7757532590866796E-4</v>
      </c>
      <c r="T503" s="41">
        <f t="shared" si="243"/>
        <v>5.4727520935997321E-4</v>
      </c>
      <c r="U503" s="42">
        <f t="shared" si="262"/>
        <v>0.49287940320298529</v>
      </c>
      <c r="V503" s="42">
        <f t="shared" si="263"/>
        <v>1.1617091084975419</v>
      </c>
      <c r="W503" s="42">
        <f t="shared" si="264"/>
        <v>1.1468895480972103</v>
      </c>
      <c r="X503" s="42">
        <f t="shared" si="265"/>
        <v>1.4819560400331611E-2</v>
      </c>
      <c r="Y503" s="42">
        <f t="shared" si="239"/>
        <v>1.1871967278833044E-2</v>
      </c>
      <c r="Z503" s="10">
        <f t="shared" si="266"/>
        <v>21.692865081020312</v>
      </c>
      <c r="AA503">
        <f t="shared" si="244"/>
        <v>6892835.5449969824</v>
      </c>
      <c r="AB503" s="10">
        <f t="shared" si="245"/>
        <v>6.8928355449969825</v>
      </c>
      <c r="AC503" s="10">
        <f t="shared" si="246"/>
        <v>6.7918355449969825</v>
      </c>
      <c r="AD503" s="3">
        <f t="shared" si="247"/>
        <v>985.03778752675601</v>
      </c>
      <c r="AI503" s="94">
        <f t="shared" si="248"/>
        <v>1.1468895480972103</v>
      </c>
    </row>
    <row r="504" spans="2:35">
      <c r="B504" s="39">
        <f t="shared" si="249"/>
        <v>476</v>
      </c>
      <c r="C504" s="42">
        <f t="shared" si="250"/>
        <v>8.8465227817741479</v>
      </c>
      <c r="D504" s="10">
        <f t="shared" si="251"/>
        <v>6.6534772182261896</v>
      </c>
      <c r="E504" s="40">
        <f t="shared" si="252"/>
        <v>32.693045563547621</v>
      </c>
      <c r="F504" s="40">
        <f t="shared" si="253"/>
        <v>46</v>
      </c>
      <c r="G504" s="3">
        <f t="shared" si="254"/>
        <v>336.53477218224862</v>
      </c>
      <c r="H504" s="3">
        <f t="shared" si="255"/>
        <v>148.76302106966494</v>
      </c>
      <c r="I504">
        <f t="shared" si="240"/>
        <v>1.4876302106966495E-4</v>
      </c>
      <c r="J504" s="4">
        <f t="shared" si="256"/>
        <v>987.11607993735856</v>
      </c>
      <c r="K504" s="40">
        <f t="shared" si="257"/>
        <v>6.6354936384029015</v>
      </c>
      <c r="L504" s="40">
        <f t="shared" si="241"/>
        <v>0</v>
      </c>
      <c r="M504" s="10">
        <f t="shared" si="258"/>
        <v>6.8928355449969825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15.290756867014112</v>
      </c>
      <c r="Q504" s="42">
        <f t="shared" si="260"/>
        <v>0.60197024207842265</v>
      </c>
      <c r="R504" s="4">
        <f t="shared" si="261"/>
        <v>276780.0916688405</v>
      </c>
      <c r="S504">
        <f t="shared" si="242"/>
        <v>2.767800916688405E-4</v>
      </c>
      <c r="T504" s="41">
        <f t="shared" si="243"/>
        <v>5.4807044359980067E-4</v>
      </c>
      <c r="U504" s="42">
        <f t="shared" si="262"/>
        <v>0.49146733757269329</v>
      </c>
      <c r="V504" s="42">
        <f t="shared" si="263"/>
        <v>1.1617648104757365</v>
      </c>
      <c r="W504" s="42">
        <f t="shared" si="264"/>
        <v>1.1469633067270764</v>
      </c>
      <c r="X504" s="42">
        <f t="shared" si="265"/>
        <v>1.4801503748660183E-2</v>
      </c>
      <c r="Y504" s="42">
        <f t="shared" si="239"/>
        <v>1.1889957748618028E-2</v>
      </c>
      <c r="Z504" s="10">
        <f t="shared" si="266"/>
        <v>21.694214470904836</v>
      </c>
      <c r="AA504">
        <f t="shared" si="244"/>
        <v>6893258.0264971228</v>
      </c>
      <c r="AB504" s="10">
        <f t="shared" si="245"/>
        <v>6.893258026497123</v>
      </c>
      <c r="AC504" s="10">
        <f t="shared" si="246"/>
        <v>6.7922580264971231</v>
      </c>
      <c r="AD504" s="3">
        <f t="shared" si="247"/>
        <v>985.0990611308373</v>
      </c>
      <c r="AI504" s="94">
        <f t="shared" si="248"/>
        <v>1.1469633067270764</v>
      </c>
    </row>
    <row r="505" spans="2:35">
      <c r="B505" s="39">
        <f t="shared" si="249"/>
        <v>477</v>
      </c>
      <c r="C505" s="42">
        <f t="shared" si="250"/>
        <v>8.8651079136686306</v>
      </c>
      <c r="D505" s="10">
        <f t="shared" si="251"/>
        <v>6.6348920863317069</v>
      </c>
      <c r="E505" s="40">
        <f t="shared" si="252"/>
        <v>32.730215827336586</v>
      </c>
      <c r="F505" s="40">
        <f t="shared" si="253"/>
        <v>46</v>
      </c>
      <c r="G505" s="3">
        <f t="shared" si="254"/>
        <v>336.34892086330376</v>
      </c>
      <c r="H505" s="3">
        <f t="shared" si="255"/>
        <v>148.76302106966494</v>
      </c>
      <c r="I505">
        <f t="shared" si="240"/>
        <v>1.4876302106966495E-4</v>
      </c>
      <c r="J505" s="4">
        <f t="shared" si="256"/>
        <v>989.02601109987143</v>
      </c>
      <c r="K505" s="40">
        <f t="shared" si="257"/>
        <v>6.6483323879038174</v>
      </c>
      <c r="L505" s="40">
        <f t="shared" si="241"/>
        <v>0</v>
      </c>
      <c r="M505" s="10">
        <f t="shared" si="258"/>
        <v>6.893258026497123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15.291055832037355</v>
      </c>
      <c r="Q505" s="42">
        <f t="shared" si="260"/>
        <v>0.60318566710195465</v>
      </c>
      <c r="R505" s="4">
        <f t="shared" si="261"/>
        <v>275984.83658517798</v>
      </c>
      <c r="S505">
        <f t="shared" si="242"/>
        <v>2.7598483658517798E-4</v>
      </c>
      <c r="T505" s="41">
        <f t="shared" si="243"/>
        <v>5.4886569868346324E-4</v>
      </c>
      <c r="U505" s="42">
        <f t="shared" si="262"/>
        <v>0.49005523493083714</v>
      </c>
      <c r="V505" s="42">
        <f t="shared" si="263"/>
        <v>1.1618179768527446</v>
      </c>
      <c r="W505" s="42">
        <f t="shared" si="264"/>
        <v>1.147034652797696</v>
      </c>
      <c r="X505" s="42">
        <f t="shared" si="265"/>
        <v>1.4783324055048563E-2</v>
      </c>
      <c r="Y505" s="42">
        <f t="shared" si="239"/>
        <v>1.1907925770605517E-2</v>
      </c>
      <c r="Z505" s="10">
        <f t="shared" si="266"/>
        <v>21.695518228172144</v>
      </c>
      <c r="AA505">
        <f t="shared" si="244"/>
        <v>6893666.2208466055</v>
      </c>
      <c r="AB505" s="10">
        <f t="shared" si="245"/>
        <v>6.8936662208466055</v>
      </c>
      <c r="AC505" s="10">
        <f t="shared" si="246"/>
        <v>6.7926662208466055</v>
      </c>
      <c r="AD505" s="3">
        <f t="shared" si="247"/>
        <v>985.15826263184999</v>
      </c>
      <c r="AI505" s="94">
        <f t="shared" si="248"/>
        <v>1.147034652797696</v>
      </c>
    </row>
    <row r="506" spans="2:35">
      <c r="B506" s="39">
        <f t="shared" si="249"/>
        <v>478</v>
      </c>
      <c r="C506" s="42">
        <f t="shared" si="250"/>
        <v>8.8836930455631133</v>
      </c>
      <c r="D506" s="10">
        <f t="shared" si="251"/>
        <v>6.6163069544372242</v>
      </c>
      <c r="E506" s="40">
        <f t="shared" si="252"/>
        <v>32.767386091125552</v>
      </c>
      <c r="F506" s="40">
        <f t="shared" si="253"/>
        <v>46</v>
      </c>
      <c r="G506" s="3">
        <f t="shared" si="254"/>
        <v>336.1630695443589</v>
      </c>
      <c r="H506" s="3">
        <f t="shared" si="255"/>
        <v>148.76302106966494</v>
      </c>
      <c r="I506">
        <f t="shared" si="240"/>
        <v>1.4876302106966495E-4</v>
      </c>
      <c r="J506" s="4">
        <f t="shared" si="256"/>
        <v>990.93811251937325</v>
      </c>
      <c r="K506" s="40">
        <f t="shared" si="257"/>
        <v>6.6611857260906397</v>
      </c>
      <c r="L506" s="40">
        <f t="shared" si="241"/>
        <v>0</v>
      </c>
      <c r="M506" s="10">
        <f t="shared" si="258"/>
        <v>6.8936662208466055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15.291344675041952</v>
      </c>
      <c r="Q506" s="42">
        <f t="shared" si="260"/>
        <v>0.60440106916694225</v>
      </c>
      <c r="R506" s="4">
        <f t="shared" si="261"/>
        <v>275189.56186771573</v>
      </c>
      <c r="S506">
        <f t="shared" si="242"/>
        <v>2.7518956186771572E-4</v>
      </c>
      <c r="T506" s="41">
        <f t="shared" si="243"/>
        <v>5.4966097340092539E-4</v>
      </c>
      <c r="U506" s="42">
        <f t="shared" si="262"/>
        <v>0.48864309742602813</v>
      </c>
      <c r="V506" s="42">
        <f t="shared" si="263"/>
        <v>1.1618686075076001</v>
      </c>
      <c r="W506" s="42">
        <f t="shared" si="264"/>
        <v>1.147103586142411</v>
      </c>
      <c r="X506" s="42">
        <f t="shared" si="265"/>
        <v>1.476502136518909E-2</v>
      </c>
      <c r="Y506" s="42">
        <f t="shared" si="239"/>
        <v>1.1925871208062353E-2</v>
      </c>
      <c r="Z506" s="10">
        <f t="shared" si="266"/>
        <v>21.6967763497438</v>
      </c>
      <c r="AA506">
        <f t="shared" si="244"/>
        <v>6894060.1270815991</v>
      </c>
      <c r="AB506" s="10">
        <f t="shared" si="245"/>
        <v>6.8940601270815991</v>
      </c>
      <c r="AC506" s="10">
        <f t="shared" si="246"/>
        <v>6.7930601270815991</v>
      </c>
      <c r="AD506" s="3">
        <f t="shared" si="247"/>
        <v>985.21539189000714</v>
      </c>
      <c r="AI506" s="94">
        <f t="shared" si="248"/>
        <v>1.147103586142411</v>
      </c>
    </row>
    <row r="507" spans="2:35">
      <c r="B507" s="39">
        <f t="shared" si="249"/>
        <v>479</v>
      </c>
      <c r="C507" s="42">
        <f t="shared" si="250"/>
        <v>8.9022781774575961</v>
      </c>
      <c r="D507" s="10">
        <f t="shared" si="251"/>
        <v>6.5977218225427414</v>
      </c>
      <c r="E507" s="40">
        <f t="shared" si="252"/>
        <v>32.804556354914517</v>
      </c>
      <c r="F507" s="40">
        <f t="shared" si="253"/>
        <v>46</v>
      </c>
      <c r="G507" s="3">
        <f t="shared" si="254"/>
        <v>335.97721822541405</v>
      </c>
      <c r="H507" s="3">
        <f t="shared" si="255"/>
        <v>148.76302106966494</v>
      </c>
      <c r="I507">
        <f t="shared" si="240"/>
        <v>1.4876302106966495E-4</v>
      </c>
      <c r="J507" s="4">
        <f t="shared" si="256"/>
        <v>992.85238419586369</v>
      </c>
      <c r="K507" s="40">
        <f t="shared" si="257"/>
        <v>6.6740536529633676</v>
      </c>
      <c r="L507" s="40">
        <f t="shared" si="241"/>
        <v>0</v>
      </c>
      <c r="M507" s="10">
        <f t="shared" si="258"/>
        <v>6.8940601270815991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15.291623396570122</v>
      </c>
      <c r="Q507" s="42">
        <f t="shared" si="260"/>
        <v>0.60561644907870837</v>
      </c>
      <c r="R507" s="4">
        <f t="shared" si="261"/>
        <v>274394.2687264891</v>
      </c>
      <c r="S507">
        <f t="shared" si="242"/>
        <v>2.743942687264891E-4</v>
      </c>
      <c r="T507" s="41">
        <f t="shared" si="243"/>
        <v>5.5045626654215201E-4</v>
      </c>
      <c r="U507" s="42">
        <f t="shared" si="262"/>
        <v>0.48723092720687761</v>
      </c>
      <c r="V507" s="42">
        <f t="shared" si="263"/>
        <v>1.1619167023243235</v>
      </c>
      <c r="W507" s="42">
        <f t="shared" si="264"/>
        <v>1.147170106598455</v>
      </c>
      <c r="X507" s="42">
        <f t="shared" si="265"/>
        <v>1.4746595725868561E-2</v>
      </c>
      <c r="Y507" s="42">
        <f t="shared" si="239"/>
        <v>1.1943793924274511E-2</v>
      </c>
      <c r="Z507" s="10">
        <f t="shared" si="266"/>
        <v>21.697988832614911</v>
      </c>
      <c r="AA507">
        <f t="shared" si="244"/>
        <v>6894439.7442613011</v>
      </c>
      <c r="AB507" s="10">
        <f t="shared" si="245"/>
        <v>6.8944397442613008</v>
      </c>
      <c r="AC507" s="10">
        <f t="shared" si="246"/>
        <v>6.7934397442613008</v>
      </c>
      <c r="AD507" s="3">
        <f t="shared" si="247"/>
        <v>985.27044876886168</v>
      </c>
      <c r="AI507" s="94">
        <f t="shared" si="248"/>
        <v>1.147170106598455</v>
      </c>
    </row>
    <row r="508" spans="2:35">
      <c r="B508" s="39">
        <f t="shared" si="249"/>
        <v>480</v>
      </c>
      <c r="C508" s="42">
        <f t="shared" si="250"/>
        <v>8.9208633093520788</v>
      </c>
      <c r="D508" s="10">
        <f t="shared" si="251"/>
        <v>6.5791366906482587</v>
      </c>
      <c r="E508" s="40">
        <f t="shared" si="252"/>
        <v>32.841726618703483</v>
      </c>
      <c r="F508" s="40">
        <f t="shared" si="253"/>
        <v>46</v>
      </c>
      <c r="G508" s="3">
        <f t="shared" si="254"/>
        <v>335.79136690646919</v>
      </c>
      <c r="H508" s="3">
        <f t="shared" si="255"/>
        <v>148.76302106966494</v>
      </c>
      <c r="I508">
        <f t="shared" si="240"/>
        <v>1.4876302106966495E-4</v>
      </c>
      <c r="J508" s="4">
        <f t="shared" si="256"/>
        <v>994.76882612934298</v>
      </c>
      <c r="K508" s="40">
        <f t="shared" si="257"/>
        <v>6.686936168522001</v>
      </c>
      <c r="L508" s="40">
        <f t="shared" si="241"/>
        <v>0</v>
      </c>
      <c r="M508" s="10">
        <f t="shared" si="258"/>
        <v>6.8944397442613008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15.291891997137441</v>
      </c>
      <c r="Q508" s="42">
        <f t="shared" si="260"/>
        <v>0.60683180764244671</v>
      </c>
      <c r="R508" s="4">
        <f t="shared" si="261"/>
        <v>273598.95837153343</v>
      </c>
      <c r="S508">
        <f t="shared" si="242"/>
        <v>2.7359895837153345E-4</v>
      </c>
      <c r="T508" s="41">
        <f t="shared" si="243"/>
        <v>5.5125157689710777E-4</v>
      </c>
      <c r="U508" s="42">
        <f t="shared" si="262"/>
        <v>0.48581872642199708</v>
      </c>
      <c r="V508" s="42">
        <f t="shared" si="263"/>
        <v>1.1619622611920564</v>
      </c>
      <c r="W508" s="42">
        <f t="shared" si="264"/>
        <v>1.1472342140069509</v>
      </c>
      <c r="X508" s="42">
        <f t="shared" si="265"/>
        <v>1.4728047185105453E-2</v>
      </c>
      <c r="Y508" s="42">
        <f t="shared" si="239"/>
        <v>1.196169378254807E-2</v>
      </c>
      <c r="Z508" s="10">
        <f t="shared" si="266"/>
        <v>21.699155673854417</v>
      </c>
      <c r="AA508">
        <f t="shared" si="244"/>
        <v>6894805.0714680217</v>
      </c>
      <c r="AB508" s="10">
        <f t="shared" si="245"/>
        <v>6.8948050714680216</v>
      </c>
      <c r="AC508" s="10">
        <f t="shared" si="246"/>
        <v>6.7938050714680216</v>
      </c>
      <c r="AD508" s="3">
        <f t="shared" si="247"/>
        <v>985.32343313531862</v>
      </c>
      <c r="AI508" s="94">
        <f t="shared" si="248"/>
        <v>1.1472342140069509</v>
      </c>
    </row>
    <row r="509" spans="2:35">
      <c r="B509" s="39">
        <f t="shared" si="249"/>
        <v>481</v>
      </c>
      <c r="C509" s="42">
        <f t="shared" si="250"/>
        <v>8.9394484412465616</v>
      </c>
      <c r="D509" s="10">
        <f t="shared" si="251"/>
        <v>6.5605515587537759</v>
      </c>
      <c r="E509" s="40">
        <f t="shared" si="252"/>
        <v>32.878896882492448</v>
      </c>
      <c r="F509" s="40">
        <f t="shared" si="253"/>
        <v>46</v>
      </c>
      <c r="G509" s="3">
        <f t="shared" si="254"/>
        <v>335.60551558752434</v>
      </c>
      <c r="H509" s="3">
        <f t="shared" si="255"/>
        <v>148.76302106966494</v>
      </c>
      <c r="I509">
        <f t="shared" si="240"/>
        <v>1.4876302106966495E-4</v>
      </c>
      <c r="J509" s="4">
        <f t="shared" si="256"/>
        <v>996.68743831981078</v>
      </c>
      <c r="K509" s="40">
        <f t="shared" si="257"/>
        <v>6.6998332727665382</v>
      </c>
      <c r="L509" s="40">
        <f t="shared" si="241"/>
        <v>0</v>
      </c>
      <c r="M509" s="10">
        <f t="shared" si="258"/>
        <v>6.8948050714680216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15.2921504772329</v>
      </c>
      <c r="Q509" s="42">
        <f t="shared" si="260"/>
        <v>0.6080471456632276</v>
      </c>
      <c r="R509" s="4">
        <f t="shared" si="261"/>
        <v>272803.63201288425</v>
      </c>
      <c r="S509">
        <f t="shared" si="242"/>
        <v>2.7280363201288426E-4</v>
      </c>
      <c r="T509" s="41">
        <f t="shared" si="243"/>
        <v>5.5204690325575691E-4</v>
      </c>
      <c r="U509" s="42">
        <f t="shared" si="262"/>
        <v>0.48440649721999807</v>
      </c>
      <c r="V509" s="42">
        <f t="shared" si="263"/>
        <v>1.1620052840045443</v>
      </c>
      <c r="W509" s="42">
        <f t="shared" si="264"/>
        <v>1.1472959082129255</v>
      </c>
      <c r="X509" s="42">
        <f t="shared" si="265"/>
        <v>1.4709375791618795E-2</v>
      </c>
      <c r="Y509" s="42">
        <f t="shared" si="239"/>
        <v>1.1979570646209579E-2</v>
      </c>
      <c r="Z509" s="10">
        <f t="shared" si="266"/>
        <v>21.700276870604206</v>
      </c>
      <c r="AA509">
        <f t="shared" si="244"/>
        <v>6895156.1078069163</v>
      </c>
      <c r="AB509" s="10">
        <f t="shared" si="245"/>
        <v>6.8951561078069163</v>
      </c>
      <c r="AC509" s="10">
        <f t="shared" si="246"/>
        <v>6.7941561078069164</v>
      </c>
      <c r="AD509" s="3">
        <f t="shared" si="247"/>
        <v>985.37434485959625</v>
      </c>
      <c r="AI509" s="94">
        <f t="shared" si="248"/>
        <v>1.1472959082129255</v>
      </c>
    </row>
    <row r="510" spans="2:35">
      <c r="B510" s="39">
        <f t="shared" si="249"/>
        <v>482</v>
      </c>
      <c r="C510" s="42">
        <f t="shared" si="250"/>
        <v>8.9580335731410443</v>
      </c>
      <c r="D510" s="10">
        <f t="shared" si="251"/>
        <v>6.5419664268592932</v>
      </c>
      <c r="E510" s="40">
        <f t="shared" si="252"/>
        <v>32.916067146281414</v>
      </c>
      <c r="F510" s="40">
        <f t="shared" si="253"/>
        <v>46</v>
      </c>
      <c r="G510" s="3">
        <f t="shared" si="254"/>
        <v>335.41966426857948</v>
      </c>
      <c r="H510" s="3">
        <f t="shared" si="255"/>
        <v>148.76302106966494</v>
      </c>
      <c r="I510">
        <f t="shared" si="240"/>
        <v>1.4876302106966495E-4</v>
      </c>
      <c r="J510" s="4">
        <f t="shared" si="256"/>
        <v>998.60822076726765</v>
      </c>
      <c r="K510" s="40">
        <f t="shared" si="257"/>
        <v>6.7127449656969835</v>
      </c>
      <c r="L510" s="40">
        <f t="shared" si="241"/>
        <v>0</v>
      </c>
      <c r="M510" s="10">
        <f t="shared" si="258"/>
        <v>6.8951561078069163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15.292398837318744</v>
      </c>
      <c r="Q510" s="42">
        <f t="shared" si="260"/>
        <v>0.60926246394600281</v>
      </c>
      <c r="R510" s="4">
        <f t="shared" si="261"/>
        <v>272008.29086057667</v>
      </c>
      <c r="S510">
        <f t="shared" si="242"/>
        <v>2.7200829086057669E-4</v>
      </c>
      <c r="T510" s="41">
        <f t="shared" si="243"/>
        <v>5.5284224440806454E-4</v>
      </c>
      <c r="U510" s="42">
        <f t="shared" si="262"/>
        <v>0.48299424174949163</v>
      </c>
      <c r="V510" s="42">
        <f t="shared" si="263"/>
        <v>1.1620457706614238</v>
      </c>
      <c r="W510" s="42">
        <f t="shared" si="264"/>
        <v>1.1473551890652627</v>
      </c>
      <c r="X510" s="42">
        <f t="shared" si="265"/>
        <v>1.4690581596161101E-2</v>
      </c>
      <c r="Y510" s="42">
        <f t="shared" si="239"/>
        <v>1.1997424378607995E-2</v>
      </c>
      <c r="Z510" s="10">
        <f t="shared" si="266"/>
        <v>21.701352420081058</v>
      </c>
      <c r="AA510">
        <f t="shared" si="244"/>
        <v>6895492.8524065809</v>
      </c>
      <c r="AB510" s="10">
        <f t="shared" si="245"/>
        <v>6.8954928524065808</v>
      </c>
      <c r="AC510" s="10">
        <f t="shared" si="246"/>
        <v>6.7944928524065809</v>
      </c>
      <c r="AD510" s="3">
        <f t="shared" si="247"/>
        <v>985.42318381531265</v>
      </c>
      <c r="AI510" s="94">
        <f t="shared" si="248"/>
        <v>1.1473551890652627</v>
      </c>
    </row>
    <row r="511" spans="2:35">
      <c r="B511" s="39">
        <f t="shared" si="249"/>
        <v>483</v>
      </c>
      <c r="C511" s="42">
        <f t="shared" si="250"/>
        <v>8.9766187050355271</v>
      </c>
      <c r="D511" s="10">
        <f t="shared" si="251"/>
        <v>6.5233812949648105</v>
      </c>
      <c r="E511" s="40">
        <f t="shared" si="252"/>
        <v>32.953237410070379</v>
      </c>
      <c r="F511" s="40">
        <f t="shared" si="253"/>
        <v>46</v>
      </c>
      <c r="G511" s="3">
        <f t="shared" si="254"/>
        <v>335.23381294963463</v>
      </c>
      <c r="H511" s="3">
        <f t="shared" si="255"/>
        <v>148.76302106966494</v>
      </c>
      <c r="I511">
        <f t="shared" si="240"/>
        <v>1.4876302106966495E-4</v>
      </c>
      <c r="J511" s="4">
        <f t="shared" si="256"/>
        <v>1000.5311734717129</v>
      </c>
      <c r="K511" s="40">
        <f t="shared" si="257"/>
        <v>6.7256712473133318</v>
      </c>
      <c r="L511" s="40">
        <f t="shared" si="241"/>
        <v>0</v>
      </c>
      <c r="M511" s="10">
        <f t="shared" si="258"/>
        <v>6.8954928524065808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15.292637077830873</v>
      </c>
      <c r="Q511" s="42">
        <f t="shared" si="260"/>
        <v>0.6104777632956111</v>
      </c>
      <c r="R511" s="4">
        <f t="shared" si="261"/>
        <v>271212.93612464634</v>
      </c>
      <c r="S511">
        <f t="shared" si="242"/>
        <v>2.7121293612464634E-4</v>
      </c>
      <c r="T511" s="41">
        <f t="shared" si="243"/>
        <v>5.5363759914399489E-4</v>
      </c>
      <c r="U511" s="42">
        <f t="shared" si="262"/>
        <v>0.48158196215908949</v>
      </c>
      <c r="V511" s="42">
        <f t="shared" si="263"/>
        <v>1.1620837210661985</v>
      </c>
      <c r="W511" s="42">
        <f t="shared" si="264"/>
        <v>1.1474120564168047</v>
      </c>
      <c r="X511" s="42">
        <f t="shared" si="265"/>
        <v>1.4671664649393845E-2</v>
      </c>
      <c r="Y511" s="42">
        <f t="shared" si="239"/>
        <v>1.2015254843114075E-2</v>
      </c>
      <c r="Z511" s="10">
        <f t="shared" si="266"/>
        <v>21.702382319574077</v>
      </c>
      <c r="AA511">
        <f t="shared" si="244"/>
        <v>6895815.3044182602</v>
      </c>
      <c r="AB511" s="10">
        <f t="shared" si="245"/>
        <v>6.8958153044182602</v>
      </c>
      <c r="AC511" s="10">
        <f t="shared" si="246"/>
        <v>6.7948153044182602</v>
      </c>
      <c r="AD511" s="3">
        <f t="shared" si="247"/>
        <v>985.46994987937057</v>
      </c>
      <c r="AI511" s="94">
        <f t="shared" si="248"/>
        <v>1.1474120564168047</v>
      </c>
    </row>
    <row r="512" spans="2:35">
      <c r="B512" s="39">
        <f t="shared" si="249"/>
        <v>484</v>
      </c>
      <c r="C512" s="42">
        <f t="shared" si="250"/>
        <v>8.9952038369300098</v>
      </c>
      <c r="D512" s="10">
        <f t="shared" si="251"/>
        <v>6.5047961630703277</v>
      </c>
      <c r="E512" s="40">
        <f t="shared" si="252"/>
        <v>32.990407673859345</v>
      </c>
      <c r="F512" s="40">
        <f t="shared" si="253"/>
        <v>46</v>
      </c>
      <c r="G512" s="3">
        <f t="shared" si="254"/>
        <v>335.04796163068977</v>
      </c>
      <c r="H512" s="3">
        <f t="shared" si="255"/>
        <v>148.76302106966494</v>
      </c>
      <c r="I512">
        <f t="shared" si="240"/>
        <v>1.4876302106966495E-4</v>
      </c>
      <c r="J512" s="4">
        <f t="shared" si="256"/>
        <v>1002.456296433147</v>
      </c>
      <c r="K512" s="40">
        <f t="shared" si="257"/>
        <v>6.7386121176155864</v>
      </c>
      <c r="L512" s="40">
        <f t="shared" si="241"/>
        <v>0</v>
      </c>
      <c r="M512" s="10">
        <f t="shared" si="258"/>
        <v>6.8958153044182602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15.292865199178317</v>
      </c>
      <c r="Q512" s="42">
        <f t="shared" si="260"/>
        <v>0.61169304451678352</v>
      </c>
      <c r="R512" s="4">
        <f t="shared" si="261"/>
        <v>270417.56901512848</v>
      </c>
      <c r="S512">
        <f t="shared" si="242"/>
        <v>2.7041756901512848E-4</v>
      </c>
      <c r="T512" s="41">
        <f t="shared" si="243"/>
        <v>5.5443296625351263E-4</v>
      </c>
      <c r="U512" s="42">
        <f t="shared" si="262"/>
        <v>0.48016966059740307</v>
      </c>
      <c r="V512" s="42">
        <f t="shared" si="263"/>
        <v>1.1621191351281848</v>
      </c>
      <c r="W512" s="42">
        <f t="shared" si="264"/>
        <v>1.1474665101242194</v>
      </c>
      <c r="X512" s="42">
        <f t="shared" si="265"/>
        <v>1.4652625003965358E-2</v>
      </c>
      <c r="Y512" s="42">
        <f t="shared" si="239"/>
        <v>1.2033061903122276E-2</v>
      </c>
      <c r="Z512" s="10">
        <f t="shared" si="266"/>
        <v>21.703366566446554</v>
      </c>
      <c r="AA512">
        <f t="shared" si="244"/>
        <v>6896123.4630164243</v>
      </c>
      <c r="AB512" s="10">
        <f t="shared" si="245"/>
        <v>6.8961234630164245</v>
      </c>
      <c r="AC512" s="10">
        <f t="shared" si="246"/>
        <v>6.7951234630164246</v>
      </c>
      <c r="AD512" s="3">
        <f t="shared" si="247"/>
        <v>985.51464293204128</v>
      </c>
      <c r="AI512" s="94">
        <f t="shared" si="248"/>
        <v>1.1474665101242194</v>
      </c>
    </row>
    <row r="513" spans="2:35">
      <c r="B513" s="39">
        <f t="shared" si="249"/>
        <v>485</v>
      </c>
      <c r="C513" s="42">
        <f t="shared" si="250"/>
        <v>9.0137889688244925</v>
      </c>
      <c r="D513" s="10">
        <f t="shared" si="251"/>
        <v>6.486211031175845</v>
      </c>
      <c r="E513" s="40">
        <f t="shared" si="252"/>
        <v>33.02757793764831</v>
      </c>
      <c r="F513" s="40">
        <f t="shared" si="253"/>
        <v>46</v>
      </c>
      <c r="G513" s="3">
        <f t="shared" si="254"/>
        <v>334.86211031174491</v>
      </c>
      <c r="H513" s="3">
        <f t="shared" si="255"/>
        <v>148.76302106966494</v>
      </c>
      <c r="I513">
        <f t="shared" si="240"/>
        <v>1.4876302106966495E-4</v>
      </c>
      <c r="J513" s="4">
        <f t="shared" si="256"/>
        <v>1004.3835896515699</v>
      </c>
      <c r="K513" s="40">
        <f t="shared" si="257"/>
        <v>6.7515675766037466</v>
      </c>
      <c r="L513" s="40">
        <f t="shared" si="241"/>
        <v>0</v>
      </c>
      <c r="M513" s="10">
        <f t="shared" si="258"/>
        <v>6.8961234630164245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15.293083201743634</v>
      </c>
      <c r="Q513" s="42">
        <f t="shared" si="260"/>
        <v>0.61290830841414889</v>
      </c>
      <c r="R513" s="4">
        <f t="shared" si="261"/>
        <v>269622.19074205845</v>
      </c>
      <c r="S513">
        <f t="shared" si="242"/>
        <v>2.6962219074205845E-4</v>
      </c>
      <c r="T513" s="41">
        <f t="shared" si="243"/>
        <v>5.5522834452658267E-4</v>
      </c>
      <c r="U513" s="42">
        <f t="shared" si="262"/>
        <v>0.47875733921304353</v>
      </c>
      <c r="V513" s="42">
        <f t="shared" si="263"/>
        <v>1.1621520127614899</v>
      </c>
      <c r="W513" s="42">
        <f t="shared" si="264"/>
        <v>1.1475185500480964</v>
      </c>
      <c r="X513" s="42">
        <f t="shared" si="265"/>
        <v>1.4633462713393497E-2</v>
      </c>
      <c r="Y513" s="42">
        <f t="shared" si="239"/>
        <v>1.2050845422051305E-2</v>
      </c>
      <c r="Z513" s="10">
        <f t="shared" si="266"/>
        <v>21.70430515813543</v>
      </c>
      <c r="AA513">
        <f t="shared" si="244"/>
        <v>6896417.3273986047</v>
      </c>
      <c r="AB513" s="10">
        <f t="shared" si="245"/>
        <v>6.8964173273986047</v>
      </c>
      <c r="AC513" s="10">
        <f t="shared" si="246"/>
        <v>6.7954173273986047</v>
      </c>
      <c r="AD513" s="3">
        <f t="shared" si="247"/>
        <v>985.5572628569405</v>
      </c>
      <c r="AI513" s="94">
        <f t="shared" si="248"/>
        <v>1.1475185500480964</v>
      </c>
    </row>
    <row r="514" spans="2:35">
      <c r="B514" s="39">
        <f t="shared" si="249"/>
        <v>486</v>
      </c>
      <c r="C514" s="42">
        <f t="shared" si="250"/>
        <v>9.0323741007189753</v>
      </c>
      <c r="D514" s="10">
        <f t="shared" si="251"/>
        <v>6.4676258992813622</v>
      </c>
      <c r="E514" s="40">
        <f t="shared" si="252"/>
        <v>33.064748201437276</v>
      </c>
      <c r="F514" s="40">
        <f t="shared" si="253"/>
        <v>46</v>
      </c>
      <c r="G514" s="3">
        <f t="shared" si="254"/>
        <v>334.67625899280006</v>
      </c>
      <c r="H514" s="3">
        <f t="shared" si="255"/>
        <v>148.76302106966494</v>
      </c>
      <c r="I514">
        <f t="shared" si="240"/>
        <v>1.4876302106966495E-4</v>
      </c>
      <c r="J514" s="4">
        <f t="shared" si="256"/>
        <v>1006.3130531269816</v>
      </c>
      <c r="K514" s="40">
        <f t="shared" si="257"/>
        <v>6.7645376242778132</v>
      </c>
      <c r="L514" s="40">
        <f t="shared" si="241"/>
        <v>0</v>
      </c>
      <c r="M514" s="10">
        <f t="shared" si="258"/>
        <v>6.8964173273986047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15.293291085882789</v>
      </c>
      <c r="Q514" s="42">
        <f t="shared" si="260"/>
        <v>0.61412355579223876</v>
      </c>
      <c r="R514" s="4">
        <f t="shared" si="261"/>
        <v>268826.80251547159</v>
      </c>
      <c r="S514">
        <f t="shared" si="242"/>
        <v>2.6882680251547156E-4</v>
      </c>
      <c r="T514" s="41">
        <f t="shared" si="243"/>
        <v>5.5602373275316966E-4</v>
      </c>
      <c r="U514" s="42">
        <f t="shared" si="262"/>
        <v>0.47734500015462233</v>
      </c>
      <c r="V514" s="42">
        <f t="shared" si="263"/>
        <v>1.1621823538851153</v>
      </c>
      <c r="W514" s="42">
        <f t="shared" si="264"/>
        <v>1.1475681760529197</v>
      </c>
      <c r="X514" s="42">
        <f t="shared" si="265"/>
        <v>1.4614177832195541E-2</v>
      </c>
      <c r="Y514" s="42">
        <f t="shared" si="239"/>
        <v>1.206860526334482E-2</v>
      </c>
      <c r="Z514" s="10">
        <f t="shared" si="266"/>
        <v>21.705198092151079</v>
      </c>
      <c r="AA514">
        <f t="shared" si="244"/>
        <v>6896696.8967853207</v>
      </c>
      <c r="AB514" s="10">
        <f t="shared" si="245"/>
        <v>6.8966968967853211</v>
      </c>
      <c r="AC514" s="10">
        <f t="shared" si="246"/>
        <v>6.7956968967853211</v>
      </c>
      <c r="AD514" s="3">
        <f t="shared" si="247"/>
        <v>985.59780954101825</v>
      </c>
      <c r="AI514" s="94">
        <f t="shared" si="248"/>
        <v>1.1475681760529197</v>
      </c>
    </row>
    <row r="515" spans="2:35">
      <c r="B515" s="39">
        <f t="shared" si="249"/>
        <v>487</v>
      </c>
      <c r="C515" s="42">
        <f t="shared" si="250"/>
        <v>9.050959232613458</v>
      </c>
      <c r="D515" s="10">
        <f t="shared" si="251"/>
        <v>6.4490407673868795</v>
      </c>
      <c r="E515" s="40">
        <f t="shared" si="252"/>
        <v>33.101918465226241</v>
      </c>
      <c r="F515" s="40">
        <f t="shared" si="253"/>
        <v>46</v>
      </c>
      <c r="G515" s="3">
        <f t="shared" si="254"/>
        <v>334.4904076738552</v>
      </c>
      <c r="H515" s="3">
        <f t="shared" si="255"/>
        <v>148.76302106966494</v>
      </c>
      <c r="I515">
        <f t="shared" si="240"/>
        <v>1.4876302106966495E-4</v>
      </c>
      <c r="J515" s="4">
        <f t="shared" si="256"/>
        <v>1008.2446868593819</v>
      </c>
      <c r="K515" s="40">
        <f t="shared" si="257"/>
        <v>6.7775222606377845</v>
      </c>
      <c r="L515" s="40">
        <f t="shared" si="241"/>
        <v>0</v>
      </c>
      <c r="M515" s="10">
        <f t="shared" si="258"/>
        <v>6.8966968967853211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15.293488851925144</v>
      </c>
      <c r="Q515" s="42">
        <f t="shared" si="260"/>
        <v>0.61533878745549286</v>
      </c>
      <c r="R515" s="4">
        <f t="shared" si="261"/>
        <v>268031.40554540342</v>
      </c>
      <c r="S515">
        <f t="shared" si="242"/>
        <v>2.6803140554540342E-4</v>
      </c>
      <c r="T515" s="41">
        <f t="shared" si="243"/>
        <v>5.5681912972323775E-4</v>
      </c>
      <c r="U515" s="42">
        <f t="shared" si="262"/>
        <v>0.47593264557075105</v>
      </c>
      <c r="V515" s="42">
        <f t="shared" si="263"/>
        <v>1.1622101584230773</v>
      </c>
      <c r="W515" s="42">
        <f t="shared" si="264"/>
        <v>1.1476153880070554</v>
      </c>
      <c r="X515" s="42">
        <f t="shared" si="265"/>
        <v>1.4594770416021863E-2</v>
      </c>
      <c r="Y515" s="42">
        <f t="shared" si="239"/>
        <v>1.2086341290472294E-2</v>
      </c>
      <c r="Z515" s="10">
        <f t="shared" si="266"/>
        <v>21.706045366077326</v>
      </c>
      <c r="AA515">
        <f t="shared" si="244"/>
        <v>6896962.1704200916</v>
      </c>
      <c r="AB515" s="10">
        <f t="shared" si="245"/>
        <v>6.8969621704200916</v>
      </c>
      <c r="AC515" s="10">
        <f t="shared" si="246"/>
        <v>6.7959621704200917</v>
      </c>
      <c r="AD515" s="3">
        <f t="shared" si="247"/>
        <v>985.63628287456004</v>
      </c>
      <c r="AI515" s="94">
        <f t="shared" si="248"/>
        <v>1.1476153880070554</v>
      </c>
    </row>
    <row r="516" spans="2:35">
      <c r="B516" s="39">
        <f t="shared" si="249"/>
        <v>488</v>
      </c>
      <c r="C516" s="42">
        <f t="shared" si="250"/>
        <v>9.0695443645079408</v>
      </c>
      <c r="D516" s="10">
        <f t="shared" si="251"/>
        <v>6.4304556354923967</v>
      </c>
      <c r="E516" s="40">
        <f t="shared" si="252"/>
        <v>33.139088729015207</v>
      </c>
      <c r="F516" s="40">
        <f t="shared" si="253"/>
        <v>46</v>
      </c>
      <c r="G516" s="3">
        <f t="shared" si="254"/>
        <v>334.30455635491035</v>
      </c>
      <c r="H516" s="3">
        <f t="shared" si="255"/>
        <v>148.76302106966494</v>
      </c>
      <c r="I516">
        <f t="shared" si="240"/>
        <v>1.4876302106966495E-4</v>
      </c>
      <c r="J516" s="4">
        <f t="shared" si="256"/>
        <v>1010.1784908487708</v>
      </c>
      <c r="K516" s="40">
        <f t="shared" si="257"/>
        <v>6.7905214856836604</v>
      </c>
      <c r="L516" s="40">
        <f t="shared" si="241"/>
        <v>0</v>
      </c>
      <c r="M516" s="10">
        <f t="shared" si="258"/>
        <v>6.8969621704200916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15.293676500173433</v>
      </c>
      <c r="Q516" s="42">
        <f t="shared" si="260"/>
        <v>0.61655400420826467</v>
      </c>
      <c r="R516" s="4">
        <f t="shared" si="261"/>
        <v>267236.00104188925</v>
      </c>
      <c r="S516">
        <f t="shared" si="242"/>
        <v>2.6723600104188925E-4</v>
      </c>
      <c r="T516" s="41">
        <f t="shared" si="243"/>
        <v>5.5761453422675192E-4</v>
      </c>
      <c r="U516" s="42">
        <f t="shared" si="262"/>
        <v>0.47452027761004106</v>
      </c>
      <c r="V516" s="42">
        <f t="shared" si="263"/>
        <v>1.1622354263043919</v>
      </c>
      <c r="W516" s="42">
        <f t="shared" si="264"/>
        <v>1.1476601857827535</v>
      </c>
      <c r="X516" s="42">
        <f t="shared" si="265"/>
        <v>1.4575240521638388E-2</v>
      </c>
      <c r="Y516" s="42">
        <f t="shared" si="239"/>
        <v>1.2104053366929868E-2</v>
      </c>
      <c r="Z516" s="10">
        <f t="shared" si="266"/>
        <v>21.706846977571427</v>
      </c>
      <c r="AA516">
        <f t="shared" si="244"/>
        <v>6897213.1475694245</v>
      </c>
      <c r="AB516" s="10">
        <f t="shared" si="245"/>
        <v>6.8972131475694241</v>
      </c>
      <c r="AC516" s="10">
        <f t="shared" si="246"/>
        <v>6.7962131475694241</v>
      </c>
      <c r="AD516" s="3">
        <f t="shared" si="247"/>
        <v>985.67268275118556</v>
      </c>
      <c r="AI516" s="94">
        <f t="shared" si="248"/>
        <v>1.1476601857827535</v>
      </c>
    </row>
    <row r="517" spans="2:35">
      <c r="B517" s="39">
        <f t="shared" si="249"/>
        <v>489</v>
      </c>
      <c r="C517" s="42">
        <f t="shared" si="250"/>
        <v>9.0881294964024235</v>
      </c>
      <c r="D517" s="10">
        <f t="shared" si="251"/>
        <v>6.411870503597914</v>
      </c>
      <c r="E517" s="40">
        <f t="shared" si="252"/>
        <v>33.176258992804172</v>
      </c>
      <c r="F517" s="40">
        <f t="shared" si="253"/>
        <v>46</v>
      </c>
      <c r="G517" s="3">
        <f t="shared" si="254"/>
        <v>334.11870503596549</v>
      </c>
      <c r="H517" s="3">
        <f t="shared" si="255"/>
        <v>148.76302106966494</v>
      </c>
      <c r="I517">
        <f t="shared" si="240"/>
        <v>1.4876302106966495E-4</v>
      </c>
      <c r="J517" s="4">
        <f t="shared" si="256"/>
        <v>1012.1144650951485</v>
      </c>
      <c r="K517" s="40">
        <f t="shared" si="257"/>
        <v>6.803535299415441</v>
      </c>
      <c r="L517" s="40">
        <f t="shared" si="241"/>
        <v>0</v>
      </c>
      <c r="M517" s="10">
        <f t="shared" si="258"/>
        <v>6.8972131475694241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15.293854030903779</v>
      </c>
      <c r="Q517" s="42">
        <f t="shared" si="260"/>
        <v>0.61776920685482639</v>
      </c>
      <c r="R517" s="4">
        <f t="shared" si="261"/>
        <v>266440.59021496441</v>
      </c>
      <c r="S517">
        <f t="shared" si="242"/>
        <v>2.6644059021496442E-4</v>
      </c>
      <c r="T517" s="41">
        <f t="shared" si="243"/>
        <v>5.5840994505367675E-4</v>
      </c>
      <c r="U517" s="42">
        <f t="shared" si="262"/>
        <v>0.47310789842110373</v>
      </c>
      <c r="V517" s="42">
        <f t="shared" si="263"/>
        <v>1.1622581574632833</v>
      </c>
      <c r="W517" s="42">
        <f t="shared" si="264"/>
        <v>1.1477025692561467</v>
      </c>
      <c r="X517" s="42">
        <f t="shared" si="265"/>
        <v>1.4555588207136649E-2</v>
      </c>
      <c r="Y517" s="42">
        <f t="shared" si="239"/>
        <v>1.2121741356241443E-2</v>
      </c>
      <c r="Z517" s="10">
        <f t="shared" si="266"/>
        <v>21.707602924364554</v>
      </c>
      <c r="AA517">
        <f t="shared" si="244"/>
        <v>6897449.8275229726</v>
      </c>
      <c r="AB517" s="10">
        <f t="shared" si="245"/>
        <v>6.8974498275229728</v>
      </c>
      <c r="AC517" s="10">
        <f t="shared" si="246"/>
        <v>6.7964498275229728</v>
      </c>
      <c r="AD517" s="3">
        <f t="shared" si="247"/>
        <v>985.70700906787135</v>
      </c>
      <c r="AI517" s="94">
        <f t="shared" si="248"/>
        <v>1.1477025692561467</v>
      </c>
    </row>
    <row r="518" spans="2:35">
      <c r="B518" s="39">
        <f t="shared" si="249"/>
        <v>490</v>
      </c>
      <c r="C518" s="42">
        <f t="shared" si="250"/>
        <v>9.1067146282969063</v>
      </c>
      <c r="D518" s="10">
        <f t="shared" si="251"/>
        <v>6.3932853717034313</v>
      </c>
      <c r="E518" s="40">
        <f t="shared" si="252"/>
        <v>33.213429256593137</v>
      </c>
      <c r="F518" s="40">
        <f t="shared" si="253"/>
        <v>46</v>
      </c>
      <c r="G518" s="3">
        <f t="shared" si="254"/>
        <v>333.93285371702063</v>
      </c>
      <c r="H518" s="3">
        <f t="shared" si="255"/>
        <v>148.76302106966494</v>
      </c>
      <c r="I518">
        <f t="shared" si="240"/>
        <v>1.4876302106966495E-4</v>
      </c>
      <c r="J518" s="4">
        <f t="shared" si="256"/>
        <v>1014.052609598515</v>
      </c>
      <c r="K518" s="40">
        <f t="shared" si="257"/>
        <v>6.8165637018331289</v>
      </c>
      <c r="L518" s="40">
        <f t="shared" si="241"/>
        <v>0</v>
      </c>
      <c r="M518" s="10">
        <f t="shared" si="258"/>
        <v>6.8974498275229728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15.294021444365807</v>
      </c>
      <c r="Q518" s="42">
        <f t="shared" si="260"/>
        <v>0.61898439619937451</v>
      </c>
      <c r="R518" s="4">
        <f t="shared" si="261"/>
        <v>265645.17427466426</v>
      </c>
      <c r="S518">
        <f t="shared" si="242"/>
        <v>2.6564517427466426E-4</v>
      </c>
      <c r="T518" s="41">
        <f t="shared" si="243"/>
        <v>5.5920536099397691E-4</v>
      </c>
      <c r="U518" s="42">
        <f t="shared" si="262"/>
        <v>0.47169551015255035</v>
      </c>
      <c r="V518" s="42">
        <f t="shared" si="263"/>
        <v>1.1622783518387427</v>
      </c>
      <c r="W518" s="42">
        <f t="shared" si="264"/>
        <v>1.1477425383072755</v>
      </c>
      <c r="X518" s="42">
        <f t="shared" si="265"/>
        <v>1.4535813531467268E-2</v>
      </c>
      <c r="Y518" s="42">
        <f t="shared" si="239"/>
        <v>1.2139405121959219E-2</v>
      </c>
      <c r="Z518" s="10">
        <f t="shared" si="266"/>
        <v>21.708313204261234</v>
      </c>
      <c r="AA518">
        <f t="shared" si="244"/>
        <v>6897672.2095933519</v>
      </c>
      <c r="AB518" s="10">
        <f t="shared" si="245"/>
        <v>6.8976722095933516</v>
      </c>
      <c r="AC518" s="10">
        <f t="shared" si="246"/>
        <v>6.7966722095933516</v>
      </c>
      <c r="AD518" s="3">
        <f t="shared" si="247"/>
        <v>985.73926172492418</v>
      </c>
      <c r="AI518" s="94">
        <f t="shared" si="248"/>
        <v>1.1477425383072755</v>
      </c>
    </row>
    <row r="519" spans="2:35">
      <c r="B519" s="39">
        <f t="shared" si="249"/>
        <v>491</v>
      </c>
      <c r="C519" s="42">
        <f t="shared" si="250"/>
        <v>9.125299760191389</v>
      </c>
      <c r="D519" s="10">
        <f t="shared" si="251"/>
        <v>6.3747002398089485</v>
      </c>
      <c r="E519" s="40">
        <f t="shared" si="252"/>
        <v>33.250599520382103</v>
      </c>
      <c r="F519" s="40">
        <f t="shared" si="253"/>
        <v>46</v>
      </c>
      <c r="G519" s="3">
        <f t="shared" si="254"/>
        <v>333.74700239807578</v>
      </c>
      <c r="H519" s="3">
        <f t="shared" si="255"/>
        <v>148.76302106966494</v>
      </c>
      <c r="I519">
        <f t="shared" si="240"/>
        <v>1.4876302106966495E-4</v>
      </c>
      <c r="J519" s="4">
        <f t="shared" si="256"/>
        <v>1015.9929243588703</v>
      </c>
      <c r="K519" s="40">
        <f t="shared" si="257"/>
        <v>6.8296066929367214</v>
      </c>
      <c r="L519" s="40">
        <f t="shared" si="241"/>
        <v>0</v>
      </c>
      <c r="M519" s="10">
        <f t="shared" si="258"/>
        <v>6.8976722095933516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15.294178740782518</v>
      </c>
      <c r="Q519" s="42">
        <f t="shared" si="260"/>
        <v>0.62019957304603479</v>
      </c>
      <c r="R519" s="4">
        <f t="shared" si="261"/>
        <v>264849.75443102425</v>
      </c>
      <c r="S519">
        <f t="shared" si="242"/>
        <v>2.6484975443102427E-4</v>
      </c>
      <c r="T519" s="41">
        <f t="shared" si="243"/>
        <v>5.6000078083761696E-4</v>
      </c>
      <c r="U519" s="42">
        <f t="shared" si="262"/>
        <v>0.47028311495299252</v>
      </c>
      <c r="V519" s="42">
        <f t="shared" si="263"/>
        <v>1.1622960093747394</v>
      </c>
      <c r="W519" s="42">
        <f t="shared" si="264"/>
        <v>1.1477800928200594</v>
      </c>
      <c r="X519" s="42">
        <f t="shared" si="265"/>
        <v>1.4515916554679986E-2</v>
      </c>
      <c r="Y519" s="42">
        <f t="shared" si="239"/>
        <v>1.2157044527664519E-2</v>
      </c>
      <c r="Z519" s="10">
        <f t="shared" si="266"/>
        <v>21.708977815139313</v>
      </c>
      <c r="AA519">
        <f t="shared" si="244"/>
        <v>6897880.2931161355</v>
      </c>
      <c r="AB519" s="10">
        <f t="shared" si="245"/>
        <v>6.8978802931161356</v>
      </c>
      <c r="AC519" s="10">
        <f t="shared" si="246"/>
        <v>6.7968802931161356</v>
      </c>
      <c r="AD519" s="3">
        <f t="shared" si="247"/>
        <v>985.76944062598045</v>
      </c>
      <c r="AI519" s="94">
        <f t="shared" si="248"/>
        <v>1.1477800928200594</v>
      </c>
    </row>
    <row r="520" spans="2:35">
      <c r="B520" s="39">
        <f t="shared" si="249"/>
        <v>492</v>
      </c>
      <c r="C520" s="42">
        <f t="shared" si="250"/>
        <v>9.1438848920858717</v>
      </c>
      <c r="D520" s="10">
        <f t="shared" si="251"/>
        <v>6.3561151079144658</v>
      </c>
      <c r="E520" s="40">
        <f t="shared" si="252"/>
        <v>33.287769784171068</v>
      </c>
      <c r="F520" s="40">
        <f t="shared" si="253"/>
        <v>46</v>
      </c>
      <c r="G520" s="3">
        <f t="shared" si="254"/>
        <v>333.56115107913092</v>
      </c>
      <c r="H520" s="3">
        <f t="shared" si="255"/>
        <v>148.76302106966494</v>
      </c>
      <c r="I520">
        <f t="shared" si="240"/>
        <v>1.4876302106966495E-4</v>
      </c>
      <c r="J520" s="4">
        <f t="shared" si="256"/>
        <v>1017.9354093762141</v>
      </c>
      <c r="K520" s="40">
        <f t="shared" si="257"/>
        <v>6.8426642727262195</v>
      </c>
      <c r="L520" s="40">
        <f t="shared" si="241"/>
        <v>0</v>
      </c>
      <c r="M520" s="10">
        <f t="shared" si="258"/>
        <v>6.8978802931161356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15.294325920350282</v>
      </c>
      <c r="Q520" s="42">
        <f t="shared" si="260"/>
        <v>0.62141473819886806</v>
      </c>
      <c r="R520" s="4">
        <f t="shared" si="261"/>
        <v>264054.33189407969</v>
      </c>
      <c r="S520">
        <f t="shared" si="242"/>
        <v>2.6405433189407971E-4</v>
      </c>
      <c r="T520" s="41">
        <f t="shared" si="243"/>
        <v>5.6079620337456146E-4</v>
      </c>
      <c r="U520" s="42">
        <f t="shared" si="262"/>
        <v>0.46887071497104155</v>
      </c>
      <c r="V520" s="42">
        <f t="shared" si="263"/>
        <v>1.1623111300203426</v>
      </c>
      <c r="W520" s="42">
        <f t="shared" si="264"/>
        <v>1.1478152326822935</v>
      </c>
      <c r="X520" s="42">
        <f t="shared" si="265"/>
        <v>1.4495897338049124E-2</v>
      </c>
      <c r="Y520" s="42">
        <f t="shared" si="239"/>
        <v>1.2174659436968764E-2</v>
      </c>
      <c r="Z520" s="10">
        <f t="shared" si="266"/>
        <v>21.709596754950187</v>
      </c>
      <c r="AA520">
        <f t="shared" si="244"/>
        <v>6898074.0774499252</v>
      </c>
      <c r="AB520" s="10">
        <f t="shared" si="245"/>
        <v>6.898074077449925</v>
      </c>
      <c r="AC520" s="10">
        <f t="shared" si="246"/>
        <v>6.797074077449925</v>
      </c>
      <c r="AD520" s="3">
        <f t="shared" si="247"/>
        <v>985.79754567801672</v>
      </c>
      <c r="AI520" s="94">
        <f t="shared" si="248"/>
        <v>1.1478152326822935</v>
      </c>
    </row>
    <row r="521" spans="2:35">
      <c r="B521" s="39">
        <f t="shared" si="249"/>
        <v>493</v>
      </c>
      <c r="C521" s="42">
        <f t="shared" si="250"/>
        <v>9.1624700239803545</v>
      </c>
      <c r="D521" s="10">
        <f t="shared" si="251"/>
        <v>6.337529976019983</v>
      </c>
      <c r="E521" s="40">
        <f t="shared" si="252"/>
        <v>33.324940047960034</v>
      </c>
      <c r="F521" s="40">
        <f t="shared" si="253"/>
        <v>46</v>
      </c>
      <c r="G521" s="3">
        <f t="shared" si="254"/>
        <v>333.37529976018607</v>
      </c>
      <c r="H521" s="3">
        <f t="shared" si="255"/>
        <v>148.76302106966494</v>
      </c>
      <c r="I521">
        <f t="shared" si="240"/>
        <v>1.4876302106966495E-4</v>
      </c>
      <c r="J521" s="4">
        <f t="shared" si="256"/>
        <v>1019.8800646505467</v>
      </c>
      <c r="K521" s="40">
        <f t="shared" si="257"/>
        <v>6.8557364412016222</v>
      </c>
      <c r="L521" s="40">
        <f t="shared" si="241"/>
        <v>0</v>
      </c>
      <c r="M521" s="10">
        <f t="shared" si="258"/>
        <v>6.898074077449925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15.294462983238907</v>
      </c>
      <c r="Q521" s="42">
        <f t="shared" si="260"/>
        <v>0.62262989246187495</v>
      </c>
      <c r="R521" s="4">
        <f t="shared" si="261"/>
        <v>263258.90787386592</v>
      </c>
      <c r="S521">
        <f t="shared" si="242"/>
        <v>2.6325890787386592E-4</v>
      </c>
      <c r="T521" s="41">
        <f t="shared" si="243"/>
        <v>5.6159162739477519E-4</v>
      </c>
      <c r="U521" s="42">
        <f t="shared" si="262"/>
        <v>0.46745831235530871</v>
      </c>
      <c r="V521" s="42">
        <f t="shared" si="263"/>
        <v>1.1623237137298545</v>
      </c>
      <c r="W521" s="42">
        <f t="shared" si="264"/>
        <v>1.1478479577856624</v>
      </c>
      <c r="X521" s="42">
        <f t="shared" si="265"/>
        <v>1.4475755944192148E-2</v>
      </c>
      <c r="Y521" s="42">
        <f t="shared" si="239"/>
        <v>1.2192249713514597E-2</v>
      </c>
      <c r="Z521" s="10">
        <f t="shared" si="266"/>
        <v>21.710170021719289</v>
      </c>
      <c r="AA521">
        <f t="shared" si="244"/>
        <v>6898253.5619765008</v>
      </c>
      <c r="AB521" s="10">
        <f t="shared" si="245"/>
        <v>6.8982535619765004</v>
      </c>
      <c r="AC521" s="10">
        <f t="shared" si="246"/>
        <v>6.7972535619765004</v>
      </c>
      <c r="AD521" s="3">
        <f t="shared" si="247"/>
        <v>985.82357679137067</v>
      </c>
      <c r="AI521" s="94">
        <f t="shared" si="248"/>
        <v>1.1478479577856624</v>
      </c>
    </row>
    <row r="522" spans="2:35">
      <c r="B522" s="39">
        <f t="shared" si="249"/>
        <v>494</v>
      </c>
      <c r="C522" s="42">
        <f t="shared" si="250"/>
        <v>9.1810551558748372</v>
      </c>
      <c r="D522" s="10">
        <f t="shared" si="251"/>
        <v>6.3189448441255003</v>
      </c>
      <c r="E522" s="40">
        <f t="shared" si="252"/>
        <v>33.362110311748999</v>
      </c>
      <c r="F522" s="40">
        <f t="shared" si="253"/>
        <v>46</v>
      </c>
      <c r="G522" s="3">
        <f t="shared" si="254"/>
        <v>333.18944844124121</v>
      </c>
      <c r="H522" s="3">
        <f t="shared" si="255"/>
        <v>148.76302106966494</v>
      </c>
      <c r="I522">
        <f t="shared" si="240"/>
        <v>1.4876302106966495E-4</v>
      </c>
      <c r="J522" s="4">
        <f t="shared" si="256"/>
        <v>1021.8268901818681</v>
      </c>
      <c r="K522" s="40">
        <f t="shared" si="257"/>
        <v>6.8688231983629313</v>
      </c>
      <c r="L522" s="40">
        <f t="shared" si="241"/>
        <v>0</v>
      </c>
      <c r="M522" s="10">
        <f t="shared" si="258"/>
        <v>6.8982535619765004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15.294589929591726</v>
      </c>
      <c r="Q522" s="42">
        <f t="shared" si="260"/>
        <v>0.62384503663900159</v>
      </c>
      <c r="R522" s="4">
        <f t="shared" si="261"/>
        <v>262463.4835804184</v>
      </c>
      <c r="S522">
        <f t="shared" si="242"/>
        <v>2.6246348358041838E-4</v>
      </c>
      <c r="T522" s="41">
        <f t="shared" si="243"/>
        <v>5.6238705168822284E-4</v>
      </c>
      <c r="U522" s="42">
        <f t="shared" si="262"/>
        <v>0.4660459092544057</v>
      </c>
      <c r="V522" s="42">
        <f t="shared" si="263"/>
        <v>1.1623337604619137</v>
      </c>
      <c r="W522" s="42">
        <f t="shared" si="264"/>
        <v>1.1478782680257653</v>
      </c>
      <c r="X522" s="42">
        <f t="shared" si="265"/>
        <v>1.4455492436148409E-2</v>
      </c>
      <c r="Y522" s="42">
        <f t="shared" si="239"/>
        <v>1.2209815220975881E-2</v>
      </c>
      <c r="Z522" s="10">
        <f t="shared" si="266"/>
        <v>21.710697613544596</v>
      </c>
      <c r="AA522">
        <f t="shared" si="244"/>
        <v>6898418.7461003587</v>
      </c>
      <c r="AB522" s="10">
        <f t="shared" si="245"/>
        <v>6.8984187461003588</v>
      </c>
      <c r="AC522" s="10">
        <f t="shared" si="246"/>
        <v>6.7974187461003588</v>
      </c>
      <c r="AD522" s="3">
        <f t="shared" si="247"/>
        <v>985.84753387967498</v>
      </c>
      <c r="AI522" s="94">
        <f t="shared" si="248"/>
        <v>1.1478782680257653</v>
      </c>
    </row>
    <row r="523" spans="2:35">
      <c r="B523" s="39">
        <f t="shared" si="249"/>
        <v>495</v>
      </c>
      <c r="C523" s="42">
        <f t="shared" si="250"/>
        <v>9.19964028776932</v>
      </c>
      <c r="D523" s="10">
        <f t="shared" si="251"/>
        <v>6.3003597122310175</v>
      </c>
      <c r="E523" s="40">
        <f t="shared" si="252"/>
        <v>33.399280575537965</v>
      </c>
      <c r="F523" s="40">
        <f t="shared" si="253"/>
        <v>46</v>
      </c>
      <c r="G523" s="3">
        <f t="shared" si="254"/>
        <v>333.00359712229636</v>
      </c>
      <c r="H523" s="3">
        <f t="shared" si="255"/>
        <v>148.76302106966494</v>
      </c>
      <c r="I523">
        <f t="shared" si="240"/>
        <v>1.4876302106966495E-4</v>
      </c>
      <c r="J523" s="4">
        <f t="shared" si="256"/>
        <v>1023.7758859701783</v>
      </c>
      <c r="K523" s="40">
        <f t="shared" si="257"/>
        <v>6.881924544210146</v>
      </c>
      <c r="L523" s="40">
        <f t="shared" si="241"/>
        <v>0</v>
      </c>
      <c r="M523" s="10">
        <f t="shared" si="258"/>
        <v>6.8984187461003588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15.294706759525299</v>
      </c>
      <c r="Q523" s="42">
        <f t="shared" si="260"/>
        <v>0.62506017153414495</v>
      </c>
      <c r="R523" s="4">
        <f t="shared" si="261"/>
        <v>261668.06022377242</v>
      </c>
      <c r="S523">
        <f t="shared" si="242"/>
        <v>2.6166806022377242E-4</v>
      </c>
      <c r="T523" s="41">
        <f t="shared" si="243"/>
        <v>5.6318247504486875E-4</v>
      </c>
      <c r="U523" s="42">
        <f t="shared" si="262"/>
        <v>0.46463350781694374</v>
      </c>
      <c r="V523" s="42">
        <f t="shared" si="263"/>
        <v>1.1623412701808187</v>
      </c>
      <c r="W523" s="42">
        <f t="shared" si="264"/>
        <v>1.1479061633020369</v>
      </c>
      <c r="X523" s="42">
        <f t="shared" si="265"/>
        <v>1.44351068787818E-2</v>
      </c>
      <c r="Y523" s="42">
        <f t="shared" si="239"/>
        <v>1.2227355823059413E-2</v>
      </c>
      <c r="Z523" s="10">
        <f t="shared" si="266"/>
        <v>21.711179528598187</v>
      </c>
      <c r="AA523">
        <f t="shared" si="244"/>
        <v>6898569.6292491928</v>
      </c>
      <c r="AB523" s="10">
        <f t="shared" si="245"/>
        <v>6.8985696292491925</v>
      </c>
      <c r="AC523" s="10">
        <f t="shared" si="246"/>
        <v>6.7975696292491925</v>
      </c>
      <c r="AD523" s="3">
        <f t="shared" si="247"/>
        <v>985.86941685992645</v>
      </c>
      <c r="AI523" s="94">
        <f t="shared" si="248"/>
        <v>1.1479061633020369</v>
      </c>
    </row>
    <row r="524" spans="2:35">
      <c r="B524" s="39">
        <f t="shared" si="249"/>
        <v>496</v>
      </c>
      <c r="C524" s="42">
        <f t="shared" si="250"/>
        <v>9.2182254196638027</v>
      </c>
      <c r="D524" s="10">
        <f t="shared" si="251"/>
        <v>6.2817745803365348</v>
      </c>
      <c r="E524" s="40">
        <f t="shared" si="252"/>
        <v>33.43645083932693</v>
      </c>
      <c r="F524" s="40">
        <f t="shared" si="253"/>
        <v>46</v>
      </c>
      <c r="G524" s="3">
        <f t="shared" si="254"/>
        <v>332.8177458033515</v>
      </c>
      <c r="H524" s="3">
        <f t="shared" si="255"/>
        <v>148.76302106966494</v>
      </c>
      <c r="I524">
        <f t="shared" si="240"/>
        <v>1.4876302106966495E-4</v>
      </c>
      <c r="J524" s="4">
        <f t="shared" si="256"/>
        <v>1025.7270520154771</v>
      </c>
      <c r="K524" s="40">
        <f t="shared" si="257"/>
        <v>6.8950404787432653</v>
      </c>
      <c r="L524" s="40">
        <f t="shared" si="241"/>
        <v>0</v>
      </c>
      <c r="M524" s="10">
        <f t="shared" si="258"/>
        <v>6.8985696292491925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15.294813473129729</v>
      </c>
      <c r="Q524" s="42">
        <f t="shared" si="260"/>
        <v>0.62627529795115777</v>
      </c>
      <c r="R524" s="4">
        <f t="shared" si="261"/>
        <v>260872.63901396343</v>
      </c>
      <c r="S524">
        <f t="shared" si="242"/>
        <v>2.6087263901396343E-4</v>
      </c>
      <c r="T524" s="41">
        <f t="shared" si="243"/>
        <v>5.6397789625467769E-4</v>
      </c>
      <c r="U524" s="42">
        <f t="shared" si="262"/>
        <v>0.46322111019153434</v>
      </c>
      <c r="V524" s="42">
        <f t="shared" si="263"/>
        <v>1.1623462428555651</v>
      </c>
      <c r="W524" s="42">
        <f t="shared" si="264"/>
        <v>1.1479316435178295</v>
      </c>
      <c r="X524" s="42">
        <f t="shared" si="265"/>
        <v>1.441459933773559E-2</v>
      </c>
      <c r="Y524" s="42">
        <f t="shared" si="239"/>
        <v>1.2244871383505352E-2</v>
      </c>
      <c r="Z524" s="10">
        <f t="shared" si="266"/>
        <v>21.711615765125462</v>
      </c>
      <c r="AA524">
        <f t="shared" si="244"/>
        <v>6898706.2108736532</v>
      </c>
      <c r="AB524" s="10">
        <f t="shared" si="245"/>
        <v>6.8987062108736534</v>
      </c>
      <c r="AC524" s="10">
        <f t="shared" si="246"/>
        <v>6.7977062108736535</v>
      </c>
      <c r="AD524" s="3">
        <f t="shared" si="247"/>
        <v>985.8892256524515</v>
      </c>
      <c r="AI524" s="94">
        <f t="shared" si="248"/>
        <v>1.1479316435178295</v>
      </c>
    </row>
    <row r="525" spans="2:35">
      <c r="B525" s="39">
        <f t="shared" si="249"/>
        <v>497</v>
      </c>
      <c r="C525" s="42">
        <f t="shared" si="250"/>
        <v>9.2368105515582855</v>
      </c>
      <c r="D525" s="10">
        <f t="shared" si="251"/>
        <v>6.2631894484420521</v>
      </c>
      <c r="E525" s="40">
        <f t="shared" si="252"/>
        <v>33.473621103115896</v>
      </c>
      <c r="F525" s="40">
        <f t="shared" si="253"/>
        <v>46</v>
      </c>
      <c r="G525" s="3">
        <f t="shared" si="254"/>
        <v>332.63189448440664</v>
      </c>
      <c r="H525" s="3">
        <f t="shared" si="255"/>
        <v>148.76302106966494</v>
      </c>
      <c r="I525">
        <f t="shared" si="240"/>
        <v>1.4876302106966495E-4</v>
      </c>
      <c r="J525" s="4">
        <f t="shared" si="256"/>
        <v>1027.6803883177645</v>
      </c>
      <c r="K525" s="40">
        <f t="shared" si="257"/>
        <v>6.9081710019622893</v>
      </c>
      <c r="L525" s="40">
        <f t="shared" si="241"/>
        <v>0</v>
      </c>
      <c r="M525" s="10">
        <f t="shared" si="258"/>
        <v>6.8987062108736534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15.294910070468511</v>
      </c>
      <c r="Q525" s="42">
        <f t="shared" si="260"/>
        <v>0.6274904166938543</v>
      </c>
      <c r="R525" s="4">
        <f t="shared" si="261"/>
        <v>260077.22116102674</v>
      </c>
      <c r="S525">
        <f t="shared" si="242"/>
        <v>2.6007722116102672E-4</v>
      </c>
      <c r="T525" s="41">
        <f t="shared" si="243"/>
        <v>5.6477331410761445E-4</v>
      </c>
      <c r="U525" s="42">
        <f t="shared" si="262"/>
        <v>0.46180871852678873</v>
      </c>
      <c r="V525" s="42">
        <f t="shared" si="263"/>
        <v>1.1623486784602599</v>
      </c>
      <c r="W525" s="42">
        <f t="shared" si="264"/>
        <v>1.1479547085803727</v>
      </c>
      <c r="X525" s="42">
        <f t="shared" si="265"/>
        <v>1.439396987988717E-2</v>
      </c>
      <c r="Y525" s="42">
        <f t="shared" si="239"/>
        <v>1.2262361766088211E-2</v>
      </c>
      <c r="Z525" s="10">
        <f t="shared" si="266"/>
        <v>21.712006321445433</v>
      </c>
      <c r="AA525">
        <f t="shared" si="244"/>
        <v>6898828.4904474393</v>
      </c>
      <c r="AB525" s="10">
        <f t="shared" si="245"/>
        <v>6.8988284904474391</v>
      </c>
      <c r="AC525" s="10">
        <f t="shared" si="246"/>
        <v>6.7978284904474391</v>
      </c>
      <c r="AD525" s="3">
        <f t="shared" si="247"/>
        <v>985.90696018091944</v>
      </c>
      <c r="AI525" s="94">
        <f t="shared" si="248"/>
        <v>1.1479547085803727</v>
      </c>
    </row>
    <row r="526" spans="2:35">
      <c r="B526" s="39">
        <f t="shared" si="249"/>
        <v>498</v>
      </c>
      <c r="C526" s="42">
        <f t="shared" si="250"/>
        <v>9.2553956834527682</v>
      </c>
      <c r="D526" s="10">
        <f t="shared" si="251"/>
        <v>6.2446043165475693</v>
      </c>
      <c r="E526" s="40">
        <f t="shared" si="252"/>
        <v>33.510791366904861</v>
      </c>
      <c r="F526" s="40">
        <f t="shared" si="253"/>
        <v>46</v>
      </c>
      <c r="G526" s="3">
        <f t="shared" si="254"/>
        <v>332.44604316546179</v>
      </c>
      <c r="H526" s="3">
        <f t="shared" si="255"/>
        <v>148.76302106966494</v>
      </c>
      <c r="I526">
        <f t="shared" si="240"/>
        <v>1.4876302106966495E-4</v>
      </c>
      <c r="J526" s="4">
        <f t="shared" si="256"/>
        <v>1029.6358948770408</v>
      </c>
      <c r="K526" s="40">
        <f t="shared" si="257"/>
        <v>6.9213161138672197</v>
      </c>
      <c r="L526" s="40">
        <f t="shared" si="241"/>
        <v>0</v>
      </c>
      <c r="M526" s="10">
        <f t="shared" si="258"/>
        <v>6.8988284904474391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15.29499655157859</v>
      </c>
      <c r="Q526" s="42">
        <f t="shared" si="260"/>
        <v>0.62870552856601525</v>
      </c>
      <c r="R526" s="4">
        <f t="shared" si="261"/>
        <v>259281.80787499776</v>
      </c>
      <c r="S526">
        <f t="shared" si="242"/>
        <v>2.5928180787499773E-4</v>
      </c>
      <c r="T526" s="41">
        <f t="shared" si="243"/>
        <v>5.6556872739364338E-4</v>
      </c>
      <c r="U526" s="42">
        <f t="shared" si="262"/>
        <v>0.46039633497131854</v>
      </c>
      <c r="V526" s="42">
        <f t="shared" si="263"/>
        <v>1.1623485769737523</v>
      </c>
      <c r="W526" s="42">
        <f t="shared" si="264"/>
        <v>1.1479753584007883</v>
      </c>
      <c r="X526" s="42">
        <f t="shared" si="265"/>
        <v>1.4373218572963919E-2</v>
      </c>
      <c r="Y526" s="42">
        <f t="shared" si="239"/>
        <v>1.2279826834617385E-2</v>
      </c>
      <c r="Z526" s="10">
        <f t="shared" si="266"/>
        <v>21.712351195950163</v>
      </c>
      <c r="AA526">
        <f t="shared" si="244"/>
        <v>6898936.4674671199</v>
      </c>
      <c r="AB526" s="10">
        <f t="shared" si="245"/>
        <v>6.8989364674671201</v>
      </c>
      <c r="AC526" s="10">
        <f t="shared" si="246"/>
        <v>6.7979364674671201</v>
      </c>
      <c r="AD526" s="3">
        <f t="shared" si="247"/>
        <v>985.92262037231615</v>
      </c>
      <c r="AI526" s="94">
        <f t="shared" si="248"/>
        <v>1.1479753584007883</v>
      </c>
    </row>
    <row r="527" spans="2:35">
      <c r="B527" s="39">
        <f t="shared" si="249"/>
        <v>499</v>
      </c>
      <c r="C527" s="42">
        <f t="shared" si="250"/>
        <v>9.2739808153472509</v>
      </c>
      <c r="D527" s="10">
        <f t="shared" si="251"/>
        <v>6.2260191846530866</v>
      </c>
      <c r="E527" s="40">
        <f t="shared" si="252"/>
        <v>33.547961630693827</v>
      </c>
      <c r="F527" s="40">
        <f t="shared" si="253"/>
        <v>46</v>
      </c>
      <c r="G527" s="3">
        <f t="shared" si="254"/>
        <v>332.26019184651693</v>
      </c>
      <c r="H527" s="3">
        <f t="shared" si="255"/>
        <v>148.76302106966494</v>
      </c>
      <c r="I527">
        <f t="shared" si="240"/>
        <v>1.4876302106966495E-4</v>
      </c>
      <c r="J527" s="4">
        <f t="shared" si="256"/>
        <v>1031.5935716933059</v>
      </c>
      <c r="K527" s="40">
        <f t="shared" si="257"/>
        <v>6.9344758144580565</v>
      </c>
      <c r="L527" s="40">
        <f t="shared" si="241"/>
        <v>0</v>
      </c>
      <c r="M527" s="10">
        <f t="shared" si="258"/>
        <v>6.8989364674671201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15.295072916470241</v>
      </c>
      <c r="Q527" s="42">
        <f t="shared" si="260"/>
        <v>0.62992063437139334</v>
      </c>
      <c r="R527" s="4">
        <f t="shared" si="261"/>
        <v>258486.40036591183</v>
      </c>
      <c r="S527">
        <f t="shared" si="242"/>
        <v>2.5848640036591186E-4</v>
      </c>
      <c r="T527" s="41">
        <f t="shared" si="243"/>
        <v>5.6636413490272937E-4</v>
      </c>
      <c r="U527" s="42">
        <f t="shared" si="262"/>
        <v>0.45898396167373501</v>
      </c>
      <c r="V527" s="42">
        <f t="shared" si="263"/>
        <v>1.1623459383802899</v>
      </c>
      <c r="W527" s="42">
        <f t="shared" si="264"/>
        <v>1.1479935928940594</v>
      </c>
      <c r="X527" s="42">
        <f t="shared" si="265"/>
        <v>1.4352345486230433E-2</v>
      </c>
      <c r="Y527" s="42">
        <f t="shared" si="239"/>
        <v>1.2297266452938495E-2</v>
      </c>
      <c r="Z527" s="10">
        <f t="shared" si="266"/>
        <v>21.712650387105636</v>
      </c>
      <c r="AA527">
        <f t="shared" si="244"/>
        <v>6899030.1414524103</v>
      </c>
      <c r="AB527" s="10">
        <f t="shared" si="245"/>
        <v>6.8990301414524104</v>
      </c>
      <c r="AC527" s="10">
        <f t="shared" si="246"/>
        <v>6.7980301414524105</v>
      </c>
      <c r="AD527" s="3">
        <f t="shared" si="247"/>
        <v>985.93620615698478</v>
      </c>
      <c r="AI527" s="94">
        <f t="shared" si="248"/>
        <v>1.1479935928940594</v>
      </c>
    </row>
    <row r="528" spans="2:35">
      <c r="B528" s="39">
        <f t="shared" si="249"/>
        <v>500</v>
      </c>
      <c r="C528" s="42">
        <f t="shared" si="250"/>
        <v>9.2925659472417337</v>
      </c>
      <c r="D528" s="10">
        <f t="shared" si="251"/>
        <v>6.2074340527586038</v>
      </c>
      <c r="E528" s="40">
        <f t="shared" si="252"/>
        <v>33.585131894482792</v>
      </c>
      <c r="F528" s="40">
        <f t="shared" si="253"/>
        <v>46</v>
      </c>
      <c r="G528" s="3">
        <f t="shared" si="254"/>
        <v>332.07434052757208</v>
      </c>
      <c r="H528" s="3">
        <f t="shared" si="255"/>
        <v>148.76302106966494</v>
      </c>
      <c r="I528">
        <f t="shared" si="240"/>
        <v>1.4876302106966495E-4</v>
      </c>
      <c r="J528" s="4">
        <f t="shared" si="256"/>
        <v>1033.5534187665596</v>
      </c>
      <c r="K528" s="40">
        <f t="shared" si="257"/>
        <v>6.947650103734798</v>
      </c>
      <c r="L528" s="40">
        <f t="shared" si="241"/>
        <v>0</v>
      </c>
      <c r="M528" s="10">
        <f t="shared" si="258"/>
        <v>6.8990301414524104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15.295139165127262</v>
      </c>
      <c r="Q528" s="42">
        <f t="shared" si="260"/>
        <v>0.63113573491371844</v>
      </c>
      <c r="R528" s="4">
        <f t="shared" si="261"/>
        <v>257690.99984380431</v>
      </c>
      <c r="S528">
        <f t="shared" si="242"/>
        <v>2.576909998438043E-4</v>
      </c>
      <c r="T528" s="41">
        <f t="shared" si="243"/>
        <v>5.6715953542483687E-4</v>
      </c>
      <c r="U528" s="42">
        <f t="shared" si="262"/>
        <v>0.45757160078264958</v>
      </c>
      <c r="V528" s="42">
        <f t="shared" si="263"/>
        <v>1.1623407626688016</v>
      </c>
      <c r="W528" s="42">
        <f t="shared" si="264"/>
        <v>1.1480094119790785</v>
      </c>
      <c r="X528" s="42">
        <f t="shared" si="265"/>
        <v>1.4331350689723132E-2</v>
      </c>
      <c r="Y528" s="42">
        <f t="shared" si="239"/>
        <v>1.2314680484933829E-2</v>
      </c>
      <c r="Z528" s="10">
        <f t="shared" si="266"/>
        <v>21.712903893451049</v>
      </c>
      <c r="AA528">
        <f t="shared" si="244"/>
        <v>6899109.5119459433</v>
      </c>
      <c r="AB528" s="10">
        <f t="shared" si="245"/>
        <v>6.8991095119459436</v>
      </c>
      <c r="AC528" s="10">
        <f t="shared" si="246"/>
        <v>6.7981095119459436</v>
      </c>
      <c r="AD528" s="3">
        <f t="shared" si="247"/>
        <v>985.94771746859226</v>
      </c>
      <c r="AI528" s="94">
        <f t="shared" si="248"/>
        <v>1.1480094119790785</v>
      </c>
    </row>
    <row r="529" spans="2:35">
      <c r="B529" s="39">
        <f t="shared" si="249"/>
        <v>501</v>
      </c>
      <c r="C529" s="42">
        <f t="shared" si="250"/>
        <v>9.3111510791362164</v>
      </c>
      <c r="D529" s="10">
        <f t="shared" si="251"/>
        <v>6.1888489208641211</v>
      </c>
      <c r="E529" s="40">
        <f t="shared" si="252"/>
        <v>33.622302158271758</v>
      </c>
      <c r="F529" s="40">
        <f t="shared" si="253"/>
        <v>46</v>
      </c>
      <c r="G529" s="3">
        <f t="shared" si="254"/>
        <v>331.88848920862722</v>
      </c>
      <c r="H529" s="3">
        <f t="shared" si="255"/>
        <v>148.76302106966494</v>
      </c>
      <c r="I529">
        <f t="shared" si="240"/>
        <v>1.4876302106966495E-4</v>
      </c>
      <c r="J529" s="4">
        <f t="shared" si="256"/>
        <v>1035.515436096802</v>
      </c>
      <c r="K529" s="40">
        <f t="shared" si="257"/>
        <v>6.9608389816974441</v>
      </c>
      <c r="L529" s="40">
        <f t="shared" si="241"/>
        <v>0</v>
      </c>
      <c r="M529" s="10">
        <f t="shared" si="258"/>
        <v>6.8991095119459436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15.295195297506805</v>
      </c>
      <c r="Q529" s="42">
        <f t="shared" si="260"/>
        <v>0.63235083099670297</v>
      </c>
      <c r="R529" s="4">
        <f t="shared" si="261"/>
        <v>256895.60751871066</v>
      </c>
      <c r="S529">
        <f t="shared" si="242"/>
        <v>2.5689560751871067E-4</v>
      </c>
      <c r="T529" s="41">
        <f t="shared" si="243"/>
        <v>5.6795492774993055E-4</v>
      </c>
      <c r="U529" s="42">
        <f t="shared" si="262"/>
        <v>0.45615925444667377</v>
      </c>
      <c r="V529" s="42">
        <f t="shared" si="263"/>
        <v>1.1623330498332183</v>
      </c>
      <c r="W529" s="42">
        <f t="shared" si="264"/>
        <v>1.1480228155786085</v>
      </c>
      <c r="X529" s="42">
        <f t="shared" si="265"/>
        <v>1.4310234254609755E-2</v>
      </c>
      <c r="Y529" s="42">
        <f t="shared" si="239"/>
        <v>1.2332068794523197E-2</v>
      </c>
      <c r="Z529" s="10">
        <f t="shared" si="266"/>
        <v>21.713111713598835</v>
      </c>
      <c r="AA529">
        <f t="shared" si="244"/>
        <v>6899174.5785132889</v>
      </c>
      <c r="AB529" s="10">
        <f t="shared" si="245"/>
        <v>6.8991745785132892</v>
      </c>
      <c r="AC529" s="10">
        <f t="shared" si="246"/>
        <v>6.7981745785132892</v>
      </c>
      <c r="AD529" s="3">
        <f t="shared" si="247"/>
        <v>985.95715424413186</v>
      </c>
      <c r="AI529" s="94">
        <f t="shared" si="248"/>
        <v>1.1480228155786085</v>
      </c>
    </row>
    <row r="530" spans="2:35">
      <c r="B530" s="39">
        <f t="shared" si="249"/>
        <v>502</v>
      </c>
      <c r="C530" s="42">
        <f t="shared" si="250"/>
        <v>9.3297362110306992</v>
      </c>
      <c r="D530" s="10">
        <f t="shared" si="251"/>
        <v>6.1702637889696383</v>
      </c>
      <c r="E530" s="40">
        <f t="shared" si="252"/>
        <v>33.659472422060723</v>
      </c>
      <c r="F530" s="40">
        <f t="shared" si="253"/>
        <v>46</v>
      </c>
      <c r="G530" s="3">
        <f t="shared" si="254"/>
        <v>331.70263788968236</v>
      </c>
      <c r="H530" s="3">
        <f t="shared" si="255"/>
        <v>148.76302106966494</v>
      </c>
      <c r="I530">
        <f t="shared" si="240"/>
        <v>1.4876302106966495E-4</v>
      </c>
      <c r="J530" s="4">
        <f t="shared" si="256"/>
        <v>1037.479623684033</v>
      </c>
      <c r="K530" s="40">
        <f t="shared" si="257"/>
        <v>6.9740424483459948</v>
      </c>
      <c r="L530" s="40">
        <f t="shared" si="241"/>
        <v>0</v>
      </c>
      <c r="M530" s="10">
        <f t="shared" si="258"/>
        <v>6.8991745785132892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15.295241313539405</v>
      </c>
      <c r="Q530" s="42">
        <f t="shared" si="260"/>
        <v>0.63356592342404716</v>
      </c>
      <c r="R530" s="4">
        <f t="shared" si="261"/>
        <v>256100.22460066617</v>
      </c>
      <c r="S530">
        <f t="shared" si="242"/>
        <v>2.5610022460066618E-4</v>
      </c>
      <c r="T530" s="41">
        <f t="shared" si="243"/>
        <v>5.6875031066797499E-4</v>
      </c>
      <c r="U530" s="42">
        <f t="shared" si="262"/>
        <v>0.45474692481441886</v>
      </c>
      <c r="V530" s="42">
        <f t="shared" si="263"/>
        <v>1.1623227998727759</v>
      </c>
      <c r="W530" s="42">
        <f t="shared" si="264"/>
        <v>1.1480338036192856</v>
      </c>
      <c r="X530" s="42">
        <f t="shared" si="265"/>
        <v>1.4288996253490227E-2</v>
      </c>
      <c r="Y530" s="42">
        <f t="shared" si="239"/>
        <v>1.2349431245665163E-2</v>
      </c>
      <c r="Z530" s="10">
        <f t="shared" si="266"/>
        <v>21.713273846235335</v>
      </c>
      <c r="AA530">
        <f t="shared" si="244"/>
        <v>6899225.3407431506</v>
      </c>
      <c r="AB530" s="10">
        <f t="shared" si="245"/>
        <v>6.8992253407431505</v>
      </c>
      <c r="AC530" s="10">
        <f t="shared" si="246"/>
        <v>6.7982253407431505</v>
      </c>
      <c r="AD530" s="3">
        <f t="shared" si="247"/>
        <v>985.9645164239522</v>
      </c>
      <c r="AI530" s="94">
        <f t="shared" si="248"/>
        <v>1.1480338036192856</v>
      </c>
    </row>
    <row r="531" spans="2:35">
      <c r="B531" s="39">
        <f t="shared" si="249"/>
        <v>503</v>
      </c>
      <c r="C531" s="42">
        <f t="shared" si="250"/>
        <v>9.3483213429251819</v>
      </c>
      <c r="D531" s="10">
        <f t="shared" si="251"/>
        <v>6.1516786570751556</v>
      </c>
      <c r="E531" s="40">
        <f t="shared" si="252"/>
        <v>33.696642685849689</v>
      </c>
      <c r="F531" s="40">
        <f t="shared" si="253"/>
        <v>46</v>
      </c>
      <c r="G531" s="3">
        <f t="shared" si="254"/>
        <v>331.51678657073751</v>
      </c>
      <c r="H531" s="3">
        <f t="shared" si="255"/>
        <v>148.76302106966494</v>
      </c>
      <c r="I531">
        <f t="shared" si="240"/>
        <v>1.4876302106966495E-4</v>
      </c>
      <c r="J531" s="4">
        <f t="shared" si="256"/>
        <v>1039.445981528253</v>
      </c>
      <c r="K531" s="40">
        <f t="shared" si="257"/>
        <v>6.9872605036804538</v>
      </c>
      <c r="L531" s="40">
        <f t="shared" si="241"/>
        <v>0</v>
      </c>
      <c r="M531" s="10">
        <f t="shared" si="258"/>
        <v>6.8992253407431505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15.295277213129109</v>
      </c>
      <c r="Q531" s="42">
        <f t="shared" si="260"/>
        <v>0.63478101299944434</v>
      </c>
      <c r="R531" s="4">
        <f t="shared" si="261"/>
        <v>255304.85229970617</v>
      </c>
      <c r="S531">
        <f t="shared" si="242"/>
        <v>2.5530485229970616E-4</v>
      </c>
      <c r="T531" s="41">
        <f t="shared" si="243"/>
        <v>5.6954568296893496E-4</v>
      </c>
      <c r="U531" s="42">
        <f t="shared" si="262"/>
        <v>0.45333461403449626</v>
      </c>
      <c r="V531" s="42">
        <f t="shared" si="263"/>
        <v>1.1623100127914077</v>
      </c>
      <c r="W531" s="42">
        <f t="shared" si="264"/>
        <v>1.1480423760316525</v>
      </c>
      <c r="X531" s="42">
        <f t="shared" si="265"/>
        <v>1.4267636759755176E-2</v>
      </c>
      <c r="Y531" s="42">
        <f t="shared" si="239"/>
        <v>1.2366767702357494E-2</v>
      </c>
      <c r="Z531" s="10">
        <f t="shared" si="266"/>
        <v>21.713390290120103</v>
      </c>
      <c r="AA531">
        <f t="shared" si="244"/>
        <v>6899261.7982471548</v>
      </c>
      <c r="AB531" s="10">
        <f t="shared" si="245"/>
        <v>6.8992617982471547</v>
      </c>
      <c r="AC531" s="10">
        <f t="shared" si="246"/>
        <v>6.7982617982471547</v>
      </c>
      <c r="AD531" s="3">
        <f t="shared" si="247"/>
        <v>985.96980395172659</v>
      </c>
      <c r="AI531" s="94">
        <f t="shared" si="248"/>
        <v>1.1480423760316525</v>
      </c>
    </row>
    <row r="532" spans="2:35">
      <c r="B532" s="39">
        <f t="shared" si="249"/>
        <v>504</v>
      </c>
      <c r="C532" s="42">
        <f t="shared" si="250"/>
        <v>9.3669064748196647</v>
      </c>
      <c r="D532" s="10">
        <f t="shared" si="251"/>
        <v>6.1330935251806729</v>
      </c>
      <c r="E532" s="40">
        <f t="shared" si="252"/>
        <v>33.733812949638654</v>
      </c>
      <c r="F532" s="40">
        <f t="shared" si="253"/>
        <v>46</v>
      </c>
      <c r="G532" s="3">
        <f t="shared" si="254"/>
        <v>331.33093525179265</v>
      </c>
      <c r="H532" s="3">
        <f t="shared" si="255"/>
        <v>148.76302106966494</v>
      </c>
      <c r="I532">
        <f t="shared" si="240"/>
        <v>1.4876302106966495E-4</v>
      </c>
      <c r="J532" s="4">
        <f t="shared" si="256"/>
        <v>1041.4145096294617</v>
      </c>
      <c r="K532" s="40">
        <f t="shared" si="257"/>
        <v>7.0004931477008165</v>
      </c>
      <c r="L532" s="40">
        <f t="shared" si="241"/>
        <v>0</v>
      </c>
      <c r="M532" s="10">
        <f t="shared" si="258"/>
        <v>6.8992617982471547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15.295302996153318</v>
      </c>
      <c r="Q532" s="42">
        <f t="shared" si="260"/>
        <v>0.63599610052658628</v>
      </c>
      <c r="R532" s="4">
        <f t="shared" si="261"/>
        <v>254509.49182586613</v>
      </c>
      <c r="S532">
        <f t="shared" si="242"/>
        <v>2.5450949182586615E-4</v>
      </c>
      <c r="T532" s="41">
        <f t="shared" si="243"/>
        <v>5.7034104344277502E-4</v>
      </c>
      <c r="U532" s="42">
        <f t="shared" si="262"/>
        <v>0.45192232425551743</v>
      </c>
      <c r="V532" s="42">
        <f t="shared" si="263"/>
        <v>1.1622946885980627</v>
      </c>
      <c r="W532" s="42">
        <f t="shared" si="264"/>
        <v>1.1480485327501229</v>
      </c>
      <c r="X532" s="42">
        <f t="shared" si="265"/>
        <v>1.4246155847939868E-2</v>
      </c>
      <c r="Y532" s="42">
        <f t="shared" si="239"/>
        <v>1.2384078028638047E-2</v>
      </c>
      <c r="Z532" s="10">
        <f t="shared" si="266"/>
        <v>21.713461044085982</v>
      </c>
      <c r="AA532">
        <f t="shared" si="244"/>
        <v>6899283.9506598767</v>
      </c>
      <c r="AB532" s="10">
        <f t="shared" si="245"/>
        <v>6.8992839506598767</v>
      </c>
      <c r="AC532" s="10">
        <f t="shared" si="246"/>
        <v>6.7982839506598767</v>
      </c>
      <c r="AD532" s="3">
        <f t="shared" si="247"/>
        <v>985.97301677445637</v>
      </c>
      <c r="AI532" s="94">
        <f t="shared" si="248"/>
        <v>1.1480485327501229</v>
      </c>
    </row>
    <row r="533" spans="2:35">
      <c r="B533" s="39">
        <f t="shared" si="249"/>
        <v>505</v>
      </c>
      <c r="C533" s="42">
        <f t="shared" si="250"/>
        <v>9.3854916067141474</v>
      </c>
      <c r="D533" s="10">
        <f t="shared" si="251"/>
        <v>6.1145083932861901</v>
      </c>
      <c r="E533" s="40">
        <f t="shared" si="252"/>
        <v>33.77098321342762</v>
      </c>
      <c r="F533" s="40">
        <f t="shared" si="253"/>
        <v>46</v>
      </c>
      <c r="G533" s="3">
        <f t="shared" si="254"/>
        <v>331.1450839328478</v>
      </c>
      <c r="H533" s="3">
        <f t="shared" si="255"/>
        <v>148.76302106966494</v>
      </c>
      <c r="I533">
        <f t="shared" si="240"/>
        <v>1.4876302106966495E-4</v>
      </c>
      <c r="J533" s="4">
        <f t="shared" si="256"/>
        <v>1043.385207987659</v>
      </c>
      <c r="K533" s="40">
        <f t="shared" si="257"/>
        <v>7.0137403804070848</v>
      </c>
      <c r="L533" s="40">
        <f t="shared" si="241"/>
        <v>0</v>
      </c>
      <c r="M533" s="10">
        <f t="shared" si="258"/>
        <v>6.8992839506598767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15.295318662462819</v>
      </c>
      <c r="Q533" s="42">
        <f t="shared" si="260"/>
        <v>0.63721118680916855</v>
      </c>
      <c r="R533" s="4">
        <f t="shared" si="261"/>
        <v>253714.1443891814</v>
      </c>
      <c r="S533">
        <f t="shared" si="242"/>
        <v>2.5371414438918137E-4</v>
      </c>
      <c r="T533" s="41">
        <f t="shared" si="243"/>
        <v>5.7113639087945974E-4</v>
      </c>
      <c r="U533" s="42">
        <f t="shared" si="262"/>
        <v>0.45051005762609386</v>
      </c>
      <c r="V533" s="42">
        <f t="shared" si="263"/>
        <v>1.1622768273066624</v>
      </c>
      <c r="W533" s="42">
        <f t="shared" si="264"/>
        <v>1.1480522737129861</v>
      </c>
      <c r="X533" s="42">
        <f t="shared" si="265"/>
        <v>1.4224553593676248E-2</v>
      </c>
      <c r="Y533" s="42">
        <f t="shared" si="239"/>
        <v>1.2401362088585579E-2</v>
      </c>
      <c r="Z533" s="10">
        <f t="shared" si="266"/>
        <v>21.71348610703906</v>
      </c>
      <c r="AA533">
        <f t="shared" si="244"/>
        <v>6899291.7976388233</v>
      </c>
      <c r="AB533" s="10">
        <f t="shared" si="245"/>
        <v>6.8992917976388233</v>
      </c>
      <c r="AC533" s="10">
        <f t="shared" si="246"/>
        <v>6.7982917976388233</v>
      </c>
      <c r="AD533" s="3">
        <f t="shared" si="247"/>
        <v>985.97415484246892</v>
      </c>
      <c r="AI533" s="94">
        <f t="shared" si="248"/>
        <v>1.1480522737129861</v>
      </c>
    </row>
    <row r="534" spans="2:35">
      <c r="B534" s="39">
        <f t="shared" si="249"/>
        <v>506</v>
      </c>
      <c r="C534" s="42">
        <f t="shared" si="250"/>
        <v>9.4040767386086301</v>
      </c>
      <c r="D534" s="10">
        <f t="shared" si="251"/>
        <v>6.0959232613917074</v>
      </c>
      <c r="E534" s="40">
        <f t="shared" si="252"/>
        <v>33.808153477216585</v>
      </c>
      <c r="F534" s="40">
        <f t="shared" si="253"/>
        <v>46</v>
      </c>
      <c r="G534" s="3">
        <f t="shared" si="254"/>
        <v>330.95923261390294</v>
      </c>
      <c r="H534" s="3">
        <f t="shared" si="255"/>
        <v>148.76302106966494</v>
      </c>
      <c r="I534">
        <f t="shared" si="240"/>
        <v>1.4876302106966495E-4</v>
      </c>
      <c r="J534" s="4">
        <f t="shared" si="256"/>
        <v>1045.3580766028454</v>
      </c>
      <c r="K534" s="40">
        <f t="shared" si="257"/>
        <v>7.0270022017992604</v>
      </c>
      <c r="L534" s="40">
        <f t="shared" si="241"/>
        <v>0</v>
      </c>
      <c r="M534" s="10">
        <f t="shared" si="258"/>
        <v>6.8992917976388233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15.295324211881763</v>
      </c>
      <c r="Q534" s="42">
        <f t="shared" si="260"/>
        <v>0.63842627265089569</v>
      </c>
      <c r="R534" s="4">
        <f t="shared" si="261"/>
        <v>252918.81119968728</v>
      </c>
      <c r="S534">
        <f t="shared" si="242"/>
        <v>2.5291881119968726E-4</v>
      </c>
      <c r="T534" s="41">
        <f t="shared" si="243"/>
        <v>5.7193172406895391E-4</v>
      </c>
      <c r="U534" s="42">
        <f t="shared" si="262"/>
        <v>0.44909781629483669</v>
      </c>
      <c r="V534" s="42">
        <f t="shared" si="263"/>
        <v>1.1622564289365704</v>
      </c>
      <c r="W534" s="42">
        <f t="shared" si="264"/>
        <v>1.1480535988624043</v>
      </c>
      <c r="X534" s="42">
        <f t="shared" si="265"/>
        <v>1.4202830074166117E-2</v>
      </c>
      <c r="Y534" s="42">
        <f t="shared" si="239"/>
        <v>1.2418619746321155E-2</v>
      </c>
      <c r="Z534" s="10">
        <f t="shared" si="266"/>
        <v>21.713465477959616</v>
      </c>
      <c r="AA534">
        <f t="shared" si="244"/>
        <v>6899285.3388647288</v>
      </c>
      <c r="AB534" s="10">
        <f t="shared" si="245"/>
        <v>6.8992853388647291</v>
      </c>
      <c r="AC534" s="10">
        <f t="shared" si="246"/>
        <v>6.7982853388647291</v>
      </c>
      <c r="AD534" s="3">
        <f t="shared" si="247"/>
        <v>985.97321810946028</v>
      </c>
      <c r="AI534" s="94">
        <f t="shared" si="248"/>
        <v>1.1480535988624043</v>
      </c>
    </row>
    <row r="535" spans="2:35">
      <c r="B535" s="39">
        <f t="shared" si="249"/>
        <v>507</v>
      </c>
      <c r="C535" s="42">
        <f t="shared" si="250"/>
        <v>9.4226618705031129</v>
      </c>
      <c r="D535" s="10">
        <f t="shared" si="251"/>
        <v>6.0773381294972246</v>
      </c>
      <c r="E535" s="40">
        <f t="shared" si="252"/>
        <v>33.845323741005551</v>
      </c>
      <c r="F535" s="40">
        <f t="shared" si="253"/>
        <v>46</v>
      </c>
      <c r="G535" s="3">
        <f t="shared" si="254"/>
        <v>330.77338129495809</v>
      </c>
      <c r="H535" s="3">
        <f t="shared" si="255"/>
        <v>148.76302106966494</v>
      </c>
      <c r="I535">
        <f t="shared" si="240"/>
        <v>1.4876302106966495E-4</v>
      </c>
      <c r="J535" s="4">
        <f t="shared" si="256"/>
        <v>1047.3331154750199</v>
      </c>
      <c r="K535" s="40">
        <f t="shared" si="257"/>
        <v>7.0402786118773379</v>
      </c>
      <c r="L535" s="40">
        <f t="shared" si="241"/>
        <v>0</v>
      </c>
      <c r="M535" s="10">
        <f t="shared" si="258"/>
        <v>6.8992853388647291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15.295319644207872</v>
      </c>
      <c r="Q535" s="42">
        <f t="shared" si="260"/>
        <v>0.63964135885548645</v>
      </c>
      <c r="R535" s="4">
        <f t="shared" si="261"/>
        <v>252123.49346741926</v>
      </c>
      <c r="S535">
        <f t="shared" si="242"/>
        <v>2.5212349346741926E-4</v>
      </c>
      <c r="T535" s="41">
        <f t="shared" si="243"/>
        <v>5.7272704180122186E-4</v>
      </c>
      <c r="U535" s="42">
        <f t="shared" si="262"/>
        <v>0.44768560241035765</v>
      </c>
      <c r="V535" s="42">
        <f t="shared" si="263"/>
        <v>1.1622334935114069</v>
      </c>
      <c r="W535" s="42">
        <f t="shared" si="264"/>
        <v>1.1480525081444617</v>
      </c>
      <c r="X535" s="42">
        <f t="shared" si="265"/>
        <v>1.4180985366945231E-2</v>
      </c>
      <c r="Y535" s="42">
        <f t="shared" si="239"/>
        <v>1.2435850866008033E-2</v>
      </c>
      <c r="Z535" s="10">
        <f t="shared" si="266"/>
        <v>21.713399155900486</v>
      </c>
      <c r="AA535">
        <f t="shared" si="244"/>
        <v>6899264.5740410434</v>
      </c>
      <c r="AB535" s="10">
        <f t="shared" si="245"/>
        <v>6.8992645740410437</v>
      </c>
      <c r="AC535" s="10">
        <f t="shared" si="246"/>
        <v>6.7982645740410437</v>
      </c>
      <c r="AD535" s="3">
        <f t="shared" si="247"/>
        <v>985.97020653242112</v>
      </c>
      <c r="AI535" s="94">
        <f t="shared" si="248"/>
        <v>1.1480525081444617</v>
      </c>
    </row>
    <row r="536" spans="2:35">
      <c r="B536" s="39">
        <f t="shared" si="249"/>
        <v>508</v>
      </c>
      <c r="C536" s="42">
        <f t="shared" si="250"/>
        <v>9.4412470023975956</v>
      </c>
      <c r="D536" s="10">
        <f t="shared" si="251"/>
        <v>6.0587529976027419</v>
      </c>
      <c r="E536" s="40">
        <f t="shared" si="252"/>
        <v>33.882494004794516</v>
      </c>
      <c r="F536" s="40">
        <f t="shared" si="253"/>
        <v>46</v>
      </c>
      <c r="G536" s="3">
        <f t="shared" si="254"/>
        <v>330.58752997601323</v>
      </c>
      <c r="H536" s="3">
        <f t="shared" si="255"/>
        <v>148.76302106966494</v>
      </c>
      <c r="I536">
        <f t="shared" si="240"/>
        <v>1.4876302106966495E-4</v>
      </c>
      <c r="J536" s="4">
        <f t="shared" si="256"/>
        <v>1049.3103246041833</v>
      </c>
      <c r="K536" s="40">
        <f t="shared" si="257"/>
        <v>7.0535696106413219</v>
      </c>
      <c r="L536" s="40">
        <f t="shared" si="241"/>
        <v>0</v>
      </c>
      <c r="M536" s="10">
        <f t="shared" si="258"/>
        <v>6.8992645740410437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15.295304959212071</v>
      </c>
      <c r="Q536" s="42">
        <f t="shared" si="260"/>
        <v>0.64085644622667937</v>
      </c>
      <c r="R536" s="4">
        <f t="shared" si="261"/>
        <v>251328.19240241262</v>
      </c>
      <c r="S536">
        <f t="shared" si="242"/>
        <v>2.5132819240241262E-4</v>
      </c>
      <c r="T536" s="41">
        <f t="shared" si="243"/>
        <v>5.735223428662286E-4</v>
      </c>
      <c r="U536" s="42">
        <f t="shared" si="262"/>
        <v>0.44627341812126797</v>
      </c>
      <c r="V536" s="42">
        <f t="shared" si="263"/>
        <v>1.1622080210604659</v>
      </c>
      <c r="W536" s="42">
        <f t="shared" si="264"/>
        <v>1.1480490015090785</v>
      </c>
      <c r="X536" s="42">
        <f t="shared" si="265"/>
        <v>1.4159019551387431E-2</v>
      </c>
      <c r="Y536" s="42">
        <f t="shared" si="239"/>
        <v>1.2453055311853397E-2</v>
      </c>
      <c r="Z536" s="10">
        <f t="shared" si="266"/>
        <v>21.713287139988569</v>
      </c>
      <c r="AA536">
        <f t="shared" si="244"/>
        <v>6899229.5028944109</v>
      </c>
      <c r="AB536" s="10">
        <f t="shared" si="245"/>
        <v>6.8992295028944106</v>
      </c>
      <c r="AC536" s="10">
        <f t="shared" si="246"/>
        <v>6.7982295028944106</v>
      </c>
      <c r="AD536" s="3">
        <f t="shared" si="247"/>
        <v>985.96512007170566</v>
      </c>
      <c r="AI536" s="94">
        <f t="shared" si="248"/>
        <v>1.1480490015090785</v>
      </c>
    </row>
    <row r="537" spans="2:35">
      <c r="B537" s="39">
        <f t="shared" si="249"/>
        <v>509</v>
      </c>
      <c r="C537" s="42">
        <f t="shared" si="250"/>
        <v>9.4598321342920784</v>
      </c>
      <c r="D537" s="10">
        <f t="shared" si="251"/>
        <v>6.0401678657082591</v>
      </c>
      <c r="E537" s="40">
        <f t="shared" si="252"/>
        <v>33.919664268583482</v>
      </c>
      <c r="F537" s="40">
        <f t="shared" si="253"/>
        <v>46</v>
      </c>
      <c r="G537" s="3">
        <f t="shared" si="254"/>
        <v>330.40167865706837</v>
      </c>
      <c r="H537" s="3">
        <f t="shared" si="255"/>
        <v>148.76302106966494</v>
      </c>
      <c r="I537">
        <f t="shared" si="240"/>
        <v>1.4876302106966495E-4</v>
      </c>
      <c r="J537" s="4">
        <f t="shared" si="256"/>
        <v>1051.2897039903355</v>
      </c>
      <c r="K537" s="40">
        <f t="shared" si="257"/>
        <v>7.0668751980912115</v>
      </c>
      <c r="L537" s="40">
        <f t="shared" si="241"/>
        <v>0</v>
      </c>
      <c r="M537" s="10">
        <f t="shared" si="258"/>
        <v>6.8992295028944106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15.295280156638839</v>
      </c>
      <c r="Q537" s="42">
        <f t="shared" si="260"/>
        <v>0.64207153556823793</v>
      </c>
      <c r="R537" s="4">
        <f t="shared" si="261"/>
        <v>250532.90921470275</v>
      </c>
      <c r="S537">
        <f t="shared" si="242"/>
        <v>2.5053290921470275E-4</v>
      </c>
      <c r="T537" s="41">
        <f t="shared" si="243"/>
        <v>5.7431762605393848E-4</v>
      </c>
      <c r="U537" s="42">
        <f t="shared" si="262"/>
        <v>0.44486126557617905</v>
      </c>
      <c r="V537" s="42">
        <f t="shared" si="263"/>
        <v>1.1621800116175729</v>
      </c>
      <c r="W537" s="42">
        <f t="shared" si="264"/>
        <v>1.1480430789100924</v>
      </c>
      <c r="X537" s="42">
        <f t="shared" si="265"/>
        <v>1.413693270748051E-2</v>
      </c>
      <c r="Y537" s="42">
        <f t="shared" si="239"/>
        <v>1.2470232948108586E-2</v>
      </c>
      <c r="Z537" s="10">
        <f t="shared" si="266"/>
        <v>21.713129429423802</v>
      </c>
      <c r="AA537">
        <f t="shared" si="244"/>
        <v>6899180.1251743352</v>
      </c>
      <c r="AB537" s="10">
        <f t="shared" si="245"/>
        <v>6.8991801251743352</v>
      </c>
      <c r="AC537" s="10">
        <f t="shared" si="246"/>
        <v>6.7981801251743352</v>
      </c>
      <c r="AD537" s="3">
        <f t="shared" si="247"/>
        <v>985.95795869098413</v>
      </c>
      <c r="AI537" s="94">
        <f t="shared" si="248"/>
        <v>1.1480430789100924</v>
      </c>
    </row>
    <row r="538" spans="2:35">
      <c r="B538" s="39">
        <f t="shared" si="249"/>
        <v>510</v>
      </c>
      <c r="C538" s="42">
        <f t="shared" si="250"/>
        <v>9.4784172661865611</v>
      </c>
      <c r="D538" s="10">
        <f t="shared" si="251"/>
        <v>6.0215827338137764</v>
      </c>
      <c r="E538" s="40">
        <f t="shared" si="252"/>
        <v>33.956834532372447</v>
      </c>
      <c r="F538" s="40">
        <f t="shared" si="253"/>
        <v>46</v>
      </c>
      <c r="G538" s="3">
        <f t="shared" si="254"/>
        <v>330.21582733812352</v>
      </c>
      <c r="H538" s="3">
        <f t="shared" si="255"/>
        <v>148.76302106966494</v>
      </c>
      <c r="I538">
        <f t="shared" si="240"/>
        <v>1.4876302106966495E-4</v>
      </c>
      <c r="J538" s="4">
        <f t="shared" si="256"/>
        <v>1053.2712536334766</v>
      </c>
      <c r="K538" s="40">
        <f t="shared" si="257"/>
        <v>7.0801953742270074</v>
      </c>
      <c r="L538" s="40">
        <f t="shared" si="241"/>
        <v>0</v>
      </c>
      <c r="M538" s="10">
        <f t="shared" si="258"/>
        <v>6.8991801251743352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15.295245236205938</v>
      </c>
      <c r="Q538" s="42">
        <f t="shared" si="260"/>
        <v>0.64328662768395573</v>
      </c>
      <c r="R538" s="4">
        <f t="shared" si="261"/>
        <v>249737.64511432505</v>
      </c>
      <c r="S538">
        <f t="shared" si="242"/>
        <v>2.4973764511432506E-4</v>
      </c>
      <c r="T538" s="41">
        <f t="shared" si="243"/>
        <v>5.7511289015431616E-4</v>
      </c>
      <c r="U538" s="42">
        <f t="shared" si="262"/>
        <v>0.44344914692370241</v>
      </c>
      <c r="V538" s="42">
        <f t="shared" si="263"/>
        <v>1.1621494652217854</v>
      </c>
      <c r="W538" s="42">
        <f t="shared" si="264"/>
        <v>1.1480347403052011</v>
      </c>
      <c r="X538" s="42">
        <f t="shared" si="265"/>
        <v>1.4114724916584276E-2</v>
      </c>
      <c r="Y538" s="42">
        <f t="shared" si="239"/>
        <v>1.2487383639070253E-2</v>
      </c>
      <c r="Z538" s="10">
        <f t="shared" si="266"/>
        <v>21.712926023479664</v>
      </c>
      <c r="AA538">
        <f t="shared" si="244"/>
        <v>6899116.4406533511</v>
      </c>
      <c r="AB538" s="10">
        <f t="shared" si="245"/>
        <v>6.8991164406533514</v>
      </c>
      <c r="AC538" s="10">
        <f t="shared" si="246"/>
        <v>6.7981164406533514</v>
      </c>
      <c r="AD538" s="3">
        <f t="shared" si="247"/>
        <v>985.94872235726632</v>
      </c>
      <c r="AI538" s="94">
        <f t="shared" si="248"/>
        <v>1.1480347403052011</v>
      </c>
    </row>
    <row r="539" spans="2:35">
      <c r="B539" s="39">
        <f t="shared" si="249"/>
        <v>511</v>
      </c>
      <c r="C539" s="42">
        <f t="shared" si="250"/>
        <v>9.4970023980810439</v>
      </c>
      <c r="D539" s="10">
        <f t="shared" si="251"/>
        <v>6.0029976019192937</v>
      </c>
      <c r="E539" s="40">
        <f t="shared" si="252"/>
        <v>33.994004796161413</v>
      </c>
      <c r="F539" s="40">
        <f t="shared" si="253"/>
        <v>46</v>
      </c>
      <c r="G539" s="3">
        <f t="shared" si="254"/>
        <v>330.02997601917866</v>
      </c>
      <c r="H539" s="3">
        <f t="shared" si="255"/>
        <v>148.76302106966494</v>
      </c>
      <c r="I539">
        <f t="shared" si="240"/>
        <v>1.4876302106966495E-4</v>
      </c>
      <c r="J539" s="4">
        <f t="shared" si="256"/>
        <v>1055.2549735336063</v>
      </c>
      <c r="K539" s="40">
        <f t="shared" si="257"/>
        <v>7.093530139048708</v>
      </c>
      <c r="L539" s="40">
        <f t="shared" si="241"/>
        <v>0</v>
      </c>
      <c r="M539" s="10">
        <f t="shared" si="258"/>
        <v>6.8991164406533514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15.295200197604565</v>
      </c>
      <c r="Q539" s="42">
        <f t="shared" si="260"/>
        <v>0.64450172337766187</v>
      </c>
      <c r="R539" s="4">
        <f t="shared" si="261"/>
        <v>248942.40131131487</v>
      </c>
      <c r="S539">
        <f t="shared" si="242"/>
        <v>2.4894240131131484E-4</v>
      </c>
      <c r="T539" s="41">
        <f t="shared" si="243"/>
        <v>5.7590813395732633E-4</v>
      </c>
      <c r="U539" s="42">
        <f t="shared" si="262"/>
        <v>0.44203706431244938</v>
      </c>
      <c r="V539" s="42">
        <f t="shared" si="263"/>
        <v>1.1621163819172584</v>
      </c>
      <c r="W539" s="42">
        <f t="shared" si="264"/>
        <v>1.1480239856559915</v>
      </c>
      <c r="X539" s="42">
        <f t="shared" si="265"/>
        <v>1.4092396261266904E-2</v>
      </c>
      <c r="Y539" s="42">
        <f t="shared" si="239"/>
        <v>1.250450724908132E-2</v>
      </c>
      <c r="Z539" s="10">
        <f t="shared" si="266"/>
        <v>21.712676921503384</v>
      </c>
      <c r="AA539">
        <f t="shared" si="244"/>
        <v>6899038.4491270809</v>
      </c>
      <c r="AB539" s="10">
        <f t="shared" si="245"/>
        <v>6.8990384491270804</v>
      </c>
      <c r="AC539" s="10">
        <f t="shared" si="246"/>
        <v>6.7980384491270804</v>
      </c>
      <c r="AD539" s="3">
        <f t="shared" si="247"/>
        <v>985.93741104091089</v>
      </c>
      <c r="AI539" s="94">
        <f t="shared" si="248"/>
        <v>1.1480239856559915</v>
      </c>
    </row>
    <row r="540" spans="2:35">
      <c r="B540" s="39">
        <f t="shared" si="249"/>
        <v>512</v>
      </c>
      <c r="C540" s="42">
        <f t="shared" si="250"/>
        <v>9.5155875299755266</v>
      </c>
      <c r="D540" s="10">
        <f t="shared" si="251"/>
        <v>5.9844124700248109</v>
      </c>
      <c r="E540" s="40">
        <f t="shared" si="252"/>
        <v>34.031175059950378</v>
      </c>
      <c r="F540" s="40">
        <f t="shared" si="253"/>
        <v>46</v>
      </c>
      <c r="G540" s="3">
        <f t="shared" si="254"/>
        <v>329.84412470023381</v>
      </c>
      <c r="H540" s="3">
        <f t="shared" si="255"/>
        <v>148.76302106966494</v>
      </c>
      <c r="I540">
        <f t="shared" si="240"/>
        <v>1.4876302106966495E-4</v>
      </c>
      <c r="J540" s="4">
        <f t="shared" si="256"/>
        <v>1057.2408636907248</v>
      </c>
      <c r="K540" s="40">
        <f t="shared" si="257"/>
        <v>7.106879492556315</v>
      </c>
      <c r="L540" s="40">
        <f t="shared" si="241"/>
        <v>0</v>
      </c>
      <c r="M540" s="10">
        <f t="shared" si="258"/>
        <v>6.8990384491270804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15.295145040499362</v>
      </c>
      <c r="Q540" s="42">
        <f t="shared" si="260"/>
        <v>0.64571682345322656</v>
      </c>
      <c r="R540" s="4">
        <f t="shared" si="261"/>
        <v>248147.17901570754</v>
      </c>
      <c r="S540">
        <f t="shared" si="242"/>
        <v>2.4814717901570753E-4</v>
      </c>
      <c r="T540" s="41">
        <f t="shared" si="243"/>
        <v>5.7670335625293364E-4</v>
      </c>
      <c r="U540" s="42">
        <f t="shared" si="262"/>
        <v>0.44062501989103126</v>
      </c>
      <c r="V540" s="42">
        <f t="shared" si="263"/>
        <v>1.1620807617528197</v>
      </c>
      <c r="W540" s="42">
        <f t="shared" si="264"/>
        <v>1.1480108149279498</v>
      </c>
      <c r="X540" s="42">
        <f t="shared" si="265"/>
        <v>1.406994682486995E-2</v>
      </c>
      <c r="Y540" s="42">
        <f t="shared" si="239"/>
        <v>1.2521603642531411E-2</v>
      </c>
      <c r="Z540" s="10">
        <f t="shared" si="266"/>
        <v>21.712382122915233</v>
      </c>
      <c r="AA540">
        <f t="shared" si="244"/>
        <v>6898946.1504140189</v>
      </c>
      <c r="AB540" s="10">
        <f t="shared" si="245"/>
        <v>6.8989461504140186</v>
      </c>
      <c r="AC540" s="10">
        <f t="shared" si="246"/>
        <v>6.7979461504140186</v>
      </c>
      <c r="AD540" s="3">
        <f t="shared" si="247"/>
        <v>985.92402471559376</v>
      </c>
      <c r="AI540" s="94">
        <f t="shared" si="248"/>
        <v>1.1480108149279498</v>
      </c>
    </row>
    <row r="541" spans="2:35">
      <c r="B541" s="39">
        <f t="shared" si="249"/>
        <v>513</v>
      </c>
      <c r="C541" s="42">
        <f t="shared" si="250"/>
        <v>9.5341726618700093</v>
      </c>
      <c r="D541" s="10">
        <f t="shared" si="251"/>
        <v>5.9658273381303282</v>
      </c>
      <c r="E541" s="40">
        <f t="shared" si="252"/>
        <v>34.068345323739344</v>
      </c>
      <c r="F541" s="40">
        <f t="shared" si="253"/>
        <v>46</v>
      </c>
      <c r="G541" s="3">
        <f t="shared" si="254"/>
        <v>329.65827338128895</v>
      </c>
      <c r="H541" s="3">
        <f t="shared" si="255"/>
        <v>148.76302106966494</v>
      </c>
      <c r="I541">
        <f t="shared" si="240"/>
        <v>1.4876302106966495E-4</v>
      </c>
      <c r="J541" s="4">
        <f t="shared" si="256"/>
        <v>1059.228924104832</v>
      </c>
      <c r="K541" s="40">
        <f t="shared" si="257"/>
        <v>7.1202434347498267</v>
      </c>
      <c r="L541" s="40">
        <f t="shared" si="241"/>
        <v>0</v>
      </c>
      <c r="M541" s="10">
        <f t="shared" si="258"/>
        <v>6.8989461504140186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15.295079764528271</v>
      </c>
      <c r="Q541" s="42">
        <f t="shared" si="260"/>
        <v>0.64693192871456595</v>
      </c>
      <c r="R541" s="4">
        <f t="shared" si="261"/>
        <v>247351.97943753851</v>
      </c>
      <c r="S541">
        <f t="shared" si="242"/>
        <v>2.4735197943753849E-4</v>
      </c>
      <c r="T541" s="41">
        <f t="shared" si="243"/>
        <v>5.7749855583110268E-4</v>
      </c>
      <c r="U541" s="42">
        <f t="shared" si="262"/>
        <v>0.43921301580805966</v>
      </c>
      <c r="V541" s="42">
        <f t="shared" si="263"/>
        <v>1.1620426047823789</v>
      </c>
      <c r="W541" s="42">
        <f t="shared" si="264"/>
        <v>1.1479952280904242</v>
      </c>
      <c r="X541" s="42">
        <f t="shared" si="265"/>
        <v>1.4047376691954661E-2</v>
      </c>
      <c r="Y541" s="42">
        <f t="shared" si="239"/>
        <v>1.2538672683857822E-2</v>
      </c>
      <c r="Z541" s="10">
        <f t="shared" si="266"/>
        <v>21.712041627208723</v>
      </c>
      <c r="AA541">
        <f t="shared" si="244"/>
        <v>6898839.5443555871</v>
      </c>
      <c r="AB541" s="10">
        <f t="shared" si="245"/>
        <v>6.898839544355587</v>
      </c>
      <c r="AC541" s="10">
        <f t="shared" si="246"/>
        <v>6.797839544355587</v>
      </c>
      <c r="AD541" s="3">
        <f t="shared" si="247"/>
        <v>985.90856335831575</v>
      </c>
      <c r="AI541" s="94">
        <f t="shared" si="248"/>
        <v>1.1479952280904242</v>
      </c>
    </row>
    <row r="542" spans="2:35">
      <c r="B542" s="39">
        <f t="shared" si="249"/>
        <v>514</v>
      </c>
      <c r="C542" s="42">
        <f t="shared" si="250"/>
        <v>9.5527577937644921</v>
      </c>
      <c r="D542" s="10">
        <f t="shared" si="251"/>
        <v>5.9472422062358454</v>
      </c>
      <c r="E542" s="40">
        <f t="shared" si="252"/>
        <v>34.105515587528309</v>
      </c>
      <c r="F542" s="40">
        <f t="shared" si="253"/>
        <v>46</v>
      </c>
      <c r="G542" s="3">
        <f t="shared" si="254"/>
        <v>329.47242206234409</v>
      </c>
      <c r="H542" s="3">
        <f t="shared" si="255"/>
        <v>148.76302106966494</v>
      </c>
      <c r="I542">
        <f t="shared" si="240"/>
        <v>1.4876302106966495E-4</v>
      </c>
      <c r="J542" s="4">
        <f t="shared" si="256"/>
        <v>1061.2191547759278</v>
      </c>
      <c r="K542" s="40">
        <f t="shared" si="257"/>
        <v>7.133621965629243</v>
      </c>
      <c r="L542" s="40">
        <f t="shared" si="241"/>
        <v>0</v>
      </c>
      <c r="M542" s="10">
        <f t="shared" si="258"/>
        <v>6.898839544355587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15.295004369302571</v>
      </c>
      <c r="Q542" s="42">
        <f t="shared" si="260"/>
        <v>0.64814703996564771</v>
      </c>
      <c r="R542" s="4">
        <f t="shared" si="261"/>
        <v>246556.80378684308</v>
      </c>
      <c r="S542">
        <f t="shared" si="242"/>
        <v>2.4655680378684306E-4</v>
      </c>
      <c r="T542" s="41">
        <f t="shared" si="243"/>
        <v>5.7829373148179811E-4</v>
      </c>
      <c r="U542" s="42">
        <f t="shared" si="262"/>
        <v>0.43780105421214582</v>
      </c>
      <c r="V542" s="42">
        <f t="shared" si="263"/>
        <v>1.162001911065206</v>
      </c>
      <c r="W542" s="42">
        <f t="shared" si="264"/>
        <v>1.1479772251166351</v>
      </c>
      <c r="X542" s="42">
        <f t="shared" si="265"/>
        <v>1.402468594857087E-2</v>
      </c>
      <c r="Y542" s="42">
        <f t="shared" ref="Y542:Y605" si="269">IF((X542*(Q542-Q541)+Y541)&lt;0,0,X542*(Q542-Q541)+Y541)</f>
        <v>1.2555714237546818E-2</v>
      </c>
      <c r="Z542" s="10">
        <f t="shared" si="266"/>
        <v>21.711655433951407</v>
      </c>
      <c r="AA542">
        <f t="shared" si="244"/>
        <v>6898718.6308163889</v>
      </c>
      <c r="AB542" s="10">
        <f t="shared" si="245"/>
        <v>6.898718630816389</v>
      </c>
      <c r="AC542" s="10">
        <f t="shared" si="246"/>
        <v>6.7977186308163891</v>
      </c>
      <c r="AD542" s="3">
        <f t="shared" si="247"/>
        <v>985.89102694944006</v>
      </c>
      <c r="AI542" s="94">
        <f t="shared" si="248"/>
        <v>1.1479772251166351</v>
      </c>
    </row>
    <row r="543" spans="2:35">
      <c r="B543" s="39">
        <f t="shared" si="249"/>
        <v>515</v>
      </c>
      <c r="C543" s="42">
        <f t="shared" si="250"/>
        <v>9.5713429256589748</v>
      </c>
      <c r="D543" s="10">
        <f t="shared" si="251"/>
        <v>5.9286570743413627</v>
      </c>
      <c r="E543" s="40">
        <f t="shared" si="252"/>
        <v>34.142685851317275</v>
      </c>
      <c r="F543" s="40">
        <f t="shared" si="253"/>
        <v>46</v>
      </c>
      <c r="G543" s="3">
        <f t="shared" si="254"/>
        <v>329.28657074339924</v>
      </c>
      <c r="H543" s="3">
        <f t="shared" si="255"/>
        <v>148.76302106966494</v>
      </c>
      <c r="I543">
        <f t="shared" si="240"/>
        <v>1.4876302106966495E-4</v>
      </c>
      <c r="J543" s="4">
        <f t="shared" si="256"/>
        <v>1063.2115557040124</v>
      </c>
      <c r="K543" s="40">
        <f t="shared" si="257"/>
        <v>7.1470150851945657</v>
      </c>
      <c r="L543" s="40">
        <f t="shared" si="241"/>
        <v>0</v>
      </c>
      <c r="M543" s="10">
        <f t="shared" si="258"/>
        <v>6.898718630816389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15.294918854407035</v>
      </c>
      <c r="Q543" s="42">
        <f t="shared" si="260"/>
        <v>0.64936215801049624</v>
      </c>
      <c r="R543" s="4">
        <f t="shared" si="261"/>
        <v>245761.6532736567</v>
      </c>
      <c r="S543">
        <f t="shared" si="242"/>
        <v>2.4576165327365668E-4</v>
      </c>
      <c r="T543" s="41">
        <f t="shared" si="243"/>
        <v>5.7908888199498449E-4</v>
      </c>
      <c r="U543" s="42">
        <f t="shared" si="262"/>
        <v>0.43638913725190126</v>
      </c>
      <c r="V543" s="42">
        <f t="shared" si="263"/>
        <v>1.1619586806651092</v>
      </c>
      <c r="W543" s="42">
        <f t="shared" si="264"/>
        <v>1.1479568059837177</v>
      </c>
      <c r="X543" s="42">
        <f t="shared" si="265"/>
        <v>1.4001874681391469E-2</v>
      </c>
      <c r="Y543" s="42">
        <f t="shared" si="269"/>
        <v>1.2572728168133885E-2</v>
      </c>
      <c r="Z543" s="10">
        <f t="shared" si="266"/>
        <v>21.711223542783848</v>
      </c>
      <c r="AA543">
        <f t="shared" si="244"/>
        <v>6898583.4096838897</v>
      </c>
      <c r="AB543" s="10">
        <f t="shared" si="245"/>
        <v>6.8985834096838898</v>
      </c>
      <c r="AC543" s="10">
        <f t="shared" si="246"/>
        <v>6.7975834096838899</v>
      </c>
      <c r="AD543" s="3">
        <f t="shared" si="247"/>
        <v>985.87141547264537</v>
      </c>
      <c r="AI543" s="94">
        <f t="shared" si="248"/>
        <v>1.1479568059837177</v>
      </c>
    </row>
    <row r="544" spans="2:35">
      <c r="B544" s="39">
        <f t="shared" si="249"/>
        <v>516</v>
      </c>
      <c r="C544" s="42">
        <f t="shared" si="250"/>
        <v>9.5899280575534576</v>
      </c>
      <c r="D544" s="10">
        <f t="shared" si="251"/>
        <v>5.9100719424468799</v>
      </c>
      <c r="E544" s="40">
        <f t="shared" si="252"/>
        <v>34.17985611510624</v>
      </c>
      <c r="F544" s="40">
        <f t="shared" si="253"/>
        <v>46</v>
      </c>
      <c r="G544" s="3">
        <f t="shared" si="254"/>
        <v>329.10071942445438</v>
      </c>
      <c r="H544" s="3">
        <f t="shared" si="255"/>
        <v>148.76302106966494</v>
      </c>
      <c r="I544">
        <f t="shared" si="240"/>
        <v>1.4876302106966495E-4</v>
      </c>
      <c r="J544" s="4">
        <f t="shared" si="256"/>
        <v>1065.2061268890857</v>
      </c>
      <c r="K544" s="40">
        <f t="shared" si="257"/>
        <v>7.1604227934457931</v>
      </c>
      <c r="L544" s="40">
        <f t="shared" si="241"/>
        <v>0</v>
      </c>
      <c r="M544" s="10">
        <f t="shared" si="258"/>
        <v>6.8985834096838898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15.294823219399717</v>
      </c>
      <c r="Q544" s="42">
        <f t="shared" si="260"/>
        <v>0.650577283653198</v>
      </c>
      <c r="R544" s="4">
        <f t="shared" si="261"/>
        <v>244966.52910801469</v>
      </c>
      <c r="S544">
        <f t="shared" si="242"/>
        <v>2.4496652910801467E-4</v>
      </c>
      <c r="T544" s="41">
        <f t="shared" si="243"/>
        <v>5.798840061606265E-4</v>
      </c>
      <c r="U544" s="42">
        <f t="shared" si="262"/>
        <v>0.43497726707593737</v>
      </c>
      <c r="V544" s="42">
        <f t="shared" si="263"/>
        <v>1.1619129136511983</v>
      </c>
      <c r="W544" s="42">
        <f t="shared" si="264"/>
        <v>1.1479339706726677</v>
      </c>
      <c r="X544" s="42">
        <f t="shared" si="265"/>
        <v>1.397894297853064E-2</v>
      </c>
      <c r="Y544" s="42">
        <f t="shared" si="269"/>
        <v>1.2589714340204963E-2</v>
      </c>
      <c r="Z544" s="10">
        <f t="shared" si="266"/>
        <v>21.710745953420282</v>
      </c>
      <c r="AA544">
        <f t="shared" si="244"/>
        <v>6898433.8808686202</v>
      </c>
      <c r="AB544" s="10">
        <f t="shared" si="245"/>
        <v>6.8984338808686205</v>
      </c>
      <c r="AC544" s="10">
        <f t="shared" si="246"/>
        <v>6.7974338808686205</v>
      </c>
      <c r="AD544" s="3">
        <f t="shared" si="247"/>
        <v>985.84972891495579</v>
      </c>
      <c r="AI544" s="94">
        <f t="shared" si="248"/>
        <v>1.1479339706726677</v>
      </c>
    </row>
    <row r="545" spans="2:35">
      <c r="B545" s="39">
        <f t="shared" si="249"/>
        <v>517</v>
      </c>
      <c r="C545" s="42">
        <f t="shared" si="250"/>
        <v>9.6085131894479403</v>
      </c>
      <c r="D545" s="10">
        <f t="shared" si="251"/>
        <v>5.8914868105523972</v>
      </c>
      <c r="E545" s="40">
        <f t="shared" si="252"/>
        <v>34.217026378895206</v>
      </c>
      <c r="F545" s="40">
        <f t="shared" si="253"/>
        <v>46</v>
      </c>
      <c r="G545" s="3">
        <f t="shared" si="254"/>
        <v>328.91486810550953</v>
      </c>
      <c r="H545" s="3">
        <f t="shared" si="255"/>
        <v>148.76302106966494</v>
      </c>
      <c r="I545">
        <f t="shared" si="240"/>
        <v>1.4876302106966495E-4</v>
      </c>
      <c r="J545" s="4">
        <f t="shared" si="256"/>
        <v>1067.2028683311478</v>
      </c>
      <c r="K545" s="40">
        <f t="shared" si="257"/>
        <v>7.1738450903829269</v>
      </c>
      <c r="L545" s="40">
        <f t="shared" si="241"/>
        <v>0</v>
      </c>
      <c r="M545" s="10">
        <f t="shared" si="258"/>
        <v>6.8984338808686205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15.294717463812079</v>
      </c>
      <c r="Q545" s="42">
        <f t="shared" si="260"/>
        <v>0.65179241769790697</v>
      </c>
      <c r="R545" s="4">
        <f t="shared" si="261"/>
        <v>244171.43249995241</v>
      </c>
      <c r="S545">
        <f t="shared" si="242"/>
        <v>2.4417143249995241E-4</v>
      </c>
      <c r="T545" s="41">
        <f t="shared" si="243"/>
        <v>5.806791027686887E-4</v>
      </c>
      <c r="U545" s="42">
        <f t="shared" si="262"/>
        <v>0.43356544583286549</v>
      </c>
      <c r="V545" s="42">
        <f t="shared" si="263"/>
        <v>1.1618646100974142</v>
      </c>
      <c r="W545" s="42">
        <f t="shared" si="264"/>
        <v>1.1479087191683759</v>
      </c>
      <c r="X545" s="42">
        <f t="shared" si="265"/>
        <v>1.3955890929038262E-2</v>
      </c>
      <c r="Y545" s="42">
        <f t="shared" si="269"/>
        <v>1.2606672618397083E-2</v>
      </c>
      <c r="Z545" s="10">
        <f t="shared" si="266"/>
        <v>21.710222665648264</v>
      </c>
      <c r="AA545">
        <f t="shared" si="244"/>
        <v>6898270.0443040635</v>
      </c>
      <c r="AB545" s="10">
        <f t="shared" si="245"/>
        <v>6.8982700443040637</v>
      </c>
      <c r="AC545" s="10">
        <f t="shared" si="246"/>
        <v>6.7972700443040637</v>
      </c>
      <c r="AD545" s="3">
        <f t="shared" si="247"/>
        <v>985.82596726672421</v>
      </c>
      <c r="AI545" s="94">
        <f t="shared" si="248"/>
        <v>1.1479087191683759</v>
      </c>
    </row>
    <row r="546" spans="2:35">
      <c r="B546" s="39">
        <f t="shared" si="249"/>
        <v>518</v>
      </c>
      <c r="C546" s="42">
        <f t="shared" si="250"/>
        <v>9.627098321342423</v>
      </c>
      <c r="D546" s="10">
        <f t="shared" si="251"/>
        <v>5.8729016786579145</v>
      </c>
      <c r="E546" s="40">
        <f t="shared" si="252"/>
        <v>34.254196642684171</v>
      </c>
      <c r="F546" s="40">
        <f t="shared" si="253"/>
        <v>46</v>
      </c>
      <c r="G546" s="3">
        <f t="shared" si="254"/>
        <v>328.72901678656467</v>
      </c>
      <c r="H546" s="3">
        <f t="shared" si="255"/>
        <v>148.76302106966494</v>
      </c>
      <c r="I546">
        <f t="shared" si="240"/>
        <v>1.4876302106966495E-4</v>
      </c>
      <c r="J546" s="4">
        <f t="shared" si="256"/>
        <v>1069.2017800301983</v>
      </c>
      <c r="K546" s="40">
        <f t="shared" si="257"/>
        <v>7.1872819760059636</v>
      </c>
      <c r="L546" s="40">
        <f t="shared" si="241"/>
        <v>0</v>
      </c>
      <c r="M546" s="10">
        <f t="shared" si="258"/>
        <v>6.8982700443040637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15.294601587148904</v>
      </c>
      <c r="Q546" s="42">
        <f t="shared" si="260"/>
        <v>0.65300756094884982</v>
      </c>
      <c r="R546" s="4">
        <f t="shared" si="261"/>
        <v>243376.36465950529</v>
      </c>
      <c r="S546">
        <f t="shared" si="242"/>
        <v>2.4337636465950529E-4</v>
      </c>
      <c r="T546" s="41">
        <f t="shared" si="243"/>
        <v>5.8147417060913588E-4</v>
      </c>
      <c r="U546" s="42">
        <f t="shared" si="262"/>
        <v>0.4321536756712972</v>
      </c>
      <c r="V546" s="42">
        <f t="shared" si="263"/>
        <v>1.1618137700825604</v>
      </c>
      <c r="W546" s="42">
        <f t="shared" si="264"/>
        <v>1.1478810514596101</v>
      </c>
      <c r="X546" s="42">
        <f t="shared" si="265"/>
        <v>1.3932718622950313E-2</v>
      </c>
      <c r="Y546" s="42">
        <f t="shared" si="269"/>
        <v>1.2623602867399046E-2</v>
      </c>
      <c r="Z546" s="10">
        <f t="shared" si="266"/>
        <v>21.709653679328383</v>
      </c>
      <c r="AA546">
        <f t="shared" si="244"/>
        <v>6898091.8999465732</v>
      </c>
      <c r="AB546" s="10">
        <f t="shared" si="245"/>
        <v>6.8980918999465732</v>
      </c>
      <c r="AC546" s="10">
        <f t="shared" si="246"/>
        <v>6.7970918999465733</v>
      </c>
      <c r="AD546" s="3">
        <f t="shared" si="247"/>
        <v>985.80013052162053</v>
      </c>
      <c r="AI546" s="94">
        <f t="shared" si="248"/>
        <v>1.1478810514596101</v>
      </c>
    </row>
    <row r="547" spans="2:35">
      <c r="B547" s="39">
        <f t="shared" si="249"/>
        <v>519</v>
      </c>
      <c r="C547" s="42">
        <f t="shared" si="250"/>
        <v>9.6456834532369058</v>
      </c>
      <c r="D547" s="10">
        <f t="shared" si="251"/>
        <v>5.8543165467634317</v>
      </c>
      <c r="E547" s="40">
        <f t="shared" si="252"/>
        <v>34.291366906473137</v>
      </c>
      <c r="F547" s="40">
        <f t="shared" si="253"/>
        <v>46</v>
      </c>
      <c r="G547" s="3">
        <f t="shared" si="254"/>
        <v>328.54316546761981</v>
      </c>
      <c r="H547" s="3">
        <f t="shared" si="255"/>
        <v>148.76302106966494</v>
      </c>
      <c r="I547">
        <f t="shared" si="240"/>
        <v>1.4876302106966495E-4</v>
      </c>
      <c r="J547" s="4">
        <f t="shared" si="256"/>
        <v>1071.2028619862381</v>
      </c>
      <c r="K547" s="40">
        <f t="shared" si="257"/>
        <v>7.2007334503149094</v>
      </c>
      <c r="L547" s="40">
        <f t="shared" si="241"/>
        <v>0</v>
      </c>
      <c r="M547" s="10">
        <f t="shared" si="258"/>
        <v>6.8980918999465732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15.294475588888236</v>
      </c>
      <c r="Q547" s="42">
        <f t="shared" si="260"/>
        <v>0.65422271421033107</v>
      </c>
      <c r="R547" s="4">
        <f t="shared" si="261"/>
        <v>242581.3267967086</v>
      </c>
      <c r="S547">
        <f t="shared" si="242"/>
        <v>2.425813267967086E-4</v>
      </c>
      <c r="T547" s="41">
        <f t="shared" si="243"/>
        <v>5.8226920847193259E-4</v>
      </c>
      <c r="U547" s="42">
        <f t="shared" si="262"/>
        <v>0.43074195873984356</v>
      </c>
      <c r="V547" s="42">
        <f t="shared" si="263"/>
        <v>1.161760393691234</v>
      </c>
      <c r="W547" s="42">
        <f t="shared" si="264"/>
        <v>1.1478509675389985</v>
      </c>
      <c r="X547" s="42">
        <f t="shared" si="265"/>
        <v>1.3909426152235449E-2</v>
      </c>
      <c r="Y547" s="42">
        <f t="shared" si="269"/>
        <v>1.2640504951953268E-2</v>
      </c>
      <c r="Z547" s="10">
        <f t="shared" si="266"/>
        <v>21.709038994395982</v>
      </c>
      <c r="AA547">
        <f t="shared" si="244"/>
        <v>6897899.447775905</v>
      </c>
      <c r="AB547" s="10">
        <f t="shared" si="245"/>
        <v>6.897899447775905</v>
      </c>
      <c r="AC547" s="10">
        <f t="shared" si="246"/>
        <v>6.796899447775905</v>
      </c>
      <c r="AD547" s="3">
        <f t="shared" si="247"/>
        <v>985.77221867670846</v>
      </c>
      <c r="AI547" s="94">
        <f t="shared" si="248"/>
        <v>1.1478509675389985</v>
      </c>
    </row>
    <row r="548" spans="2:35">
      <c r="B548" s="39">
        <f t="shared" si="249"/>
        <v>520</v>
      </c>
      <c r="C548" s="42">
        <f t="shared" si="250"/>
        <v>9.6642685851313885</v>
      </c>
      <c r="D548" s="10">
        <f t="shared" si="251"/>
        <v>5.835731414868949</v>
      </c>
      <c r="E548" s="40">
        <f t="shared" si="252"/>
        <v>34.328537170262102</v>
      </c>
      <c r="F548" s="40">
        <f t="shared" si="253"/>
        <v>46</v>
      </c>
      <c r="G548" s="3">
        <f t="shared" si="254"/>
        <v>328.35731414867496</v>
      </c>
      <c r="H548" s="3">
        <f t="shared" si="255"/>
        <v>148.76302106966494</v>
      </c>
      <c r="I548">
        <f t="shared" si="240"/>
        <v>1.4876302106966495E-4</v>
      </c>
      <c r="J548" s="4">
        <f t="shared" si="256"/>
        <v>1073.2061141992663</v>
      </c>
      <c r="K548" s="40">
        <f t="shared" si="257"/>
        <v>7.2141995133097589</v>
      </c>
      <c r="L548" s="40">
        <f t="shared" si="241"/>
        <v>0</v>
      </c>
      <c r="M548" s="10">
        <f t="shared" si="258"/>
        <v>6.897899447775905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15.294339468481747</v>
      </c>
      <c r="Q548" s="42">
        <f t="shared" si="260"/>
        <v>0.65543787828673872</v>
      </c>
      <c r="R548" s="4">
        <f t="shared" si="261"/>
        <v>241786.32012159782</v>
      </c>
      <c r="S548">
        <f t="shared" si="242"/>
        <v>2.4178632012159781E-4</v>
      </c>
      <c r="T548" s="41">
        <f t="shared" si="243"/>
        <v>5.830642151470433E-4</v>
      </c>
      <c r="U548" s="42">
        <f t="shared" si="262"/>
        <v>0.42933029718711641</v>
      </c>
      <c r="V548" s="42">
        <f t="shared" si="263"/>
        <v>1.1617044810116515</v>
      </c>
      <c r="W548" s="42">
        <f t="shared" si="264"/>
        <v>1.1478184674031231</v>
      </c>
      <c r="X548" s="42">
        <f t="shared" si="265"/>
        <v>1.3886013608528369E-2</v>
      </c>
      <c r="Y548" s="42">
        <f t="shared" si="269"/>
        <v>1.265737873685486E-2</v>
      </c>
      <c r="Z548" s="10">
        <f t="shared" si="266"/>
        <v>21.708378610858134</v>
      </c>
      <c r="AA548">
        <f t="shared" si="244"/>
        <v>6897692.6877942737</v>
      </c>
      <c r="AB548" s="10">
        <f t="shared" si="245"/>
        <v>6.8976926877942741</v>
      </c>
      <c r="AC548" s="10">
        <f t="shared" si="246"/>
        <v>6.7966926877942742</v>
      </c>
      <c r="AD548" s="3">
        <f t="shared" si="247"/>
        <v>985.74223173230951</v>
      </c>
      <c r="AI548" s="94">
        <f t="shared" si="248"/>
        <v>1.1478184674031231</v>
      </c>
    </row>
    <row r="549" spans="2:35">
      <c r="B549" s="39">
        <f t="shared" si="249"/>
        <v>521</v>
      </c>
      <c r="C549" s="42">
        <f t="shared" si="250"/>
        <v>9.6828537170258713</v>
      </c>
      <c r="D549" s="10">
        <f t="shared" si="251"/>
        <v>5.8171462829744662</v>
      </c>
      <c r="E549" s="40">
        <f t="shared" si="252"/>
        <v>34.365707434051068</v>
      </c>
      <c r="F549" s="40">
        <f t="shared" si="253"/>
        <v>46</v>
      </c>
      <c r="G549" s="3">
        <f t="shared" si="254"/>
        <v>328.1714628297301</v>
      </c>
      <c r="H549" s="3">
        <f t="shared" si="255"/>
        <v>148.76302106966494</v>
      </c>
      <c r="I549">
        <f t="shared" si="240"/>
        <v>1.4876302106966495E-4</v>
      </c>
      <c r="J549" s="4">
        <f t="shared" si="256"/>
        <v>1075.2115366692831</v>
      </c>
      <c r="K549" s="40">
        <f t="shared" si="257"/>
        <v>7.2276801649905131</v>
      </c>
      <c r="L549" s="40">
        <f t="shared" si="241"/>
        <v>0</v>
      </c>
      <c r="M549" s="10">
        <f t="shared" si="258"/>
        <v>6.8976926877942741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15.294193225354061</v>
      </c>
      <c r="Q549" s="42">
        <f t="shared" si="260"/>
        <v>0.65665305398254947</v>
      </c>
      <c r="R549" s="4">
        <f t="shared" si="261"/>
        <v>240991.34584420826</v>
      </c>
      <c r="S549">
        <f t="shared" si="242"/>
        <v>2.4099134584420828E-4</v>
      </c>
      <c r="T549" s="41">
        <f t="shared" si="243"/>
        <v>5.8385918942443289E-4</v>
      </c>
      <c r="U549" s="42">
        <f t="shared" si="262"/>
        <v>0.42791869316172687</v>
      </c>
      <c r="V549" s="42">
        <f t="shared" si="263"/>
        <v>1.1616460321383602</v>
      </c>
      <c r="W549" s="42">
        <f t="shared" si="264"/>
        <v>1.1477835510523575</v>
      </c>
      <c r="X549" s="42">
        <f t="shared" si="265"/>
        <v>1.3862481086002632E-2</v>
      </c>
      <c r="Y549" s="42">
        <f t="shared" si="269"/>
        <v>1.2674224086954207E-2</v>
      </c>
      <c r="Z549" s="10">
        <f t="shared" si="266"/>
        <v>21.707672528796593</v>
      </c>
      <c r="AA549">
        <f t="shared" si="244"/>
        <v>6897471.6200272758</v>
      </c>
      <c r="AB549" s="10">
        <f t="shared" si="245"/>
        <v>6.8974716200272761</v>
      </c>
      <c r="AC549" s="10">
        <f t="shared" si="246"/>
        <v>6.7964716200272761</v>
      </c>
      <c r="AD549" s="3">
        <f t="shared" si="247"/>
        <v>985.71016969213576</v>
      </c>
      <c r="AI549" s="94">
        <f t="shared" si="248"/>
        <v>1.1477835510523575</v>
      </c>
    </row>
    <row r="550" spans="2:35">
      <c r="B550" s="39">
        <f t="shared" si="249"/>
        <v>522</v>
      </c>
      <c r="C550" s="42">
        <f t="shared" si="250"/>
        <v>9.701438848920354</v>
      </c>
      <c r="D550" s="10">
        <f t="shared" si="251"/>
        <v>5.7985611510799835</v>
      </c>
      <c r="E550" s="40">
        <f t="shared" si="252"/>
        <v>34.402877697840033</v>
      </c>
      <c r="F550" s="40">
        <f t="shared" si="253"/>
        <v>46</v>
      </c>
      <c r="G550" s="3">
        <f t="shared" si="254"/>
        <v>327.98561151078525</v>
      </c>
      <c r="H550" s="3">
        <f t="shared" si="255"/>
        <v>148.76302106966494</v>
      </c>
      <c r="I550">
        <f t="shared" si="240"/>
        <v>1.4876302106966495E-4</v>
      </c>
      <c r="J550" s="4">
        <f t="shared" si="256"/>
        <v>1077.2191293962887</v>
      </c>
      <c r="K550" s="40">
        <f t="shared" si="257"/>
        <v>7.2411754053571729</v>
      </c>
      <c r="L550" s="40">
        <f t="shared" si="241"/>
        <v>0</v>
      </c>
      <c r="M550" s="10">
        <f t="shared" si="258"/>
        <v>6.8974716200272761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15.294036858903389</v>
      </c>
      <c r="Q550" s="42">
        <f t="shared" si="260"/>
        <v>0.65786824210233386</v>
      </c>
      <c r="R550" s="4">
        <f t="shared" si="261"/>
        <v>240196.40517457525</v>
      </c>
      <c r="S550">
        <f t="shared" si="242"/>
        <v>2.4019640517457526E-4</v>
      </c>
      <c r="T550" s="41">
        <f t="shared" si="243"/>
        <v>5.8465413009406593E-4</v>
      </c>
      <c r="U550" s="42">
        <f t="shared" si="262"/>
        <v>0.4265071488122863</v>
      </c>
      <c r="V550" s="42">
        <f t="shared" si="263"/>
        <v>1.1615850471703362</v>
      </c>
      <c r="W550" s="42">
        <f t="shared" si="264"/>
        <v>1.1477462184910245</v>
      </c>
      <c r="X550" s="42">
        <f t="shared" si="265"/>
        <v>1.3838828679311632E-2</v>
      </c>
      <c r="Y550" s="42">
        <f t="shared" si="269"/>
        <v>1.2691040867157038E-2</v>
      </c>
      <c r="Z550" s="10">
        <f t="shared" si="266"/>
        <v>21.706920748366485</v>
      </c>
      <c r="AA550">
        <f t="shared" si="244"/>
        <v>6897236.2445234787</v>
      </c>
      <c r="AB550" s="10">
        <f t="shared" si="245"/>
        <v>6.8972362445234783</v>
      </c>
      <c r="AC550" s="10">
        <f t="shared" si="246"/>
        <v>6.7962362445234783</v>
      </c>
      <c r="AD550" s="3">
        <f t="shared" si="247"/>
        <v>985.67603256323116</v>
      </c>
      <c r="AI550" s="94">
        <f t="shared" si="248"/>
        <v>1.1477462184910245</v>
      </c>
    </row>
    <row r="551" spans="2:35">
      <c r="B551" s="39">
        <f t="shared" si="249"/>
        <v>523</v>
      </c>
      <c r="C551" s="42">
        <f t="shared" si="250"/>
        <v>9.7200239808148368</v>
      </c>
      <c r="D551" s="10">
        <f t="shared" si="251"/>
        <v>5.7799760191855007</v>
      </c>
      <c r="E551" s="40">
        <f t="shared" si="252"/>
        <v>34.440047961628999</v>
      </c>
      <c r="F551" s="40">
        <f t="shared" si="253"/>
        <v>46</v>
      </c>
      <c r="G551" s="3">
        <f t="shared" si="254"/>
        <v>327.79976019184039</v>
      </c>
      <c r="H551" s="3">
        <f t="shared" si="255"/>
        <v>148.76302106966494</v>
      </c>
      <c r="I551">
        <f t="shared" ref="I551:I614" si="270">H551/1000^2</f>
        <v>1.4876302106966495E-4</v>
      </c>
      <c r="J551" s="4">
        <f t="shared" si="256"/>
        <v>1079.2288923802832</v>
      </c>
      <c r="K551" s="40">
        <f t="shared" si="257"/>
        <v>7.2546852344097399</v>
      </c>
      <c r="L551" s="40">
        <f t="shared" ref="L551:L614" si="271">IF((gstar-K551)&lt;0,0,gstar-K551)</f>
        <v>0</v>
      </c>
      <c r="M551" s="10">
        <f t="shared" si="258"/>
        <v>6.8972362445234783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15.293870368501256</v>
      </c>
      <c r="Q551" s="42">
        <f t="shared" si="260"/>
        <v>0.65908344345076175</v>
      </c>
      <c r="R551" s="4">
        <f t="shared" si="261"/>
        <v>239401.49932273428</v>
      </c>
      <c r="S551">
        <f t="shared" ref="S551:S614" si="272">R551/1000^3</f>
        <v>2.3940149932273429E-4</v>
      </c>
      <c r="T551" s="41">
        <f t="shared" ref="T551:T614" si="273">(vc/1000^3-S551)</f>
        <v>5.8544903594590688E-4</v>
      </c>
      <c r="U551" s="42">
        <f t="shared" si="262"/>
        <v>0.42509566628740636</v>
      </c>
      <c r="V551" s="42">
        <f t="shared" si="263"/>
        <v>1.1615215262112477</v>
      </c>
      <c r="W551" s="42">
        <f t="shared" si="264"/>
        <v>1.147706469727326</v>
      </c>
      <c r="X551" s="42">
        <f t="shared" si="265"/>
        <v>1.3815056483921673E-2</v>
      </c>
      <c r="Y551" s="42">
        <f t="shared" si="269"/>
        <v>1.2707828942424906E-2</v>
      </c>
      <c r="Z551" s="10">
        <f t="shared" si="266"/>
        <v>21.706123269795697</v>
      </c>
      <c r="AA551">
        <f t="shared" ref="AA551:AA614" si="274">Z551*rat*to+patm*1000000</f>
        <v>6896986.561354232</v>
      </c>
      <c r="AB551" s="10">
        <f t="shared" ref="AB551:AB614" si="275">AA551/1000000</f>
        <v>6.8969865613542316</v>
      </c>
      <c r="AC551" s="10">
        <f t="shared" ref="AC551:AC614" si="276">AB551-patm</f>
        <v>6.7959865613542316</v>
      </c>
      <c r="AD551" s="3">
        <f t="shared" ref="AD551:AD614" si="277">AC551*1000000/6895</f>
        <v>985.6398203559437</v>
      </c>
      <c r="AI551" s="94">
        <f t="shared" ref="AI551:AI614" si="278">($M551-patm)*1000000*$I551/SQRT(rat*to)*SQRT(k)*(2/(k+1))^((k+1)/2/(k-1))</f>
        <v>1.147706469727326</v>
      </c>
    </row>
    <row r="552" spans="2:35">
      <c r="B552" s="39">
        <f t="shared" ref="B552:B615" si="279">1+B551</f>
        <v>524</v>
      </c>
      <c r="C552" s="42">
        <f t="shared" ref="C552:C615" si="280">xincp+C551</f>
        <v>9.7386091127093195</v>
      </c>
      <c r="D552" s="10">
        <f t="shared" ref="D552:D615" si="281">(F552-E552)/2</f>
        <v>5.761390887291018</v>
      </c>
      <c r="E552" s="40">
        <f t="shared" ref="E552:E615" si="282">E551+ci*2*xincp</f>
        <v>34.477218225417964</v>
      </c>
      <c r="F552" s="40">
        <f t="shared" ref="F552:F615" si="283">F551-osi*2*xincp</f>
        <v>46</v>
      </c>
      <c r="G552" s="3">
        <f t="shared" ref="G552:G615" si="284">G551-ei*n*2*xincp</f>
        <v>327.61390887289554</v>
      </c>
      <c r="H552" s="3">
        <f t="shared" ref="H552:H615" si="285">PI()/4*(dto+erate*(two-D552)/two)^2</f>
        <v>148.76302106966494</v>
      </c>
      <c r="I552">
        <f t="shared" si="270"/>
        <v>1.4876302106966495E-4</v>
      </c>
      <c r="J552" s="4">
        <f t="shared" ref="J552:J615" si="286">PI()/4*dc^2-PI()/4*(F552^2-E552^2)</f>
        <v>1081.2408256212661</v>
      </c>
      <c r="K552" s="40">
        <f t="shared" ref="K552:K615" si="287">J552/H552</f>
        <v>7.2682096521482089</v>
      </c>
      <c r="L552" s="40">
        <f t="shared" si="271"/>
        <v>0</v>
      </c>
      <c r="M552" s="10">
        <f t="shared" ref="M552:M615" si="288">AB551</f>
        <v>6.8969865613542316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15.293693753492319</v>
      </c>
      <c r="Q552" s="42">
        <f t="shared" ref="Q552:Q615" si="290">xincp/P552+Q551</f>
        <v>0.66029865883260763</v>
      </c>
      <c r="R552" s="4">
        <f t="shared" ref="R552:R615" si="291">PI()/4*(F552^2-E552^2)*G552</f>
        <v>238606.62949872069</v>
      </c>
      <c r="S552">
        <f t="shared" si="272"/>
        <v>2.3860662949872069E-4</v>
      </c>
      <c r="T552" s="41">
        <f t="shared" si="273"/>
        <v>5.8624390576992051E-4</v>
      </c>
      <c r="U552" s="42">
        <f t="shared" ref="U552:U615" si="292">rhopgrain*R552/1000^2</f>
        <v>0.4236842477356984</v>
      </c>
      <c r="V552" s="42">
        <f t="shared" ref="V552:V615" si="293">(U551-U552)/(Q552-Q551)</f>
        <v>1.1614554693704151</v>
      </c>
      <c r="W552" s="42">
        <f t="shared" ref="W552:W615" si="294">IF(V552&lt;AI552,IF(AB551&gt;pbd,AI552,0),AI552)</f>
        <v>1.1476643047733108</v>
      </c>
      <c r="X552" s="42">
        <f t="shared" ref="X552:X615" si="295">V552-W552</f>
        <v>1.3791164597104277E-2</v>
      </c>
      <c r="Y552" s="42">
        <f t="shared" si="269"/>
        <v>1.2724588177776875E-2</v>
      </c>
      <c r="Z552" s="10">
        <f t="shared" ref="Z552:Z615" si="296">Y552/T552</f>
        <v>21.705280093386275</v>
      </c>
      <c r="AA552">
        <f t="shared" si="274"/>
        <v>6896722.570614106</v>
      </c>
      <c r="AB552" s="10">
        <f t="shared" si="275"/>
        <v>6.8967225706141058</v>
      </c>
      <c r="AC552" s="10">
        <f t="shared" si="276"/>
        <v>6.7957225706141058</v>
      </c>
      <c r="AD552" s="3">
        <f t="shared" si="277"/>
        <v>985.60153308398924</v>
      </c>
      <c r="AI552" s="94">
        <f t="shared" si="278"/>
        <v>1.1476643047733108</v>
      </c>
    </row>
    <row r="553" spans="2:35">
      <c r="B553" s="39">
        <f t="shared" si="279"/>
        <v>525</v>
      </c>
      <c r="C553" s="42">
        <f t="shared" si="280"/>
        <v>9.7571942446038022</v>
      </c>
      <c r="D553" s="10">
        <f t="shared" si="281"/>
        <v>5.7428057553965353</v>
      </c>
      <c r="E553" s="40">
        <f t="shared" si="282"/>
        <v>34.514388489206929</v>
      </c>
      <c r="F553" s="40">
        <f t="shared" si="283"/>
        <v>46</v>
      </c>
      <c r="G553" s="3">
        <f t="shared" si="284"/>
        <v>327.42805755395068</v>
      </c>
      <c r="H553" s="3">
        <f t="shared" si="285"/>
        <v>148.76302106966494</v>
      </c>
      <c r="I553">
        <f t="shared" si="270"/>
        <v>1.4876302106966495E-4</v>
      </c>
      <c r="J553" s="4">
        <f t="shared" si="286"/>
        <v>1083.2549291192381</v>
      </c>
      <c r="K553" s="40">
        <f t="shared" si="287"/>
        <v>7.2817486585725861</v>
      </c>
      <c r="L553" s="40">
        <f t="shared" si="271"/>
        <v>0</v>
      </c>
      <c r="M553" s="10">
        <f t="shared" si="288"/>
        <v>6.8967225706141058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15.293507013194702</v>
      </c>
      <c r="Q553" s="42">
        <f t="shared" si="290"/>
        <v>0.66151388905275588</v>
      </c>
      <c r="R553" s="4">
        <f t="shared" si="291"/>
        <v>237811.79691256979</v>
      </c>
      <c r="S553">
        <f t="shared" si="272"/>
        <v>2.3781179691256978E-4</v>
      </c>
      <c r="T553" s="41">
        <f t="shared" si="273"/>
        <v>5.8703873835607139E-4</v>
      </c>
      <c r="U553" s="42">
        <f t="shared" si="292"/>
        <v>0.42227289530577367</v>
      </c>
      <c r="V553" s="42">
        <f t="shared" si="293"/>
        <v>1.1613868767619768</v>
      </c>
      <c r="W553" s="42">
        <f t="shared" si="294"/>
        <v>1.1476197236449495</v>
      </c>
      <c r="X553" s="42">
        <f t="shared" si="295"/>
        <v>1.3767153117027364E-2</v>
      </c>
      <c r="Y553" s="42">
        <f t="shared" si="269"/>
        <v>1.2741318438290095E-2</v>
      </c>
      <c r="Z553" s="10">
        <f t="shared" si="296"/>
        <v>21.704391219514005</v>
      </c>
      <c r="AA553">
        <f t="shared" si="274"/>
        <v>6896444.2724207519</v>
      </c>
      <c r="AB553" s="10">
        <f t="shared" si="275"/>
        <v>6.8964442724207515</v>
      </c>
      <c r="AC553" s="10">
        <f t="shared" si="276"/>
        <v>6.7954442724207516</v>
      </c>
      <c r="AD553" s="3">
        <f t="shared" si="277"/>
        <v>985.56117076443104</v>
      </c>
      <c r="AI553" s="94">
        <f t="shared" si="278"/>
        <v>1.1476197236449495</v>
      </c>
    </row>
    <row r="554" spans="2:35">
      <c r="B554" s="39">
        <f t="shared" si="279"/>
        <v>526</v>
      </c>
      <c r="C554" s="42">
        <f t="shared" si="280"/>
        <v>9.775779376498285</v>
      </c>
      <c r="D554" s="10">
        <f t="shared" si="281"/>
        <v>5.7242206235020525</v>
      </c>
      <c r="E554" s="40">
        <f t="shared" si="282"/>
        <v>34.551558752995895</v>
      </c>
      <c r="F554" s="40">
        <f t="shared" si="283"/>
        <v>46</v>
      </c>
      <c r="G554" s="3">
        <f t="shared" si="284"/>
        <v>327.24220623500582</v>
      </c>
      <c r="H554" s="3">
        <f t="shared" si="285"/>
        <v>148.76302106966494</v>
      </c>
      <c r="I554">
        <f t="shared" si="270"/>
        <v>1.4876302106966495E-4</v>
      </c>
      <c r="J554" s="4">
        <f t="shared" si="286"/>
        <v>1085.2712028741987</v>
      </c>
      <c r="K554" s="40">
        <f t="shared" si="287"/>
        <v>7.295302253682868</v>
      </c>
      <c r="L554" s="40">
        <f t="shared" si="271"/>
        <v>0</v>
      </c>
      <c r="M554" s="10">
        <f t="shared" si="288"/>
        <v>6.8964442724207515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15.293310146899875</v>
      </c>
      <c r="Q554" s="42">
        <f t="shared" si="290"/>
        <v>0.66272913491620622</v>
      </c>
      <c r="R554" s="4">
        <f t="shared" si="291"/>
        <v>237017.00277431693</v>
      </c>
      <c r="S554">
        <f t="shared" si="272"/>
        <v>2.3701700277431695E-4</v>
      </c>
      <c r="T554" s="41">
        <f t="shared" si="273"/>
        <v>5.878335324943242E-4</v>
      </c>
      <c r="U554" s="42">
        <f t="shared" si="292"/>
        <v>0.42086161114624365</v>
      </c>
      <c r="V554" s="42">
        <f t="shared" si="293"/>
        <v>1.1613157485046488</v>
      </c>
      <c r="W554" s="42">
        <f t="shared" si="294"/>
        <v>1.1475727263621103</v>
      </c>
      <c r="X554" s="42">
        <f t="shared" si="295"/>
        <v>1.374302214253853E-2</v>
      </c>
      <c r="Y554" s="42">
        <f t="shared" si="269"/>
        <v>1.2758019589100122E-2</v>
      </c>
      <c r="Z554" s="10">
        <f t="shared" si="296"/>
        <v>21.703456648627487</v>
      </c>
      <c r="AA554">
        <f t="shared" si="274"/>
        <v>6896151.666914626</v>
      </c>
      <c r="AB554" s="10">
        <f t="shared" si="275"/>
        <v>6.8961516669146263</v>
      </c>
      <c r="AC554" s="10">
        <f t="shared" si="276"/>
        <v>6.7951516669146264</v>
      </c>
      <c r="AD554" s="3">
        <f t="shared" si="277"/>
        <v>985.51873341763974</v>
      </c>
      <c r="AI554" s="94">
        <f t="shared" si="278"/>
        <v>1.1475727263621103</v>
      </c>
    </row>
    <row r="555" spans="2:35">
      <c r="B555" s="39">
        <f t="shared" si="279"/>
        <v>527</v>
      </c>
      <c r="C555" s="42">
        <f t="shared" si="280"/>
        <v>9.7943645083927677</v>
      </c>
      <c r="D555" s="10">
        <f t="shared" si="281"/>
        <v>5.7056354916075698</v>
      </c>
      <c r="E555" s="40">
        <f t="shared" si="282"/>
        <v>34.58872901678486</v>
      </c>
      <c r="F555" s="40">
        <f t="shared" si="283"/>
        <v>46</v>
      </c>
      <c r="G555" s="3">
        <f t="shared" si="284"/>
        <v>327.05635491606097</v>
      </c>
      <c r="H555" s="3">
        <f t="shared" si="285"/>
        <v>148.76302106966494</v>
      </c>
      <c r="I555">
        <f t="shared" si="270"/>
        <v>1.4876302106966495E-4</v>
      </c>
      <c r="J555" s="4">
        <f t="shared" si="286"/>
        <v>1087.2896468861481</v>
      </c>
      <c r="K555" s="40">
        <f t="shared" si="287"/>
        <v>7.3088704374790563</v>
      </c>
      <c r="L555" s="40">
        <f t="shared" si="271"/>
        <v>0</v>
      </c>
      <c r="M555" s="10">
        <f t="shared" si="288"/>
        <v>6.8961516669146263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15.29310315387244</v>
      </c>
      <c r="Q555" s="42">
        <f t="shared" si="290"/>
        <v>0.66394439722807896</v>
      </c>
      <c r="R555" s="4">
        <f t="shared" si="291"/>
        <v>236222.24829399755</v>
      </c>
      <c r="S555">
        <f t="shared" si="272"/>
        <v>2.3622224829399755E-4</v>
      </c>
      <c r="T555" s="41">
        <f t="shared" si="273"/>
        <v>5.886282869746436E-4</v>
      </c>
      <c r="U555" s="42">
        <f t="shared" si="292"/>
        <v>0.41945039740571965</v>
      </c>
      <c r="V555" s="42">
        <f t="shared" si="293"/>
        <v>1.1612420847226701</v>
      </c>
      <c r="W555" s="42">
        <f t="shared" si="294"/>
        <v>1.1475233129485127</v>
      </c>
      <c r="X555" s="42">
        <f t="shared" si="295"/>
        <v>1.3718771774157368E-2</v>
      </c>
      <c r="Y555" s="42">
        <f t="shared" si="269"/>
        <v>1.2774691495402439E-2</v>
      </c>
      <c r="Z555" s="10">
        <f t="shared" si="296"/>
        <v>21.702476381249301</v>
      </c>
      <c r="AA555">
        <f t="shared" si="274"/>
        <v>6895844.7542593405</v>
      </c>
      <c r="AB555" s="10">
        <f t="shared" si="275"/>
        <v>6.8958447542593406</v>
      </c>
      <c r="AC555" s="10">
        <f t="shared" si="276"/>
        <v>6.7948447542593406</v>
      </c>
      <c r="AD555" s="3">
        <f t="shared" si="277"/>
        <v>985.4742210673445</v>
      </c>
      <c r="AI555" s="94">
        <f t="shared" si="278"/>
        <v>1.1475233129485127</v>
      </c>
    </row>
    <row r="556" spans="2:35">
      <c r="B556" s="39">
        <f t="shared" si="279"/>
        <v>528</v>
      </c>
      <c r="C556" s="42">
        <f t="shared" si="280"/>
        <v>9.8129496402872505</v>
      </c>
      <c r="D556" s="10">
        <f t="shared" si="281"/>
        <v>5.687050359713087</v>
      </c>
      <c r="E556" s="40">
        <f t="shared" si="282"/>
        <v>34.625899280573826</v>
      </c>
      <c r="F556" s="40">
        <f t="shared" si="283"/>
        <v>46</v>
      </c>
      <c r="G556" s="3">
        <f t="shared" si="284"/>
        <v>326.87050359711611</v>
      </c>
      <c r="H556" s="3">
        <f t="shared" si="285"/>
        <v>148.76302106966494</v>
      </c>
      <c r="I556">
        <f t="shared" si="270"/>
        <v>1.4876302106966495E-4</v>
      </c>
      <c r="J556" s="4">
        <f t="shared" si="286"/>
        <v>1089.310261155086</v>
      </c>
      <c r="K556" s="40">
        <f t="shared" si="287"/>
        <v>7.3224532099611483</v>
      </c>
      <c r="L556" s="40">
        <f t="shared" si="271"/>
        <v>0</v>
      </c>
      <c r="M556" s="10">
        <f t="shared" si="288"/>
        <v>6.8958447542593406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15.292886033350381</v>
      </c>
      <c r="Q556" s="42">
        <f t="shared" si="290"/>
        <v>0.66515967679362031</v>
      </c>
      <c r="R556" s="4">
        <f t="shared" si="291"/>
        <v>235427.53468164708</v>
      </c>
      <c r="S556">
        <f t="shared" si="272"/>
        <v>2.354275346816471E-4</v>
      </c>
      <c r="T556" s="41">
        <f t="shared" si="273"/>
        <v>5.8942300058699405E-4</v>
      </c>
      <c r="U556" s="42">
        <f t="shared" si="292"/>
        <v>0.41803925623281346</v>
      </c>
      <c r="V556" s="42">
        <f t="shared" si="293"/>
        <v>1.1611658855446956</v>
      </c>
      <c r="W556" s="42">
        <f t="shared" si="294"/>
        <v>1.1474714834317863</v>
      </c>
      <c r="X556" s="42">
        <f t="shared" si="295"/>
        <v>1.3694402112909287E-2</v>
      </c>
      <c r="Y556" s="42">
        <f t="shared" si="269"/>
        <v>1.2791334022452564E-2</v>
      </c>
      <c r="Z556" s="10">
        <f t="shared" si="296"/>
        <v>21.701450417974769</v>
      </c>
      <c r="AA556">
        <f t="shared" si="274"/>
        <v>6895523.5346412864</v>
      </c>
      <c r="AB556" s="10">
        <f t="shared" si="275"/>
        <v>6.8955235346412866</v>
      </c>
      <c r="AC556" s="10">
        <f t="shared" si="276"/>
        <v>6.7945235346412867</v>
      </c>
      <c r="AD556" s="3">
        <f t="shared" si="277"/>
        <v>985.42763374057813</v>
      </c>
      <c r="AI556" s="94">
        <f t="shared" si="278"/>
        <v>1.1474714834317863</v>
      </c>
    </row>
    <row r="557" spans="2:35">
      <c r="B557" s="39">
        <f t="shared" si="279"/>
        <v>529</v>
      </c>
      <c r="C557" s="42">
        <f t="shared" si="280"/>
        <v>9.8315347721817332</v>
      </c>
      <c r="D557" s="10">
        <f t="shared" si="281"/>
        <v>5.6684652278186043</v>
      </c>
      <c r="E557" s="40">
        <f t="shared" si="282"/>
        <v>34.663069544362791</v>
      </c>
      <c r="F557" s="40">
        <f t="shared" si="283"/>
        <v>46</v>
      </c>
      <c r="G557" s="3">
        <f t="shared" si="284"/>
        <v>326.68465227817126</v>
      </c>
      <c r="H557" s="3">
        <f t="shared" si="285"/>
        <v>148.76302106966494</v>
      </c>
      <c r="I557">
        <f t="shared" si="270"/>
        <v>1.4876302106966495E-4</v>
      </c>
      <c r="J557" s="4">
        <f t="shared" si="286"/>
        <v>1091.3330456810127</v>
      </c>
      <c r="K557" s="40">
        <f t="shared" si="287"/>
        <v>7.3360505711291459</v>
      </c>
      <c r="L557" s="40">
        <f t="shared" si="271"/>
        <v>0</v>
      </c>
      <c r="M557" s="10">
        <f t="shared" si="288"/>
        <v>6.8955235346412866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15.292658784544779</v>
      </c>
      <c r="Q557" s="42">
        <f t="shared" si="290"/>
        <v>0.6663749744182077</v>
      </c>
      <c r="R557" s="4">
        <f t="shared" si="291"/>
        <v>234632.86314730076</v>
      </c>
      <c r="S557">
        <f t="shared" si="272"/>
        <v>2.3463286314730076E-4</v>
      </c>
      <c r="T557" s="41">
        <f t="shared" si="273"/>
        <v>5.9021767212134044E-4</v>
      </c>
      <c r="U557" s="42">
        <f t="shared" si="292"/>
        <v>0.41662818977613608</v>
      </c>
      <c r="V557" s="42">
        <f t="shared" si="293"/>
        <v>1.1610871511054421</v>
      </c>
      <c r="W557" s="42">
        <f t="shared" si="294"/>
        <v>1.1474172378434075</v>
      </c>
      <c r="X557" s="42">
        <f t="shared" si="295"/>
        <v>1.3669913262034594E-2</v>
      </c>
      <c r="Y557" s="42">
        <f t="shared" si="269"/>
        <v>1.2807947035568231E-2</v>
      </c>
      <c r="Z557" s="10">
        <f t="shared" si="296"/>
        <v>21.700378759474177</v>
      </c>
      <c r="AA557">
        <f t="shared" si="274"/>
        <v>6895188.0082703233</v>
      </c>
      <c r="AB557" s="10">
        <f t="shared" si="275"/>
        <v>6.8951880082703232</v>
      </c>
      <c r="AC557" s="10">
        <f t="shared" si="276"/>
        <v>6.7941880082703232</v>
      </c>
      <c r="AD557" s="3">
        <f t="shared" si="277"/>
        <v>985.37897146777709</v>
      </c>
      <c r="AI557" s="94">
        <f t="shared" si="278"/>
        <v>1.1474172378434075</v>
      </c>
    </row>
    <row r="558" spans="2:35">
      <c r="B558" s="39">
        <f t="shared" si="279"/>
        <v>530</v>
      </c>
      <c r="C558" s="42">
        <f t="shared" si="280"/>
        <v>9.850119904076216</v>
      </c>
      <c r="D558" s="10">
        <f t="shared" si="281"/>
        <v>5.6498800959241215</v>
      </c>
      <c r="E558" s="40">
        <f t="shared" si="282"/>
        <v>34.700239808151757</v>
      </c>
      <c r="F558" s="40">
        <f t="shared" si="283"/>
        <v>46</v>
      </c>
      <c r="G558" s="3">
        <f t="shared" si="284"/>
        <v>326.4988009592264</v>
      </c>
      <c r="H558" s="3">
        <f t="shared" si="285"/>
        <v>148.76302106966494</v>
      </c>
      <c r="I558">
        <f t="shared" si="270"/>
        <v>1.4876302106966495E-4</v>
      </c>
      <c r="J558" s="4">
        <f t="shared" si="286"/>
        <v>1093.3580004639284</v>
      </c>
      <c r="K558" s="40">
        <f t="shared" si="287"/>
        <v>7.3496625209830508</v>
      </c>
      <c r="L558" s="40">
        <f t="shared" si="271"/>
        <v>0</v>
      </c>
      <c r="M558" s="10">
        <f t="shared" si="288"/>
        <v>6.8951880082703232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15.292421406640285</v>
      </c>
      <c r="Q558" s="42">
        <f t="shared" si="290"/>
        <v>0.66759029090735533</v>
      </c>
      <c r="R558" s="4">
        <f t="shared" si="291"/>
        <v>233838.23490099399</v>
      </c>
      <c r="S558">
        <f t="shared" si="272"/>
        <v>2.3383823490099399E-4</v>
      </c>
      <c r="T558" s="41">
        <f t="shared" si="273"/>
        <v>5.9101230036764712E-4</v>
      </c>
      <c r="U558" s="42">
        <f t="shared" si="292"/>
        <v>0.41521720018429897</v>
      </c>
      <c r="V558" s="42">
        <f t="shared" si="293"/>
        <v>1.1610058815434252</v>
      </c>
      <c r="W558" s="42">
        <f t="shared" si="294"/>
        <v>1.1473605762188166</v>
      </c>
      <c r="X558" s="42">
        <f t="shared" si="295"/>
        <v>1.3645305324608614E-2</v>
      </c>
      <c r="Y558" s="42">
        <f t="shared" si="269"/>
        <v>1.2824530400128681E-2</v>
      </c>
      <c r="Z558" s="10">
        <f t="shared" si="296"/>
        <v>21.699261406490201</v>
      </c>
      <c r="AA558">
        <f t="shared" si="274"/>
        <v>6894838.1753789773</v>
      </c>
      <c r="AB558" s="10">
        <f t="shared" si="275"/>
        <v>6.8948381753789771</v>
      </c>
      <c r="AC558" s="10">
        <f t="shared" si="276"/>
        <v>6.7938381753789772</v>
      </c>
      <c r="AD558" s="3">
        <f t="shared" si="277"/>
        <v>985.32823428266533</v>
      </c>
      <c r="AI558" s="94">
        <f t="shared" si="278"/>
        <v>1.1473605762188166</v>
      </c>
    </row>
    <row r="559" spans="2:35">
      <c r="B559" s="39">
        <f t="shared" si="279"/>
        <v>531</v>
      </c>
      <c r="C559" s="42">
        <f t="shared" si="280"/>
        <v>9.8687050359706987</v>
      </c>
      <c r="D559" s="10">
        <f t="shared" si="281"/>
        <v>5.6312949640296388</v>
      </c>
      <c r="E559" s="40">
        <f t="shared" si="282"/>
        <v>34.737410071940722</v>
      </c>
      <c r="F559" s="40">
        <f t="shared" si="283"/>
        <v>46</v>
      </c>
      <c r="G559" s="3">
        <f t="shared" si="284"/>
        <v>326.31294964028154</v>
      </c>
      <c r="H559" s="3">
        <f t="shared" si="285"/>
        <v>148.76302106966494</v>
      </c>
      <c r="I559">
        <f t="shared" si="270"/>
        <v>1.4876302106966495E-4</v>
      </c>
      <c r="J559" s="4">
        <f t="shared" si="286"/>
        <v>1095.3851255038323</v>
      </c>
      <c r="K559" s="40">
        <f t="shared" si="287"/>
        <v>7.3632890595228586</v>
      </c>
      <c r="L559" s="40">
        <f t="shared" si="271"/>
        <v>0</v>
      </c>
      <c r="M559" s="10">
        <f t="shared" si="288"/>
        <v>6.8948381753789771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15.292173898794555</v>
      </c>
      <c r="Q559" s="42">
        <f t="shared" si="290"/>
        <v>0.66880562706671909</v>
      </c>
      <c r="R559" s="4">
        <f t="shared" si="291"/>
        <v>233043.65115276226</v>
      </c>
      <c r="S559">
        <f t="shared" si="272"/>
        <v>2.3304365115276227E-4</v>
      </c>
      <c r="T559" s="41">
        <f t="shared" si="273"/>
        <v>5.9180688411587887E-4</v>
      </c>
      <c r="U559" s="42">
        <f t="shared" si="292"/>
        <v>0.41380628960591387</v>
      </c>
      <c r="V559" s="42">
        <f t="shared" si="293"/>
        <v>1.1609220770027406</v>
      </c>
      <c r="W559" s="42">
        <f t="shared" si="294"/>
        <v>1.1473014985972809</v>
      </c>
      <c r="X559" s="42">
        <f t="shared" si="295"/>
        <v>1.3620578405459716E-2</v>
      </c>
      <c r="Y559" s="42">
        <f t="shared" si="269"/>
        <v>1.2841083981576285E-2</v>
      </c>
      <c r="Z559" s="10">
        <f t="shared" si="296"/>
        <v>21.698098359839175</v>
      </c>
      <c r="AA559">
        <f t="shared" si="274"/>
        <v>6894474.0362228332</v>
      </c>
      <c r="AB559" s="10">
        <f t="shared" si="275"/>
        <v>6.8944740362228334</v>
      </c>
      <c r="AC559" s="10">
        <f t="shared" si="276"/>
        <v>6.7934740362228334</v>
      </c>
      <c r="AD559" s="3">
        <f t="shared" si="277"/>
        <v>985.27542222231079</v>
      </c>
      <c r="AI559" s="94">
        <f t="shared" si="278"/>
        <v>1.1473014985972809</v>
      </c>
    </row>
    <row r="560" spans="2:35">
      <c r="B560" s="39">
        <f t="shared" si="279"/>
        <v>532</v>
      </c>
      <c r="C560" s="42">
        <f t="shared" si="280"/>
        <v>9.8872901678651814</v>
      </c>
      <c r="D560" s="10">
        <f t="shared" si="281"/>
        <v>5.6127098321351561</v>
      </c>
      <c r="E560" s="40">
        <f t="shared" si="282"/>
        <v>34.774580335729688</v>
      </c>
      <c r="F560" s="40">
        <f t="shared" si="283"/>
        <v>46</v>
      </c>
      <c r="G560" s="3">
        <f t="shared" si="284"/>
        <v>326.12709832133669</v>
      </c>
      <c r="H560" s="3">
        <f t="shared" si="285"/>
        <v>148.76302106966494</v>
      </c>
      <c r="I560">
        <f t="shared" si="270"/>
        <v>1.4876302106966495E-4</v>
      </c>
      <c r="J560" s="4">
        <f t="shared" si="286"/>
        <v>1097.4144208007253</v>
      </c>
      <c r="K560" s="40">
        <f t="shared" si="287"/>
        <v>7.3769301867485728</v>
      </c>
      <c r="L560" s="40">
        <f t="shared" si="271"/>
        <v>0</v>
      </c>
      <c r="M560" s="10">
        <f t="shared" si="288"/>
        <v>6.8944740362228334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15.291916260138498</v>
      </c>
      <c r="Q560" s="42">
        <f t="shared" si="290"/>
        <v>0.67002098370210228</v>
      </c>
      <c r="R560" s="4">
        <f t="shared" si="291"/>
        <v>232249.11311264077</v>
      </c>
      <c r="S560">
        <f t="shared" si="272"/>
        <v>2.3224911311264077E-4</v>
      </c>
      <c r="T560" s="41">
        <f t="shared" si="273"/>
        <v>5.9260142215600037E-4</v>
      </c>
      <c r="U560" s="42">
        <f t="shared" si="292"/>
        <v>0.41239546018959172</v>
      </c>
      <c r="V560" s="42">
        <f t="shared" si="293"/>
        <v>1.1608357376329488</v>
      </c>
      <c r="W560" s="42">
        <f t="shared" si="294"/>
        <v>1.147240005021962</v>
      </c>
      <c r="X560" s="42">
        <f t="shared" si="295"/>
        <v>1.3595732610986788E-2</v>
      </c>
      <c r="Y560" s="42">
        <f t="shared" si="269"/>
        <v>1.2857607645417943E-2</v>
      </c>
      <c r="Z560" s="10">
        <f t="shared" si="296"/>
        <v>21.696889620412048</v>
      </c>
      <c r="AA560">
        <f t="shared" si="274"/>
        <v>6894095.5910808425</v>
      </c>
      <c r="AB560" s="10">
        <f t="shared" si="275"/>
        <v>6.8940955910808421</v>
      </c>
      <c r="AC560" s="10">
        <f t="shared" si="276"/>
        <v>6.7930955910808422</v>
      </c>
      <c r="AD560" s="3">
        <f t="shared" si="277"/>
        <v>985.22053532717075</v>
      </c>
      <c r="AI560" s="94">
        <f t="shared" si="278"/>
        <v>1.147240005021962</v>
      </c>
    </row>
    <row r="561" spans="2:35">
      <c r="B561" s="39">
        <f t="shared" si="279"/>
        <v>533</v>
      </c>
      <c r="C561" s="42">
        <f t="shared" si="280"/>
        <v>9.9058752997596642</v>
      </c>
      <c r="D561" s="10">
        <f t="shared" si="281"/>
        <v>5.5941247002406733</v>
      </c>
      <c r="E561" s="40">
        <f t="shared" si="282"/>
        <v>34.811750599518653</v>
      </c>
      <c r="F561" s="40">
        <f t="shared" si="283"/>
        <v>46</v>
      </c>
      <c r="G561" s="3">
        <f t="shared" si="284"/>
        <v>325.94124700239183</v>
      </c>
      <c r="H561" s="3">
        <f t="shared" si="285"/>
        <v>148.76302106966494</v>
      </c>
      <c r="I561">
        <f t="shared" si="270"/>
        <v>1.4876302106966495E-4</v>
      </c>
      <c r="J561" s="4">
        <f t="shared" si="286"/>
        <v>1099.445886354607</v>
      </c>
      <c r="K561" s="40">
        <f t="shared" si="287"/>
        <v>7.3905859026601926</v>
      </c>
      <c r="L561" s="40">
        <f t="shared" si="271"/>
        <v>0</v>
      </c>
      <c r="M561" s="10">
        <f t="shared" si="288"/>
        <v>6.8940955910808421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15.291648489776486</v>
      </c>
      <c r="Q561" s="42">
        <f t="shared" si="290"/>
        <v>0.67123636161946088</v>
      </c>
      <c r="R561" s="4">
        <f t="shared" si="291"/>
        <v>231454.62199066498</v>
      </c>
      <c r="S561">
        <f t="shared" si="272"/>
        <v>2.3145462199066497E-4</v>
      </c>
      <c r="T561" s="41">
        <f t="shared" si="273"/>
        <v>5.9339591327797617E-4</v>
      </c>
      <c r="U561" s="42">
        <f t="shared" si="292"/>
        <v>0.41098471408394416</v>
      </c>
      <c r="V561" s="42">
        <f t="shared" si="293"/>
        <v>1.1607468635875553</v>
      </c>
      <c r="W561" s="42">
        <f t="shared" si="294"/>
        <v>1.1471760955399675</v>
      </c>
      <c r="X561" s="42">
        <f t="shared" si="295"/>
        <v>1.3570768047587833E-2</v>
      </c>
      <c r="Y561" s="42">
        <f t="shared" si="269"/>
        <v>1.2874101257224577E-2</v>
      </c>
      <c r="Z561" s="10">
        <f t="shared" si="296"/>
        <v>21.695635189172101</v>
      </c>
      <c r="AA561">
        <f t="shared" si="274"/>
        <v>6893702.8402545955</v>
      </c>
      <c r="AB561" s="10">
        <f t="shared" si="275"/>
        <v>6.8937028402545959</v>
      </c>
      <c r="AC561" s="10">
        <f t="shared" si="276"/>
        <v>6.7927028402545959</v>
      </c>
      <c r="AD561" s="3">
        <f t="shared" si="277"/>
        <v>985.16357364098553</v>
      </c>
      <c r="AI561" s="94">
        <f t="shared" si="278"/>
        <v>1.1471760955399675</v>
      </c>
    </row>
    <row r="562" spans="2:35">
      <c r="B562" s="39">
        <f t="shared" si="279"/>
        <v>534</v>
      </c>
      <c r="C562" s="42">
        <f t="shared" si="280"/>
        <v>9.9244604316541469</v>
      </c>
      <c r="D562" s="10">
        <f t="shared" si="281"/>
        <v>5.5755395683461906</v>
      </c>
      <c r="E562" s="40">
        <f t="shared" si="282"/>
        <v>34.848920863307619</v>
      </c>
      <c r="F562" s="40">
        <f t="shared" si="283"/>
        <v>46</v>
      </c>
      <c r="G562" s="3">
        <f t="shared" si="284"/>
        <v>325.75539568344698</v>
      </c>
      <c r="H562" s="3">
        <f t="shared" si="285"/>
        <v>148.76302106966494</v>
      </c>
      <c r="I562">
        <f t="shared" si="270"/>
        <v>1.4876302106966495E-4</v>
      </c>
      <c r="J562" s="4">
        <f t="shared" si="286"/>
        <v>1101.4795221654774</v>
      </c>
      <c r="K562" s="40">
        <f t="shared" si="287"/>
        <v>7.4042562072577187</v>
      </c>
      <c r="L562" s="40">
        <f t="shared" si="271"/>
        <v>0</v>
      </c>
      <c r="M562" s="10">
        <f t="shared" si="288"/>
        <v>6.8937028402545959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15.291370586785833</v>
      </c>
      <c r="Q562" s="42">
        <f t="shared" si="290"/>
        <v>0.67245176162490861</v>
      </c>
      <c r="R562" s="4">
        <f t="shared" si="291"/>
        <v>230660.17899687027</v>
      </c>
      <c r="S562">
        <f t="shared" si="272"/>
        <v>2.3066017899687027E-4</v>
      </c>
      <c r="T562" s="41">
        <f t="shared" si="273"/>
        <v>5.9419035627177085E-4</v>
      </c>
      <c r="U562" s="42">
        <f t="shared" si="292"/>
        <v>0.40957405343758269</v>
      </c>
      <c r="V562" s="42">
        <f t="shared" si="293"/>
        <v>1.1606554550259451</v>
      </c>
      <c r="W562" s="42">
        <f t="shared" si="294"/>
        <v>1.1471097702022282</v>
      </c>
      <c r="X562" s="42">
        <f t="shared" si="295"/>
        <v>1.3545684823716986E-2</v>
      </c>
      <c r="Y562" s="42">
        <f t="shared" si="269"/>
        <v>1.2890564682633117E-2</v>
      </c>
      <c r="Z562" s="10">
        <f t="shared" si="296"/>
        <v>21.694335067156878</v>
      </c>
      <c r="AA562">
        <f t="shared" si="274"/>
        <v>6893295.7840689393</v>
      </c>
      <c r="AB562" s="10">
        <f t="shared" si="275"/>
        <v>6.8932957840689388</v>
      </c>
      <c r="AC562" s="10">
        <f t="shared" si="276"/>
        <v>6.7922957840689389</v>
      </c>
      <c r="AD562" s="3">
        <f t="shared" si="277"/>
        <v>985.10453721086867</v>
      </c>
      <c r="AI562" s="94">
        <f t="shared" si="278"/>
        <v>1.1471097702022282</v>
      </c>
    </row>
    <row r="563" spans="2:35">
      <c r="B563" s="39">
        <f t="shared" si="279"/>
        <v>535</v>
      </c>
      <c r="C563" s="42">
        <f t="shared" si="280"/>
        <v>9.9430455635486297</v>
      </c>
      <c r="D563" s="10">
        <f t="shared" si="281"/>
        <v>5.5569544364517078</v>
      </c>
      <c r="E563" s="40">
        <f t="shared" si="282"/>
        <v>34.886091127096584</v>
      </c>
      <c r="F563" s="40">
        <f t="shared" si="283"/>
        <v>46</v>
      </c>
      <c r="G563" s="3">
        <f t="shared" si="284"/>
        <v>325.56954436450212</v>
      </c>
      <c r="H563" s="3">
        <f t="shared" si="285"/>
        <v>148.76302106966494</v>
      </c>
      <c r="I563">
        <f t="shared" si="270"/>
        <v>1.4876302106966495E-4</v>
      </c>
      <c r="J563" s="4">
        <f t="shared" si="286"/>
        <v>1103.5153282333365</v>
      </c>
      <c r="K563" s="40">
        <f t="shared" si="287"/>
        <v>7.4179411005411486</v>
      </c>
      <c r="L563" s="40">
        <f t="shared" si="271"/>
        <v>0</v>
      </c>
      <c r="M563" s="10">
        <f t="shared" si="288"/>
        <v>6.8932957840689388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15.291082550217212</v>
      </c>
      <c r="Q563" s="42">
        <f t="shared" si="290"/>
        <v>0.67366718452472285</v>
      </c>
      <c r="R563" s="4">
        <f t="shared" si="291"/>
        <v>229865.78534129198</v>
      </c>
      <c r="S563">
        <f t="shared" si="272"/>
        <v>2.2986578534129197E-4</v>
      </c>
      <c r="T563" s="41">
        <f t="shared" si="273"/>
        <v>5.9498474992734918E-4</v>
      </c>
      <c r="U563" s="42">
        <f t="shared" si="292"/>
        <v>0.40816348039911848</v>
      </c>
      <c r="V563" s="42">
        <f t="shared" si="293"/>
        <v>1.1605615121121897</v>
      </c>
      <c r="W563" s="42">
        <f t="shared" si="294"/>
        <v>1.1470410290636022</v>
      </c>
      <c r="X563" s="42">
        <f t="shared" si="295"/>
        <v>1.352048304858755E-2</v>
      </c>
      <c r="Y563" s="42">
        <f t="shared" si="269"/>
        <v>1.290699778734692E-2</v>
      </c>
      <c r="Z563" s="10">
        <f t="shared" si="296"/>
        <v>21.692989255477446</v>
      </c>
      <c r="AA563">
        <f t="shared" si="274"/>
        <v>6892874.4228717396</v>
      </c>
      <c r="AB563" s="10">
        <f t="shared" si="275"/>
        <v>6.8928744228717393</v>
      </c>
      <c r="AC563" s="10">
        <f t="shared" si="276"/>
        <v>6.7918744228717394</v>
      </c>
      <c r="AD563" s="3">
        <f t="shared" si="277"/>
        <v>985.04342608727188</v>
      </c>
      <c r="AI563" s="94">
        <f t="shared" si="278"/>
        <v>1.1470410290636022</v>
      </c>
    </row>
    <row r="564" spans="2:35">
      <c r="B564" s="39">
        <f t="shared" si="279"/>
        <v>536</v>
      </c>
      <c r="C564" s="42">
        <f t="shared" si="280"/>
        <v>9.9616306954431124</v>
      </c>
      <c r="D564" s="10">
        <f t="shared" si="281"/>
        <v>5.5383693045572251</v>
      </c>
      <c r="E564" s="40">
        <f t="shared" si="282"/>
        <v>34.92326139088555</v>
      </c>
      <c r="F564" s="40">
        <f t="shared" si="283"/>
        <v>46</v>
      </c>
      <c r="G564" s="3">
        <f t="shared" si="284"/>
        <v>325.38369304555727</v>
      </c>
      <c r="H564" s="3">
        <f t="shared" si="285"/>
        <v>148.76302106966494</v>
      </c>
      <c r="I564">
        <f t="shared" si="270"/>
        <v>1.4876302106966495E-4</v>
      </c>
      <c r="J564" s="4">
        <f t="shared" si="286"/>
        <v>1105.5533045581842</v>
      </c>
      <c r="K564" s="40">
        <f t="shared" si="287"/>
        <v>7.4316405825104841</v>
      </c>
      <c r="L564" s="40">
        <f t="shared" si="271"/>
        <v>0</v>
      </c>
      <c r="M564" s="10">
        <f t="shared" si="288"/>
        <v>6.8928744228717393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15.29078437909447</v>
      </c>
      <c r="Q564" s="42">
        <f t="shared" si="290"/>
        <v>0.67488263112534941</v>
      </c>
      <c r="R564" s="4">
        <f t="shared" si="291"/>
        <v>229071.4422339655</v>
      </c>
      <c r="S564">
        <f t="shared" si="272"/>
        <v>2.290714422339655E-4</v>
      </c>
      <c r="T564" s="41">
        <f t="shared" si="273"/>
        <v>5.9577909303467572E-4</v>
      </c>
      <c r="U564" s="42">
        <f t="shared" si="292"/>
        <v>0.40675299711716323</v>
      </c>
      <c r="V564" s="42">
        <f t="shared" si="293"/>
        <v>1.1604650350152421</v>
      </c>
      <c r="W564" s="42">
        <f t="shared" si="294"/>
        <v>1.1469698721828347</v>
      </c>
      <c r="X564" s="42">
        <f t="shared" si="295"/>
        <v>1.349516283240737E-2</v>
      </c>
      <c r="Y564" s="42">
        <f t="shared" si="269"/>
        <v>1.2923400437136471E-2</v>
      </c>
      <c r="Z564" s="10">
        <f t="shared" si="296"/>
        <v>21.691597755318178</v>
      </c>
      <c r="AA564">
        <f t="shared" si="274"/>
        <v>6892438.757033811</v>
      </c>
      <c r="AB564" s="10">
        <f t="shared" si="275"/>
        <v>6.892438757033811</v>
      </c>
      <c r="AC564" s="10">
        <f t="shared" si="276"/>
        <v>6.7914387570338111</v>
      </c>
      <c r="AD564" s="3">
        <f t="shared" si="277"/>
        <v>984.98024032397552</v>
      </c>
      <c r="AI564" s="94">
        <f t="shared" si="278"/>
        <v>1.1469698721828347</v>
      </c>
    </row>
    <row r="565" spans="2:35">
      <c r="B565" s="39">
        <f t="shared" si="279"/>
        <v>537</v>
      </c>
      <c r="C565" s="42">
        <f t="shared" si="280"/>
        <v>9.9802158273375952</v>
      </c>
      <c r="D565" s="10">
        <f t="shared" si="281"/>
        <v>5.5197841726627423</v>
      </c>
      <c r="E565" s="40">
        <f t="shared" si="282"/>
        <v>34.960431654674515</v>
      </c>
      <c r="F565" s="40">
        <f t="shared" si="283"/>
        <v>46</v>
      </c>
      <c r="G565" s="3">
        <f t="shared" si="284"/>
        <v>325.19784172661241</v>
      </c>
      <c r="H565" s="3">
        <f t="shared" si="285"/>
        <v>148.76302106966494</v>
      </c>
      <c r="I565">
        <f t="shared" si="270"/>
        <v>1.4876302106966495E-4</v>
      </c>
      <c r="J565" s="4">
        <f t="shared" si="286"/>
        <v>1107.593451140021</v>
      </c>
      <c r="K565" s="40">
        <f t="shared" si="287"/>
        <v>7.4453546531657269</v>
      </c>
      <c r="L565" s="40">
        <f t="shared" si="271"/>
        <v>0</v>
      </c>
      <c r="M565" s="10">
        <f t="shared" si="288"/>
        <v>6.892438757033811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15.29047607241457</v>
      </c>
      <c r="Q565" s="42">
        <f t="shared" si="290"/>
        <v>0.67609810223340816</v>
      </c>
      <c r="R565" s="4">
        <f t="shared" si="291"/>
        <v>228277.1508849262</v>
      </c>
      <c r="S565">
        <f t="shared" si="272"/>
        <v>2.282771508849262E-4</v>
      </c>
      <c r="T565" s="41">
        <f t="shared" si="273"/>
        <v>5.9657338438371494E-4</v>
      </c>
      <c r="U565" s="42">
        <f t="shared" si="292"/>
        <v>0.4053426057403281</v>
      </c>
      <c r="V565" s="42">
        <f t="shared" si="293"/>
        <v>1.1603660239095996</v>
      </c>
      <c r="W565" s="42">
        <f t="shared" si="294"/>
        <v>1.1468962996225471</v>
      </c>
      <c r="X565" s="42">
        <f t="shared" si="295"/>
        <v>1.3469724287052509E-2</v>
      </c>
      <c r="Y565" s="42">
        <f t="shared" si="269"/>
        <v>1.2939772497840901E-2</v>
      </c>
      <c r="Z565" s="10">
        <f t="shared" si="296"/>
        <v>21.690160567937877</v>
      </c>
      <c r="AA565">
        <f t="shared" si="274"/>
        <v>6891988.7869492741</v>
      </c>
      <c r="AB565" s="10">
        <f t="shared" si="275"/>
        <v>6.8919887869492742</v>
      </c>
      <c r="AC565" s="10">
        <f t="shared" si="276"/>
        <v>6.7909887869492742</v>
      </c>
      <c r="AD565" s="3">
        <f t="shared" si="277"/>
        <v>984.91497997813985</v>
      </c>
      <c r="AI565" s="94">
        <f t="shared" si="278"/>
        <v>1.1468962996225471</v>
      </c>
    </row>
    <row r="566" spans="2:35">
      <c r="B566" s="39">
        <f t="shared" si="279"/>
        <v>538</v>
      </c>
      <c r="C566" s="42">
        <f t="shared" si="280"/>
        <v>9.9988009592320779</v>
      </c>
      <c r="D566" s="10">
        <f t="shared" si="281"/>
        <v>5.5011990407682596</v>
      </c>
      <c r="E566" s="40">
        <f t="shared" si="282"/>
        <v>34.997601918463481</v>
      </c>
      <c r="F566" s="40">
        <f t="shared" si="283"/>
        <v>46</v>
      </c>
      <c r="G566" s="3">
        <f t="shared" si="284"/>
        <v>325.01199040766755</v>
      </c>
      <c r="H566" s="3">
        <f t="shared" si="285"/>
        <v>148.76302106966494</v>
      </c>
      <c r="I566">
        <f t="shared" si="270"/>
        <v>1.4876302106966495E-4</v>
      </c>
      <c r="J566" s="4">
        <f t="shared" si="286"/>
        <v>1109.6357679788462</v>
      </c>
      <c r="K566" s="40">
        <f t="shared" si="287"/>
        <v>7.4590833125068734</v>
      </c>
      <c r="L566" s="40">
        <f t="shared" si="271"/>
        <v>0</v>
      </c>
      <c r="M566" s="10">
        <f t="shared" si="288"/>
        <v>6.8919887869492742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15.290157629147831</v>
      </c>
      <c r="Q566" s="42">
        <f t="shared" si="290"/>
        <v>0.6773135986556984</v>
      </c>
      <c r="R566" s="4">
        <f t="shared" si="291"/>
        <v>227482.91250420947</v>
      </c>
      <c r="S566">
        <f t="shared" si="272"/>
        <v>2.2748291250420947E-4</v>
      </c>
      <c r="T566" s="41">
        <f t="shared" si="273"/>
        <v>5.9736762276443173E-4</v>
      </c>
      <c r="U566" s="42">
        <f t="shared" si="292"/>
        <v>0.40393230841722455</v>
      </c>
      <c r="V566" s="42">
        <f t="shared" si="293"/>
        <v>1.1602644789741656</v>
      </c>
      <c r="W566" s="42">
        <f t="shared" si="294"/>
        <v>1.1468203114492956</v>
      </c>
      <c r="X566" s="42">
        <f t="shared" si="295"/>
        <v>1.3444167524869988E-2</v>
      </c>
      <c r="Y566" s="42">
        <f t="shared" si="269"/>
        <v>1.2956113835368051E-2</v>
      </c>
      <c r="Z566" s="10">
        <f t="shared" si="296"/>
        <v>21.688677694668456</v>
      </c>
      <c r="AA566">
        <f t="shared" si="274"/>
        <v>6891524.5130351391</v>
      </c>
      <c r="AB566" s="10">
        <f t="shared" si="275"/>
        <v>6.8915245130351392</v>
      </c>
      <c r="AC566" s="10">
        <f t="shared" si="276"/>
        <v>6.7905245130351393</v>
      </c>
      <c r="AD566" s="3">
        <f t="shared" si="277"/>
        <v>984.84764511024503</v>
      </c>
      <c r="AI566" s="94">
        <f t="shared" si="278"/>
        <v>1.1468203114492956</v>
      </c>
    </row>
    <row r="567" spans="2:35">
      <c r="B567" s="39">
        <f t="shared" si="279"/>
        <v>539</v>
      </c>
      <c r="C567" s="42">
        <f t="shared" si="280"/>
        <v>10.017386091126561</v>
      </c>
      <c r="D567" s="10">
        <f t="shared" si="281"/>
        <v>5.4826139088737769</v>
      </c>
      <c r="E567" s="40">
        <f t="shared" si="282"/>
        <v>35.034772182252446</v>
      </c>
      <c r="F567" s="40">
        <f t="shared" si="283"/>
        <v>46</v>
      </c>
      <c r="G567" s="3">
        <f t="shared" si="284"/>
        <v>324.8261390887227</v>
      </c>
      <c r="H567" s="3">
        <f t="shared" si="285"/>
        <v>148.76302106966494</v>
      </c>
      <c r="I567">
        <f t="shared" si="270"/>
        <v>1.4876302106966495E-4</v>
      </c>
      <c r="J567" s="4">
        <f t="shared" si="286"/>
        <v>1111.6802550746602</v>
      </c>
      <c r="K567" s="40">
        <f t="shared" si="287"/>
        <v>7.4728265605339255</v>
      </c>
      <c r="L567" s="40">
        <f t="shared" si="271"/>
        <v>0</v>
      </c>
      <c r="M567" s="10">
        <f t="shared" si="288"/>
        <v>6.8915245130351392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15.2898290482376</v>
      </c>
      <c r="Q567" s="42">
        <f t="shared" si="290"/>
        <v>0.67852912119920428</v>
      </c>
      <c r="R567" s="4">
        <f t="shared" si="291"/>
        <v>226688.72830185067</v>
      </c>
      <c r="S567">
        <f t="shared" si="272"/>
        <v>2.2668872830185067E-4</v>
      </c>
      <c r="T567" s="41">
        <f t="shared" si="273"/>
        <v>5.9816180696679053E-4</v>
      </c>
      <c r="U567" s="42">
        <f t="shared" si="292"/>
        <v>0.40252210729646415</v>
      </c>
      <c r="V567" s="42">
        <f t="shared" si="293"/>
        <v>1.1601604003929233</v>
      </c>
      <c r="W567" s="42">
        <f t="shared" si="294"/>
        <v>1.1467419077335026</v>
      </c>
      <c r="X567" s="42">
        <f t="shared" si="295"/>
        <v>1.3418492659420744E-2</v>
      </c>
      <c r="Y567" s="42">
        <f t="shared" si="269"/>
        <v>1.2972424315695445E-2</v>
      </c>
      <c r="Z567" s="10">
        <f t="shared" si="296"/>
        <v>21.687149136915163</v>
      </c>
      <c r="AA567">
        <f t="shared" si="274"/>
        <v>6891045.9357313747</v>
      </c>
      <c r="AB567" s="10">
        <f t="shared" si="275"/>
        <v>6.8910459357313743</v>
      </c>
      <c r="AC567" s="10">
        <f t="shared" si="276"/>
        <v>6.7900459357313743</v>
      </c>
      <c r="AD567" s="3">
        <f t="shared" si="277"/>
        <v>984.77823578410073</v>
      </c>
      <c r="AI567" s="94">
        <f t="shared" si="278"/>
        <v>1.1467419077335026</v>
      </c>
    </row>
    <row r="568" spans="2:35">
      <c r="B568" s="39">
        <f t="shared" si="279"/>
        <v>540</v>
      </c>
      <c r="C568" s="42">
        <f t="shared" si="280"/>
        <v>10.035971223021043</v>
      </c>
      <c r="D568" s="10">
        <f t="shared" si="281"/>
        <v>5.4640287769792941</v>
      </c>
      <c r="E568" s="40">
        <f t="shared" si="282"/>
        <v>35.071942446041412</v>
      </c>
      <c r="F568" s="40">
        <f t="shared" si="283"/>
        <v>46</v>
      </c>
      <c r="G568" s="3">
        <f t="shared" si="284"/>
        <v>324.64028776977784</v>
      </c>
      <c r="H568" s="3">
        <f t="shared" si="285"/>
        <v>148.76302106966494</v>
      </c>
      <c r="I568">
        <f t="shared" si="270"/>
        <v>1.4876302106966495E-4</v>
      </c>
      <c r="J568" s="4">
        <f t="shared" si="286"/>
        <v>1113.7269124274628</v>
      </c>
      <c r="K568" s="40">
        <f t="shared" si="287"/>
        <v>7.4865843972468822</v>
      </c>
      <c r="L568" s="40">
        <f t="shared" si="271"/>
        <v>0</v>
      </c>
      <c r="M568" s="10">
        <f t="shared" si="288"/>
        <v>6.8910459357313743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15.289490328600309</v>
      </c>
      <c r="Q568" s="42">
        <f t="shared" si="290"/>
        <v>0.67974467067109989</v>
      </c>
      <c r="R568" s="4">
        <f t="shared" si="291"/>
        <v>225894.59948788511</v>
      </c>
      <c r="S568">
        <f t="shared" si="272"/>
        <v>2.2589459948788512E-4</v>
      </c>
      <c r="T568" s="41">
        <f t="shared" si="273"/>
        <v>5.9895593578075603E-4</v>
      </c>
      <c r="U568" s="42">
        <f t="shared" si="292"/>
        <v>0.40111200452665802</v>
      </c>
      <c r="V568" s="42">
        <f t="shared" si="293"/>
        <v>1.1600537883555782</v>
      </c>
      <c r="W568" s="42">
        <f t="shared" si="294"/>
        <v>1.146661088549467</v>
      </c>
      <c r="X568" s="42">
        <f t="shared" si="295"/>
        <v>1.339269980611113E-2</v>
      </c>
      <c r="Y568" s="42">
        <f t="shared" si="269"/>
        <v>1.298870380487202E-2</v>
      </c>
      <c r="Z568" s="10">
        <f t="shared" si="296"/>
        <v>21.685574896158059</v>
      </c>
      <c r="AA568">
        <f t="shared" si="274"/>
        <v>6890553.0555013753</v>
      </c>
      <c r="AB568" s="10">
        <f t="shared" si="275"/>
        <v>6.8905530555013756</v>
      </c>
      <c r="AC568" s="10">
        <f t="shared" si="276"/>
        <v>6.7895530555013757</v>
      </c>
      <c r="AD568" s="3">
        <f t="shared" si="277"/>
        <v>984.70675206691453</v>
      </c>
      <c r="AI568" s="94">
        <f t="shared" si="278"/>
        <v>1.146661088549467</v>
      </c>
    </row>
    <row r="569" spans="2:35">
      <c r="B569" s="39">
        <f t="shared" si="279"/>
        <v>541</v>
      </c>
      <c r="C569" s="42">
        <f t="shared" si="280"/>
        <v>10.054556354915526</v>
      </c>
      <c r="D569" s="10">
        <f t="shared" si="281"/>
        <v>5.4454436450848114</v>
      </c>
      <c r="E569" s="40">
        <f t="shared" si="282"/>
        <v>35.109112709830377</v>
      </c>
      <c r="F569" s="40">
        <f t="shared" si="283"/>
        <v>46</v>
      </c>
      <c r="G569" s="3">
        <f t="shared" si="284"/>
        <v>324.45443645083299</v>
      </c>
      <c r="H569" s="3">
        <f t="shared" si="285"/>
        <v>148.76302106966494</v>
      </c>
      <c r="I569">
        <f t="shared" si="270"/>
        <v>1.4876302106966495E-4</v>
      </c>
      <c r="J569" s="4">
        <f t="shared" si="286"/>
        <v>1115.7757400372543</v>
      </c>
      <c r="K569" s="40">
        <f t="shared" si="287"/>
        <v>7.5003568226457462</v>
      </c>
      <c r="L569" s="40">
        <f t="shared" si="271"/>
        <v>0</v>
      </c>
      <c r="M569" s="10">
        <f t="shared" si="288"/>
        <v>6.8905530555013756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15.289141469125777</v>
      </c>
      <c r="Q569" s="42">
        <f t="shared" si="290"/>
        <v>0.68096024787875498</v>
      </c>
      <c r="R569" s="4">
        <f t="shared" si="291"/>
        <v>225100.52727234826</v>
      </c>
      <c r="S569">
        <f t="shared" si="272"/>
        <v>2.2510052727234826E-4</v>
      </c>
      <c r="T569" s="41">
        <f t="shared" si="273"/>
        <v>5.9975000799629289E-4</v>
      </c>
      <c r="U569" s="42">
        <f t="shared" si="292"/>
        <v>0.39970200225641794</v>
      </c>
      <c r="V569" s="42">
        <f t="shared" si="293"/>
        <v>1.1599446430556621</v>
      </c>
      <c r="W569" s="42">
        <f t="shared" si="294"/>
        <v>1.1465778539754443</v>
      </c>
      <c r="X569" s="42">
        <f t="shared" si="295"/>
        <v>1.3366789080217822E-2</v>
      </c>
      <c r="Y569" s="42">
        <f t="shared" si="269"/>
        <v>1.3004952169017467E-2</v>
      </c>
      <c r="Z569" s="10">
        <f t="shared" si="296"/>
        <v>21.683954973949501</v>
      </c>
      <c r="AA569">
        <f t="shared" si="274"/>
        <v>6890045.8728311695</v>
      </c>
      <c r="AB569" s="10">
        <f t="shared" si="275"/>
        <v>6.8900458728311698</v>
      </c>
      <c r="AC569" s="10">
        <f t="shared" si="276"/>
        <v>6.7890458728311698</v>
      </c>
      <c r="AD569" s="3">
        <f t="shared" si="277"/>
        <v>984.63319402917614</v>
      </c>
      <c r="AI569" s="94">
        <f t="shared" si="278"/>
        <v>1.1465778539754443</v>
      </c>
    </row>
    <row r="570" spans="2:35">
      <c r="B570" s="39">
        <f t="shared" si="279"/>
        <v>542</v>
      </c>
      <c r="C570" s="42">
        <f t="shared" si="280"/>
        <v>10.073141486810009</v>
      </c>
      <c r="D570" s="10">
        <f t="shared" si="281"/>
        <v>5.4268585131903286</v>
      </c>
      <c r="E570" s="40">
        <f t="shared" si="282"/>
        <v>35.146282973619343</v>
      </c>
      <c r="F570" s="40">
        <f t="shared" si="283"/>
        <v>46</v>
      </c>
      <c r="G570" s="3">
        <f t="shared" si="284"/>
        <v>324.26858513188813</v>
      </c>
      <c r="H570" s="3">
        <f t="shared" si="285"/>
        <v>148.76302106966494</v>
      </c>
      <c r="I570">
        <f t="shared" si="270"/>
        <v>1.4876302106966495E-4</v>
      </c>
      <c r="J570" s="4">
        <f t="shared" si="286"/>
        <v>1117.8267379040344</v>
      </c>
      <c r="K570" s="40">
        <f t="shared" si="287"/>
        <v>7.514143836730514</v>
      </c>
      <c r="L570" s="40">
        <f t="shared" si="271"/>
        <v>0</v>
      </c>
      <c r="M570" s="10">
        <f t="shared" si="288"/>
        <v>6.8900458728311698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15.288782468676631</v>
      </c>
      <c r="Q570" s="42">
        <f t="shared" si="290"/>
        <v>0.68217585362974009</v>
      </c>
      <c r="R570" s="4">
        <f t="shared" si="291"/>
        <v>224306.51286527538</v>
      </c>
      <c r="S570">
        <f t="shared" si="272"/>
        <v>2.2430651286527538E-4</v>
      </c>
      <c r="T570" s="41">
        <f t="shared" si="273"/>
        <v>6.0054402240336579E-4</v>
      </c>
      <c r="U570" s="42">
        <f t="shared" si="292"/>
        <v>0.39829210263435488</v>
      </c>
      <c r="V570" s="42">
        <f t="shared" si="293"/>
        <v>1.1598329646931087</v>
      </c>
      <c r="W570" s="42">
        <f t="shared" si="294"/>
        <v>1.1464922040935117</v>
      </c>
      <c r="X570" s="42">
        <f t="shared" si="295"/>
        <v>1.334076059959699E-2</v>
      </c>
      <c r="Y570" s="42">
        <f t="shared" si="269"/>
        <v>1.3021169274324852E-2</v>
      </c>
      <c r="Z570" s="10">
        <f t="shared" si="296"/>
        <v>21.682289371917115</v>
      </c>
      <c r="AA570">
        <f t="shared" si="274"/>
        <v>6889524.3882303508</v>
      </c>
      <c r="AB570" s="10">
        <f t="shared" si="275"/>
        <v>6.8895243882303507</v>
      </c>
      <c r="AC570" s="10">
        <f t="shared" si="276"/>
        <v>6.7885243882303508</v>
      </c>
      <c r="AD570" s="3">
        <f t="shared" si="277"/>
        <v>984.55756174479347</v>
      </c>
      <c r="AI570" s="94">
        <f t="shared" si="278"/>
        <v>1.1464922040935117</v>
      </c>
    </row>
    <row r="571" spans="2:35">
      <c r="B571" s="39">
        <f t="shared" si="279"/>
        <v>543</v>
      </c>
      <c r="C571" s="42">
        <f t="shared" si="280"/>
        <v>10.091726618704492</v>
      </c>
      <c r="D571" s="10">
        <f t="shared" si="281"/>
        <v>5.4082733812958459</v>
      </c>
      <c r="E571" s="40">
        <f t="shared" si="282"/>
        <v>35.183453237408308</v>
      </c>
      <c r="F571" s="40">
        <f t="shared" si="283"/>
        <v>46</v>
      </c>
      <c r="G571" s="3">
        <f t="shared" si="284"/>
        <v>324.08273381294327</v>
      </c>
      <c r="H571" s="3">
        <f t="shared" si="285"/>
        <v>148.76302106966494</v>
      </c>
      <c r="I571">
        <f t="shared" si="270"/>
        <v>1.4876302106966495E-4</v>
      </c>
      <c r="J571" s="4">
        <f t="shared" si="286"/>
        <v>1119.8799060278034</v>
      </c>
      <c r="K571" s="40">
        <f t="shared" si="287"/>
        <v>7.5279454395011882</v>
      </c>
      <c r="L571" s="40">
        <f t="shared" si="271"/>
        <v>0</v>
      </c>
      <c r="M571" s="10">
        <f t="shared" si="288"/>
        <v>6.8895243882303507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15.288413326088953</v>
      </c>
      <c r="Q571" s="42">
        <f t="shared" si="290"/>
        <v>0.68339148873183198</v>
      </c>
      <c r="R571" s="4">
        <f t="shared" si="291"/>
        <v>223512.557476702</v>
      </c>
      <c r="S571">
        <f t="shared" si="272"/>
        <v>2.2351255747670199E-4</v>
      </c>
      <c r="T571" s="41">
        <f t="shared" si="273"/>
        <v>6.0133797779193918E-4</v>
      </c>
      <c r="U571" s="42">
        <f t="shared" si="292"/>
        <v>0.39688230780908068</v>
      </c>
      <c r="V571" s="42">
        <f t="shared" si="293"/>
        <v>1.159718753471503</v>
      </c>
      <c r="W571" s="42">
        <f t="shared" si="294"/>
        <v>1.1464041389897266</v>
      </c>
      <c r="X571" s="42">
        <f t="shared" si="295"/>
        <v>1.3314614481776399E-2</v>
      </c>
      <c r="Y571" s="42">
        <f t="shared" si="269"/>
        <v>1.303735498705972E-2</v>
      </c>
      <c r="Z571" s="10">
        <f t="shared" si="296"/>
        <v>21.6805780917609</v>
      </c>
      <c r="AA571">
        <f t="shared" si="274"/>
        <v>6888988.6022311756</v>
      </c>
      <c r="AB571" s="10">
        <f t="shared" si="275"/>
        <v>6.8889886022311755</v>
      </c>
      <c r="AC571" s="10">
        <f t="shared" si="276"/>
        <v>6.7879886022311755</v>
      </c>
      <c r="AD571" s="3">
        <f t="shared" si="277"/>
        <v>984.47985529096093</v>
      </c>
      <c r="AI571" s="94">
        <f t="shared" si="278"/>
        <v>1.1464041389897266</v>
      </c>
    </row>
    <row r="572" spans="2:35">
      <c r="B572" s="39">
        <f t="shared" si="279"/>
        <v>544</v>
      </c>
      <c r="C572" s="42">
        <f t="shared" si="280"/>
        <v>10.110311750598974</v>
      </c>
      <c r="D572" s="10">
        <f t="shared" si="281"/>
        <v>5.3896882494013632</v>
      </c>
      <c r="E572" s="40">
        <f t="shared" si="282"/>
        <v>35.220623501197274</v>
      </c>
      <c r="F572" s="40">
        <f t="shared" si="283"/>
        <v>46</v>
      </c>
      <c r="G572" s="3">
        <f t="shared" si="284"/>
        <v>323.89688249399842</v>
      </c>
      <c r="H572" s="3">
        <f t="shared" si="285"/>
        <v>148.76302106966494</v>
      </c>
      <c r="I572">
        <f t="shared" si="270"/>
        <v>1.4876302106966495E-4</v>
      </c>
      <c r="J572" s="4">
        <f t="shared" si="286"/>
        <v>1121.9352444085612</v>
      </c>
      <c r="K572" s="40">
        <f t="shared" si="287"/>
        <v>7.5417616309577689</v>
      </c>
      <c r="L572" s="40">
        <f t="shared" si="271"/>
        <v>0</v>
      </c>
      <c r="M572" s="10">
        <f t="shared" si="288"/>
        <v>6.8889886022311755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15.288034040171622</v>
      </c>
      <c r="Q572" s="42">
        <f t="shared" si="290"/>
        <v>0.68460715399301919</v>
      </c>
      <c r="R572" s="4">
        <f t="shared" si="291"/>
        <v>222718.66231666328</v>
      </c>
      <c r="S572">
        <f t="shared" si="272"/>
        <v>2.2271866231666327E-4</v>
      </c>
      <c r="T572" s="41">
        <f t="shared" si="273"/>
        <v>6.0213187295197796E-4</v>
      </c>
      <c r="U572" s="42">
        <f t="shared" si="292"/>
        <v>0.39547261992920635</v>
      </c>
      <c r="V572" s="42">
        <f t="shared" si="293"/>
        <v>1.1596020096005997</v>
      </c>
      <c r="W572" s="42">
        <f t="shared" si="294"/>
        <v>1.1463136587539728</v>
      </c>
      <c r="X572" s="42">
        <f t="shared" si="295"/>
        <v>1.3288350846626829E-2</v>
      </c>
      <c r="Y572" s="42">
        <f t="shared" si="269"/>
        <v>1.3053509173562431E-2</v>
      </c>
      <c r="Z572" s="10">
        <f t="shared" si="296"/>
        <v>21.678821135255685</v>
      </c>
      <c r="AA572">
        <f t="shared" si="274"/>
        <v>6888438.5153893232</v>
      </c>
      <c r="AB572" s="10">
        <f t="shared" si="275"/>
        <v>6.8884385153893231</v>
      </c>
      <c r="AC572" s="10">
        <f t="shared" si="276"/>
        <v>6.7874385153893231</v>
      </c>
      <c r="AD572" s="3">
        <f t="shared" si="277"/>
        <v>984.40007474827019</v>
      </c>
      <c r="AI572" s="94">
        <f t="shared" si="278"/>
        <v>1.1463136587539728</v>
      </c>
    </row>
    <row r="573" spans="2:35">
      <c r="B573" s="39">
        <f t="shared" si="279"/>
        <v>545</v>
      </c>
      <c r="C573" s="42">
        <f t="shared" si="280"/>
        <v>10.128896882493457</v>
      </c>
      <c r="D573" s="10">
        <f t="shared" si="281"/>
        <v>5.3711031175068804</v>
      </c>
      <c r="E573" s="40">
        <f t="shared" si="282"/>
        <v>35.257793764986239</v>
      </c>
      <c r="F573" s="40">
        <f t="shared" si="283"/>
        <v>46</v>
      </c>
      <c r="G573" s="3">
        <f t="shared" si="284"/>
        <v>323.71103117505356</v>
      </c>
      <c r="H573" s="3">
        <f t="shared" si="285"/>
        <v>148.76302106966494</v>
      </c>
      <c r="I573">
        <f t="shared" si="270"/>
        <v>1.4876302106966495E-4</v>
      </c>
      <c r="J573" s="4">
        <f t="shared" si="286"/>
        <v>1123.9927530463074</v>
      </c>
      <c r="K573" s="40">
        <f t="shared" si="287"/>
        <v>7.5555924111002524</v>
      </c>
      <c r="L573" s="40">
        <f t="shared" si="271"/>
        <v>0</v>
      </c>
      <c r="M573" s="10">
        <f t="shared" si="288"/>
        <v>6.8884385153893231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15.287644609706836</v>
      </c>
      <c r="Q573" s="42">
        <f t="shared" si="290"/>
        <v>0.68582285022150702</v>
      </c>
      <c r="R573" s="4">
        <f t="shared" si="291"/>
        <v>221924.82859519479</v>
      </c>
      <c r="S573">
        <f t="shared" si="272"/>
        <v>2.2192482859519479E-4</v>
      </c>
      <c r="T573" s="41">
        <f t="shared" si="273"/>
        <v>6.0292570667344635E-4</v>
      </c>
      <c r="U573" s="42">
        <f t="shared" si="292"/>
        <v>0.39406304114334362</v>
      </c>
      <c r="V573" s="42">
        <f t="shared" si="293"/>
        <v>1.1594827332943756</v>
      </c>
      <c r="W573" s="42">
        <f t="shared" si="294"/>
        <v>1.1462207634800901</v>
      </c>
      <c r="X573" s="42">
        <f t="shared" si="295"/>
        <v>1.3261969814285512E-2</v>
      </c>
      <c r="Y573" s="42">
        <f t="shared" si="269"/>
        <v>1.3069631700247978E-2</v>
      </c>
      <c r="Z573" s="10">
        <f t="shared" si="296"/>
        <v>21.677018504249457</v>
      </c>
      <c r="AA573">
        <f t="shared" si="274"/>
        <v>6887874.1282833843</v>
      </c>
      <c r="AB573" s="10">
        <f t="shared" si="275"/>
        <v>6.887874128283384</v>
      </c>
      <c r="AC573" s="10">
        <f t="shared" si="276"/>
        <v>6.786874128283384</v>
      </c>
      <c r="AD573" s="3">
        <f t="shared" si="277"/>
        <v>984.31822020063589</v>
      </c>
      <c r="AI573" s="94">
        <f t="shared" si="278"/>
        <v>1.1462207634800901</v>
      </c>
    </row>
    <row r="574" spans="2:35">
      <c r="B574" s="39">
        <f t="shared" si="279"/>
        <v>546</v>
      </c>
      <c r="C574" s="42">
        <f t="shared" si="280"/>
        <v>10.14748201438794</v>
      </c>
      <c r="D574" s="10">
        <f t="shared" si="281"/>
        <v>5.3525179856123977</v>
      </c>
      <c r="E574" s="40">
        <f t="shared" si="282"/>
        <v>35.294964028775205</v>
      </c>
      <c r="F574" s="40">
        <f t="shared" si="283"/>
        <v>46</v>
      </c>
      <c r="G574" s="3">
        <f t="shared" si="284"/>
        <v>323.52517985610871</v>
      </c>
      <c r="H574" s="3">
        <f t="shared" si="285"/>
        <v>148.76302106966494</v>
      </c>
      <c r="I574">
        <f t="shared" si="270"/>
        <v>1.4876302106966495E-4</v>
      </c>
      <c r="J574" s="4">
        <f t="shared" si="286"/>
        <v>1126.0524319410424</v>
      </c>
      <c r="K574" s="40">
        <f t="shared" si="287"/>
        <v>7.5694377799286423</v>
      </c>
      <c r="L574" s="40">
        <f t="shared" si="271"/>
        <v>0</v>
      </c>
      <c r="M574" s="10">
        <f t="shared" si="288"/>
        <v>6.887874128283384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15.287245033449725</v>
      </c>
      <c r="Q574" s="42">
        <f t="shared" si="290"/>
        <v>0.68703857822572345</v>
      </c>
      <c r="R574" s="4">
        <f t="shared" si="291"/>
        <v>221131.0575223318</v>
      </c>
      <c r="S574">
        <f t="shared" si="272"/>
        <v>2.2113105752233179E-4</v>
      </c>
      <c r="T574" s="41">
        <f t="shared" si="273"/>
        <v>6.0371947774630938E-4</v>
      </c>
      <c r="U574" s="42">
        <f t="shared" si="292"/>
        <v>0.39265357360010367</v>
      </c>
      <c r="V574" s="42">
        <f t="shared" si="293"/>
        <v>1.1593609247723045</v>
      </c>
      <c r="W574" s="42">
        <f t="shared" si="294"/>
        <v>1.1461254532657876</v>
      </c>
      <c r="X574" s="42">
        <f t="shared" si="295"/>
        <v>1.3235471506516827E-2</v>
      </c>
      <c r="Y574" s="42">
        <f t="shared" si="269"/>
        <v>1.3085722433607458E-2</v>
      </c>
      <c r="Z574" s="10">
        <f t="shared" si="296"/>
        <v>21.675170200664365</v>
      </c>
      <c r="AA574">
        <f t="shared" si="274"/>
        <v>6887295.4415151626</v>
      </c>
      <c r="AB574" s="10">
        <f t="shared" si="275"/>
        <v>6.8872954415151622</v>
      </c>
      <c r="AC574" s="10">
        <f t="shared" si="276"/>
        <v>6.7862954415151622</v>
      </c>
      <c r="AD574" s="3">
        <f t="shared" si="277"/>
        <v>984.23429173533907</v>
      </c>
      <c r="AI574" s="94">
        <f t="shared" si="278"/>
        <v>1.1461254532657876</v>
      </c>
    </row>
    <row r="575" spans="2:35">
      <c r="B575" s="39">
        <f t="shared" si="279"/>
        <v>547</v>
      </c>
      <c r="C575" s="42">
        <f t="shared" si="280"/>
        <v>10.166067146282423</v>
      </c>
      <c r="D575" s="10">
        <f t="shared" si="281"/>
        <v>5.3339328537179149</v>
      </c>
      <c r="E575" s="40">
        <f t="shared" si="282"/>
        <v>35.33213429256417</v>
      </c>
      <c r="F575" s="40">
        <f t="shared" si="283"/>
        <v>46</v>
      </c>
      <c r="G575" s="3">
        <f t="shared" si="284"/>
        <v>323.33932853716385</v>
      </c>
      <c r="H575" s="3">
        <f t="shared" si="285"/>
        <v>148.76302106966494</v>
      </c>
      <c r="I575">
        <f t="shared" si="270"/>
        <v>1.4876302106966495E-4</v>
      </c>
      <c r="J575" s="4">
        <f t="shared" si="286"/>
        <v>1128.1142810927663</v>
      </c>
      <c r="K575" s="40">
        <f t="shared" si="287"/>
        <v>7.5832977374429378</v>
      </c>
      <c r="L575" s="40">
        <f t="shared" si="271"/>
        <v>0</v>
      </c>
      <c r="M575" s="10">
        <f t="shared" si="288"/>
        <v>6.8872954415151622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15.286835310128563</v>
      </c>
      <c r="Q575" s="42">
        <f t="shared" si="290"/>
        <v>0.68825433881432407</v>
      </c>
      <c r="R575" s="4">
        <f t="shared" si="291"/>
        <v>220337.35030810972</v>
      </c>
      <c r="S575">
        <f t="shared" si="272"/>
        <v>2.2033735030810972E-4</v>
      </c>
      <c r="T575" s="41">
        <f t="shared" si="273"/>
        <v>6.0451318496053147E-4</v>
      </c>
      <c r="U575" s="42">
        <f t="shared" si="292"/>
        <v>0.39124421944809812</v>
      </c>
      <c r="V575" s="42">
        <f t="shared" si="293"/>
        <v>1.1592365842585486</v>
      </c>
      <c r="W575" s="42">
        <f t="shared" si="294"/>
        <v>1.1460277282126938</v>
      </c>
      <c r="X575" s="42">
        <f t="shared" si="295"/>
        <v>1.3208856045854755E-2</v>
      </c>
      <c r="Y575" s="42">
        <f t="shared" si="269"/>
        <v>1.3101781240208507E-2</v>
      </c>
      <c r="Z575" s="10">
        <f t="shared" si="296"/>
        <v>21.673276226496068</v>
      </c>
      <c r="AA575">
        <f t="shared" si="274"/>
        <v>6886702.4557094844</v>
      </c>
      <c r="AB575" s="10">
        <f t="shared" si="275"/>
        <v>6.886702455709484</v>
      </c>
      <c r="AC575" s="10">
        <f t="shared" si="276"/>
        <v>6.785702455709484</v>
      </c>
      <c r="AD575" s="3">
        <f t="shared" si="277"/>
        <v>984.14828944299995</v>
      </c>
      <c r="AI575" s="94">
        <f t="shared" si="278"/>
        <v>1.1460277282126938</v>
      </c>
    </row>
    <row r="576" spans="2:35">
      <c r="B576" s="39">
        <f t="shared" si="279"/>
        <v>548</v>
      </c>
      <c r="C576" s="42">
        <f t="shared" si="280"/>
        <v>10.184652278176905</v>
      </c>
      <c r="D576" s="10">
        <f t="shared" si="281"/>
        <v>5.3153477218234322</v>
      </c>
      <c r="E576" s="40">
        <f t="shared" si="282"/>
        <v>35.369304556353136</v>
      </c>
      <c r="F576" s="40">
        <f t="shared" si="283"/>
        <v>46</v>
      </c>
      <c r="G576" s="3">
        <f t="shared" si="284"/>
        <v>323.153477218219</v>
      </c>
      <c r="H576" s="3">
        <f t="shared" si="285"/>
        <v>148.76302106966494</v>
      </c>
      <c r="I576">
        <f t="shared" si="270"/>
        <v>1.4876302106966495E-4</v>
      </c>
      <c r="J576" s="4">
        <f t="shared" si="286"/>
        <v>1130.1783005014786</v>
      </c>
      <c r="K576" s="40">
        <f t="shared" si="287"/>
        <v>7.597172283643137</v>
      </c>
      <c r="L576" s="40">
        <f t="shared" si="271"/>
        <v>0</v>
      </c>
      <c r="M576" s="10">
        <f t="shared" si="288"/>
        <v>6.886702455709484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15.286415438444582</v>
      </c>
      <c r="Q576" s="42">
        <f t="shared" si="290"/>
        <v>0.68947013279619784</v>
      </c>
      <c r="R576" s="4">
        <f t="shared" si="291"/>
        <v>219543.70816256391</v>
      </c>
      <c r="S576">
        <f t="shared" si="272"/>
        <v>2.195437081625639E-4</v>
      </c>
      <c r="T576" s="41">
        <f t="shared" si="273"/>
        <v>6.0530682710607732E-4</v>
      </c>
      <c r="U576" s="42">
        <f t="shared" si="292"/>
        <v>0.38983498083593826</v>
      </c>
      <c r="V576" s="42">
        <f t="shared" si="293"/>
        <v>1.1591097119825788</v>
      </c>
      <c r="W576" s="42">
        <f t="shared" si="294"/>
        <v>1.1459275884263256</v>
      </c>
      <c r="X576" s="42">
        <f t="shared" si="295"/>
        <v>1.3182123556253256E-2</v>
      </c>
      <c r="Y576" s="42">
        <f t="shared" si="269"/>
        <v>1.3117807986696517E-2</v>
      </c>
      <c r="Z576" s="10">
        <f t="shared" si="296"/>
        <v>21.671336583814341</v>
      </c>
      <c r="AA576">
        <f t="shared" si="274"/>
        <v>6886095.1715143751</v>
      </c>
      <c r="AB576" s="10">
        <f t="shared" si="275"/>
        <v>6.8860951715143752</v>
      </c>
      <c r="AC576" s="10">
        <f t="shared" si="276"/>
        <v>6.7850951715143752</v>
      </c>
      <c r="AD576" s="3">
        <f t="shared" si="277"/>
        <v>984.06021341760334</v>
      </c>
      <c r="AI576" s="94">
        <f t="shared" si="278"/>
        <v>1.1459275884263256</v>
      </c>
    </row>
    <row r="577" spans="2:35">
      <c r="B577" s="39">
        <f t="shared" si="279"/>
        <v>549</v>
      </c>
      <c r="C577" s="42">
        <f t="shared" si="280"/>
        <v>10.203237410071388</v>
      </c>
      <c r="D577" s="10">
        <f t="shared" si="281"/>
        <v>5.2967625899289494</v>
      </c>
      <c r="E577" s="40">
        <f t="shared" si="282"/>
        <v>35.406474820142101</v>
      </c>
      <c r="F577" s="40">
        <f t="shared" si="283"/>
        <v>46</v>
      </c>
      <c r="G577" s="3">
        <f t="shared" si="284"/>
        <v>322.96762589927414</v>
      </c>
      <c r="H577" s="3">
        <f t="shared" si="285"/>
        <v>148.76302106966494</v>
      </c>
      <c r="I577">
        <f t="shared" si="270"/>
        <v>1.4876302106966495E-4</v>
      </c>
      <c r="J577" s="4">
        <f t="shared" si="286"/>
        <v>1132.2444901671799</v>
      </c>
      <c r="K577" s="40">
        <f t="shared" si="287"/>
        <v>7.6110614185292444</v>
      </c>
      <c r="L577" s="40">
        <f t="shared" si="271"/>
        <v>0</v>
      </c>
      <c r="M577" s="10">
        <f t="shared" si="288"/>
        <v>6.8860951715143752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15.285985417072117</v>
      </c>
      <c r="Q577" s="42">
        <f t="shared" si="290"/>
        <v>0.69068596098047219</v>
      </c>
      <c r="R577" s="4">
        <f t="shared" si="291"/>
        <v>218750.13229572968</v>
      </c>
      <c r="S577">
        <f t="shared" si="272"/>
        <v>2.1875013229572969E-4</v>
      </c>
      <c r="T577" s="41">
        <f t="shared" si="273"/>
        <v>6.0610040297291148E-4</v>
      </c>
      <c r="U577" s="42">
        <f t="shared" si="292"/>
        <v>0.38842585991223533</v>
      </c>
      <c r="V577" s="42">
        <f t="shared" si="293"/>
        <v>1.1589803081789471</v>
      </c>
      <c r="W577" s="42">
        <f t="shared" si="294"/>
        <v>1.145825034016118</v>
      </c>
      <c r="X577" s="42">
        <f t="shared" si="295"/>
        <v>1.3155274162829134E-2</v>
      </c>
      <c r="Y577" s="42">
        <f t="shared" si="269"/>
        <v>1.313380253979554E-2</v>
      </c>
      <c r="Z577" s="10">
        <f t="shared" si="296"/>
        <v>21.669351274763187</v>
      </c>
      <c r="AA577">
        <f t="shared" si="274"/>
        <v>6885473.5896011032</v>
      </c>
      <c r="AB577" s="10">
        <f t="shared" si="275"/>
        <v>6.8854735896011032</v>
      </c>
      <c r="AC577" s="10">
        <f t="shared" si="276"/>
        <v>6.7844735896011032</v>
      </c>
      <c r="AD577" s="3">
        <f t="shared" si="277"/>
        <v>983.97006375650517</v>
      </c>
      <c r="AI577" s="94">
        <f t="shared" si="278"/>
        <v>1.145825034016118</v>
      </c>
    </row>
    <row r="578" spans="2:35">
      <c r="B578" s="39">
        <f t="shared" si="279"/>
        <v>550</v>
      </c>
      <c r="C578" s="42">
        <f t="shared" si="280"/>
        <v>10.221822541965871</v>
      </c>
      <c r="D578" s="10">
        <f t="shared" si="281"/>
        <v>5.2781774580344667</v>
      </c>
      <c r="E578" s="40">
        <f t="shared" si="282"/>
        <v>35.443645083931067</v>
      </c>
      <c r="F578" s="40">
        <f t="shared" si="283"/>
        <v>46</v>
      </c>
      <c r="G578" s="3">
        <f t="shared" si="284"/>
        <v>322.78177458032928</v>
      </c>
      <c r="H578" s="3">
        <f t="shared" si="285"/>
        <v>148.76302106966494</v>
      </c>
      <c r="I578">
        <f t="shared" si="270"/>
        <v>1.4876302106966495E-4</v>
      </c>
      <c r="J578" s="4">
        <f t="shared" si="286"/>
        <v>1134.3128500898697</v>
      </c>
      <c r="K578" s="40">
        <f t="shared" si="287"/>
        <v>7.6249651421012548</v>
      </c>
      <c r="L578" s="40">
        <f t="shared" si="271"/>
        <v>0</v>
      </c>
      <c r="M578" s="10">
        <f t="shared" si="288"/>
        <v>6.8854735896011032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15.285545244658586</v>
      </c>
      <c r="Q578" s="42">
        <f t="shared" si="290"/>
        <v>0.69190182417651869</v>
      </c>
      <c r="R578" s="4">
        <f t="shared" si="291"/>
        <v>217956.62391764252</v>
      </c>
      <c r="S578">
        <f t="shared" si="272"/>
        <v>2.1795662391764251E-4</v>
      </c>
      <c r="T578" s="41">
        <f t="shared" si="273"/>
        <v>6.0689391135099863E-4</v>
      </c>
      <c r="U578" s="42">
        <f t="shared" si="292"/>
        <v>0.38701685882560111</v>
      </c>
      <c r="V578" s="42">
        <f t="shared" si="293"/>
        <v>1.1588483730864889</v>
      </c>
      <c r="W578" s="42">
        <f t="shared" si="294"/>
        <v>1.14572006509543</v>
      </c>
      <c r="X578" s="42">
        <f t="shared" si="295"/>
        <v>1.3128307991058907E-2</v>
      </c>
      <c r="Y578" s="42">
        <f t="shared" si="269"/>
        <v>1.3149764766308232E-2</v>
      </c>
      <c r="Z578" s="10">
        <f t="shared" si="296"/>
        <v>21.667320301559315</v>
      </c>
      <c r="AA578">
        <f t="shared" si="274"/>
        <v>6884837.7106636968</v>
      </c>
      <c r="AB578" s="10">
        <f t="shared" si="275"/>
        <v>6.8848377106636969</v>
      </c>
      <c r="AC578" s="10">
        <f t="shared" si="276"/>
        <v>6.7838377106636969</v>
      </c>
      <c r="AD578" s="3">
        <f t="shared" si="277"/>
        <v>983.87784056036207</v>
      </c>
      <c r="AI578" s="94">
        <f t="shared" si="278"/>
        <v>1.14572006509543</v>
      </c>
    </row>
    <row r="579" spans="2:35">
      <c r="B579" s="39">
        <f t="shared" si="279"/>
        <v>551</v>
      </c>
      <c r="C579" s="42">
        <f t="shared" si="280"/>
        <v>10.240407673860354</v>
      </c>
      <c r="D579" s="10">
        <f t="shared" si="281"/>
        <v>5.259592326139984</v>
      </c>
      <c r="E579" s="40">
        <f t="shared" si="282"/>
        <v>35.480815347720032</v>
      </c>
      <c r="F579" s="40">
        <f t="shared" si="283"/>
        <v>46</v>
      </c>
      <c r="G579" s="3">
        <f t="shared" si="284"/>
        <v>322.59592326138443</v>
      </c>
      <c r="H579" s="3">
        <f t="shared" si="285"/>
        <v>148.76302106966494</v>
      </c>
      <c r="I579">
        <f t="shared" si="270"/>
        <v>1.4876302106966495E-4</v>
      </c>
      <c r="J579" s="4">
        <f t="shared" si="286"/>
        <v>1136.3833802695485</v>
      </c>
      <c r="K579" s="40">
        <f t="shared" si="287"/>
        <v>7.6388834543591724</v>
      </c>
      <c r="L579" s="40">
        <f t="shared" si="271"/>
        <v>0</v>
      </c>
      <c r="M579" s="10">
        <f t="shared" si="288"/>
        <v>6.8848377106636969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15.285094919824139</v>
      </c>
      <c r="Q579" s="42">
        <f t="shared" si="290"/>
        <v>0.69311772319395815</v>
      </c>
      <c r="R579" s="4">
        <f t="shared" si="291"/>
        <v>217163.18423833768</v>
      </c>
      <c r="S579">
        <f t="shared" si="272"/>
        <v>2.1716318423833767E-4</v>
      </c>
      <c r="T579" s="41">
        <f t="shared" si="273"/>
        <v>6.0768735103030355E-4</v>
      </c>
      <c r="U579" s="42">
        <f t="shared" si="292"/>
        <v>0.38560797972464667</v>
      </c>
      <c r="V579" s="42">
        <f t="shared" si="293"/>
        <v>1.1587139069504107</v>
      </c>
      <c r="W579" s="42">
        <f t="shared" si="294"/>
        <v>1.1456126817814651</v>
      </c>
      <c r="X579" s="42">
        <f t="shared" si="295"/>
        <v>1.3101225168945518E-2</v>
      </c>
      <c r="Y579" s="42">
        <f t="shared" si="269"/>
        <v>1.3165694533118406E-2</v>
      </c>
      <c r="Z579" s="10">
        <f t="shared" si="296"/>
        <v>21.665243666494998</v>
      </c>
      <c r="AA579">
        <f t="shared" si="274"/>
        <v>6884187.5354198487</v>
      </c>
      <c r="AB579" s="10">
        <f t="shared" si="275"/>
        <v>6.8841875354198487</v>
      </c>
      <c r="AC579" s="10">
        <f t="shared" si="276"/>
        <v>6.7831875354198488</v>
      </c>
      <c r="AD579" s="3">
        <f t="shared" si="277"/>
        <v>983.7835439332631</v>
      </c>
      <c r="AI579" s="94">
        <f t="shared" si="278"/>
        <v>1.1456126817814651</v>
      </c>
    </row>
    <row r="580" spans="2:35">
      <c r="B580" s="39">
        <f t="shared" si="279"/>
        <v>552</v>
      </c>
      <c r="C580" s="42">
        <f t="shared" si="280"/>
        <v>10.258992805754836</v>
      </c>
      <c r="D580" s="10">
        <f t="shared" si="281"/>
        <v>5.2410071942455012</v>
      </c>
      <c r="E580" s="40">
        <f t="shared" si="282"/>
        <v>35.517985611508998</v>
      </c>
      <c r="F580" s="40">
        <f t="shared" si="283"/>
        <v>46</v>
      </c>
      <c r="G580" s="3">
        <f t="shared" si="284"/>
        <v>322.41007194243957</v>
      </c>
      <c r="H580" s="3">
        <f t="shared" si="285"/>
        <v>148.76302106966494</v>
      </c>
      <c r="I580">
        <f t="shared" si="270"/>
        <v>1.4876302106966495E-4</v>
      </c>
      <c r="J580" s="4">
        <f t="shared" si="286"/>
        <v>1138.4560807062162</v>
      </c>
      <c r="K580" s="40">
        <f t="shared" si="287"/>
        <v>7.6528163553029964</v>
      </c>
      <c r="L580" s="40">
        <f t="shared" si="271"/>
        <v>0</v>
      </c>
      <c r="M580" s="10">
        <f t="shared" si="288"/>
        <v>6.8841875354198487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15.284634441162289</v>
      </c>
      <c r="Q580" s="42">
        <f t="shared" si="290"/>
        <v>0.6943336588426664</v>
      </c>
      <c r="R580" s="4">
        <f t="shared" si="291"/>
        <v>216369.81446785058</v>
      </c>
      <c r="S580">
        <f t="shared" si="272"/>
        <v>2.1636981446785059E-4</v>
      </c>
      <c r="T580" s="41">
        <f t="shared" si="273"/>
        <v>6.0848072080079058E-4</v>
      </c>
      <c r="U580" s="42">
        <f t="shared" si="292"/>
        <v>0.38419922475798357</v>
      </c>
      <c r="V580" s="42">
        <f t="shared" si="293"/>
        <v>1.1585769100196057</v>
      </c>
      <c r="W580" s="42">
        <f t="shared" si="294"/>
        <v>1.1455028841954231</v>
      </c>
      <c r="X580" s="42">
        <f t="shared" si="295"/>
        <v>1.30740258241826E-2</v>
      </c>
      <c r="Y580" s="42">
        <f t="shared" si="269"/>
        <v>1.3181591707190162E-2</v>
      </c>
      <c r="Z580" s="10">
        <f t="shared" si="296"/>
        <v>21.663121371935233</v>
      </c>
      <c r="AA580">
        <f t="shared" si="274"/>
        <v>6883523.0646100165</v>
      </c>
      <c r="AB580" s="10">
        <f t="shared" si="275"/>
        <v>6.8835230646100163</v>
      </c>
      <c r="AC580" s="10">
        <f t="shared" si="276"/>
        <v>6.7825230646100163</v>
      </c>
      <c r="AD580" s="3">
        <f t="shared" si="277"/>
        <v>983.68717398259844</v>
      </c>
      <c r="AI580" s="94">
        <f t="shared" si="278"/>
        <v>1.1455028841954231</v>
      </c>
    </row>
    <row r="581" spans="2:35">
      <c r="B581" s="39">
        <f t="shared" si="279"/>
        <v>553</v>
      </c>
      <c r="C581" s="42">
        <f t="shared" si="280"/>
        <v>10.277577937649319</v>
      </c>
      <c r="D581" s="10">
        <f t="shared" si="281"/>
        <v>5.2224220623510185</v>
      </c>
      <c r="E581" s="40">
        <f t="shared" si="282"/>
        <v>35.555155875297963</v>
      </c>
      <c r="F581" s="40">
        <f t="shared" si="283"/>
        <v>46</v>
      </c>
      <c r="G581" s="3">
        <f t="shared" si="284"/>
        <v>322.22422062349472</v>
      </c>
      <c r="H581" s="3">
        <f t="shared" si="285"/>
        <v>148.76302106966494</v>
      </c>
      <c r="I581">
        <f t="shared" si="270"/>
        <v>1.4876302106966495E-4</v>
      </c>
      <c r="J581" s="4">
        <f t="shared" si="286"/>
        <v>1140.5309513998723</v>
      </c>
      <c r="K581" s="40">
        <f t="shared" si="287"/>
        <v>7.6667638449327242</v>
      </c>
      <c r="L581" s="40">
        <f t="shared" si="271"/>
        <v>0</v>
      </c>
      <c r="M581" s="10">
        <f t="shared" si="288"/>
        <v>6.8835230646100163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15.28416380723923</v>
      </c>
      <c r="Q581" s="42">
        <f t="shared" si="290"/>
        <v>0.69554963193277952</v>
      </c>
      <c r="R581" s="4">
        <f t="shared" si="291"/>
        <v>215576.51581621662</v>
      </c>
      <c r="S581">
        <f t="shared" si="272"/>
        <v>2.1557651581621663E-4</v>
      </c>
      <c r="T581" s="41">
        <f t="shared" si="273"/>
        <v>6.0927401945242452E-4</v>
      </c>
      <c r="U581" s="42">
        <f t="shared" si="292"/>
        <v>0.38279059607422322</v>
      </c>
      <c r="V581" s="42">
        <f t="shared" si="293"/>
        <v>1.1584373825487422</v>
      </c>
      <c r="W581" s="42">
        <f t="shared" si="294"/>
        <v>1.1453906724623475</v>
      </c>
      <c r="X581" s="42">
        <f t="shared" si="295"/>
        <v>1.3046710086394686E-2</v>
      </c>
      <c r="Y581" s="42">
        <f t="shared" si="269"/>
        <v>1.3197456155569725E-2</v>
      </c>
      <c r="Z581" s="10">
        <f t="shared" si="296"/>
        <v>21.66095342031937</v>
      </c>
      <c r="AA581">
        <f t="shared" si="274"/>
        <v>6882844.2989979377</v>
      </c>
      <c r="AB581" s="10">
        <f t="shared" si="275"/>
        <v>6.8828442989979379</v>
      </c>
      <c r="AC581" s="10">
        <f t="shared" si="276"/>
        <v>6.7818442989979379</v>
      </c>
      <c r="AD581" s="3">
        <f t="shared" si="277"/>
        <v>983.58873081913532</v>
      </c>
      <c r="AI581" s="94">
        <f t="shared" si="278"/>
        <v>1.1453906724623475</v>
      </c>
    </row>
    <row r="582" spans="2:35">
      <c r="B582" s="39">
        <f t="shared" si="279"/>
        <v>554</v>
      </c>
      <c r="C582" s="42">
        <f t="shared" si="280"/>
        <v>10.296163069543802</v>
      </c>
      <c r="D582" s="10">
        <f t="shared" si="281"/>
        <v>5.2038369304565357</v>
      </c>
      <c r="E582" s="40">
        <f t="shared" si="282"/>
        <v>35.592326139086929</v>
      </c>
      <c r="F582" s="40">
        <f t="shared" si="283"/>
        <v>46</v>
      </c>
      <c r="G582" s="3">
        <f t="shared" si="284"/>
        <v>322.03836930454986</v>
      </c>
      <c r="H582" s="3">
        <f t="shared" si="285"/>
        <v>148.76302106966494</v>
      </c>
      <c r="I582">
        <f t="shared" si="270"/>
        <v>1.4876302106966495E-4</v>
      </c>
      <c r="J582" s="4">
        <f t="shared" si="286"/>
        <v>1142.6079923505172</v>
      </c>
      <c r="K582" s="40">
        <f t="shared" si="287"/>
        <v>7.6807259232483576</v>
      </c>
      <c r="L582" s="40">
        <f t="shared" si="271"/>
        <v>0</v>
      </c>
      <c r="M582" s="10">
        <f t="shared" si="288"/>
        <v>6.8828442989979379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15.283683016594193</v>
      </c>
      <c r="Q582" s="42">
        <f t="shared" si="290"/>
        <v>0.69676564327469914</v>
      </c>
      <c r="R582" s="4">
        <f t="shared" si="291"/>
        <v>214783.28949347118</v>
      </c>
      <c r="S582">
        <f t="shared" si="272"/>
        <v>2.1478328949347118E-4</v>
      </c>
      <c r="T582" s="41">
        <f t="shared" si="273"/>
        <v>6.1006724577517002E-4</v>
      </c>
      <c r="U582" s="42">
        <f t="shared" si="292"/>
        <v>0.38138209582197702</v>
      </c>
      <c r="V582" s="42">
        <f t="shared" si="293"/>
        <v>1.1582953247974772</v>
      </c>
      <c r="W582" s="42">
        <f t="shared" si="294"/>
        <v>1.1452760467112137</v>
      </c>
      <c r="X582" s="42">
        <f t="shared" si="295"/>
        <v>1.3019278086263464E-2</v>
      </c>
      <c r="Y582" s="42">
        <f t="shared" si="269"/>
        <v>1.3213287745386227E-2</v>
      </c>
      <c r="Z582" s="10">
        <f t="shared" si="296"/>
        <v>21.658739814161013</v>
      </c>
      <c r="AA582">
        <f t="shared" si="274"/>
        <v>6882151.2393706003</v>
      </c>
      <c r="AB582" s="10">
        <f t="shared" si="275"/>
        <v>6.8821512393706001</v>
      </c>
      <c r="AC582" s="10">
        <f t="shared" si="276"/>
        <v>6.7811512393706002</v>
      </c>
      <c r="AD582" s="3">
        <f t="shared" si="277"/>
        <v>983.48821455701238</v>
      </c>
      <c r="AI582" s="94">
        <f t="shared" si="278"/>
        <v>1.1452760467112137</v>
      </c>
    </row>
    <row r="583" spans="2:35">
      <c r="B583" s="39">
        <f t="shared" si="279"/>
        <v>555</v>
      </c>
      <c r="C583" s="42">
        <f t="shared" si="280"/>
        <v>10.314748201438285</v>
      </c>
      <c r="D583" s="10">
        <f t="shared" si="281"/>
        <v>5.185251798562053</v>
      </c>
      <c r="E583" s="40">
        <f t="shared" si="282"/>
        <v>35.629496402875894</v>
      </c>
      <c r="F583" s="40">
        <f t="shared" si="283"/>
        <v>46</v>
      </c>
      <c r="G583" s="3">
        <f t="shared" si="284"/>
        <v>321.852517985605</v>
      </c>
      <c r="H583" s="3">
        <f t="shared" si="285"/>
        <v>148.76302106966494</v>
      </c>
      <c r="I583">
        <f t="shared" si="270"/>
        <v>1.4876302106966495E-4</v>
      </c>
      <c r="J583" s="4">
        <f t="shared" si="286"/>
        <v>1144.6872035581505</v>
      </c>
      <c r="K583" s="40">
        <f t="shared" si="287"/>
        <v>7.6947025902498947</v>
      </c>
      <c r="L583" s="40">
        <f t="shared" si="271"/>
        <v>0</v>
      </c>
      <c r="M583" s="10">
        <f t="shared" si="288"/>
        <v>6.8821512393706001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15.283192067739414</v>
      </c>
      <c r="Q583" s="42">
        <f t="shared" si="290"/>
        <v>0.69798169367909824</v>
      </c>
      <c r="R583" s="4">
        <f t="shared" si="291"/>
        <v>213990.13670964961</v>
      </c>
      <c r="S583">
        <f t="shared" si="272"/>
        <v>2.139901367096496E-4</v>
      </c>
      <c r="T583" s="41">
        <f t="shared" si="273"/>
        <v>6.1086039855899154E-4</v>
      </c>
      <c r="U583" s="42">
        <f t="shared" si="292"/>
        <v>0.37997372614985642</v>
      </c>
      <c r="V583" s="42">
        <f t="shared" si="293"/>
        <v>1.1581507370301329</v>
      </c>
      <c r="W583" s="42">
        <f t="shared" si="294"/>
        <v>1.1451590070749234</v>
      </c>
      <c r="X583" s="42">
        <f t="shared" si="295"/>
        <v>1.2991729955209586E-2</v>
      </c>
      <c r="Y583" s="42">
        <f t="shared" si="269"/>
        <v>1.3229086343852104E-2</v>
      </c>
      <c r="Z583" s="10">
        <f t="shared" si="296"/>
        <v>21.656480556047299</v>
      </c>
      <c r="AA583">
        <f t="shared" si="274"/>
        <v>6881443.886538011</v>
      </c>
      <c r="AB583" s="10">
        <f t="shared" si="275"/>
        <v>6.881443886538011</v>
      </c>
      <c r="AC583" s="10">
        <f t="shared" si="276"/>
        <v>6.780443886538011</v>
      </c>
      <c r="AD583" s="3">
        <f t="shared" si="277"/>
        <v>983.38562531370724</v>
      </c>
      <c r="AI583" s="94">
        <f t="shared" si="278"/>
        <v>1.1451590070749234</v>
      </c>
    </row>
    <row r="584" spans="2:35">
      <c r="B584" s="39">
        <f t="shared" si="279"/>
        <v>556</v>
      </c>
      <c r="C584" s="42">
        <f t="shared" si="280"/>
        <v>10.333333333332767</v>
      </c>
      <c r="D584" s="10">
        <f t="shared" si="281"/>
        <v>5.1666666666675702</v>
      </c>
      <c r="E584" s="40">
        <f t="shared" si="282"/>
        <v>35.66666666666486</v>
      </c>
      <c r="F584" s="40">
        <f t="shared" si="283"/>
        <v>46</v>
      </c>
      <c r="G584" s="3">
        <f t="shared" si="284"/>
        <v>321.66666666666015</v>
      </c>
      <c r="H584" s="3">
        <f t="shared" si="285"/>
        <v>148.76302106966494</v>
      </c>
      <c r="I584">
        <f t="shared" si="270"/>
        <v>1.4876302106966495E-4</v>
      </c>
      <c r="J584" s="4">
        <f t="shared" si="286"/>
        <v>1146.7685850227731</v>
      </c>
      <c r="K584" s="40">
        <f t="shared" si="287"/>
        <v>7.7086938459373409</v>
      </c>
      <c r="L584" s="40">
        <f t="shared" si="271"/>
        <v>0</v>
      </c>
      <c r="M584" s="10">
        <f t="shared" si="288"/>
        <v>6.881443886538011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15.282690959159924</v>
      </c>
      <c r="Q584" s="42">
        <f t="shared" si="290"/>
        <v>0.69919778395692622</v>
      </c>
      <c r="R584" s="4">
        <f t="shared" si="291"/>
        <v>213197.05867478723</v>
      </c>
      <c r="S584">
        <f t="shared" si="272"/>
        <v>2.1319705867478724E-4</v>
      </c>
      <c r="T584" s="41">
        <f t="shared" si="273"/>
        <v>6.1165347659385399E-4</v>
      </c>
      <c r="U584" s="42">
        <f t="shared" si="292"/>
        <v>0.37856548920647271</v>
      </c>
      <c r="V584" s="42">
        <f t="shared" si="293"/>
        <v>1.1580036195165642</v>
      </c>
      <c r="W584" s="42">
        <f t="shared" si="294"/>
        <v>1.1450395536902656</v>
      </c>
      <c r="X584" s="42">
        <f t="shared" si="295"/>
        <v>1.296406582629861E-2</v>
      </c>
      <c r="Y584" s="42">
        <f t="shared" si="269"/>
        <v>1.3244851818264588E-2</v>
      </c>
      <c r="Z584" s="10">
        <f t="shared" si="296"/>
        <v>21.654175648639931</v>
      </c>
      <c r="AA584">
        <f t="shared" si="274"/>
        <v>6880722.2413335238</v>
      </c>
      <c r="AB584" s="10">
        <f t="shared" si="275"/>
        <v>6.8807222413335234</v>
      </c>
      <c r="AC584" s="10">
        <f t="shared" si="276"/>
        <v>6.7797222413335234</v>
      </c>
      <c r="AD584" s="3">
        <f t="shared" si="277"/>
        <v>983.2809632100832</v>
      </c>
      <c r="AI584" s="94">
        <f t="shared" si="278"/>
        <v>1.1450395536902656</v>
      </c>
    </row>
    <row r="585" spans="2:35">
      <c r="B585" s="39">
        <f t="shared" si="279"/>
        <v>557</v>
      </c>
      <c r="C585" s="42">
        <f t="shared" si="280"/>
        <v>10.35191846522725</v>
      </c>
      <c r="D585" s="10">
        <f t="shared" si="281"/>
        <v>5.1480815347730875</v>
      </c>
      <c r="E585" s="40">
        <f t="shared" si="282"/>
        <v>35.703836930453825</v>
      </c>
      <c r="F585" s="40">
        <f t="shared" si="283"/>
        <v>46</v>
      </c>
      <c r="G585" s="3">
        <f t="shared" si="284"/>
        <v>321.48081534771529</v>
      </c>
      <c r="H585" s="3">
        <f t="shared" si="285"/>
        <v>148.76302106966494</v>
      </c>
      <c r="I585">
        <f t="shared" si="270"/>
        <v>1.4876302106966495E-4</v>
      </c>
      <c r="J585" s="4">
        <f t="shared" si="286"/>
        <v>1148.8521367443841</v>
      </c>
      <c r="K585" s="40">
        <f t="shared" si="287"/>
        <v>7.7226996903106899</v>
      </c>
      <c r="L585" s="40">
        <f t="shared" si="271"/>
        <v>0</v>
      </c>
      <c r="M585" s="10">
        <f t="shared" si="288"/>
        <v>6.8807222413335234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15.28217968931378</v>
      </c>
      <c r="Q585" s="42">
        <f t="shared" si="290"/>
        <v>0.70041391491941452</v>
      </c>
      <c r="R585" s="4">
        <f t="shared" si="291"/>
        <v>212404.05659891947</v>
      </c>
      <c r="S585">
        <f t="shared" si="272"/>
        <v>2.1240405659891947E-4</v>
      </c>
      <c r="T585" s="41">
        <f t="shared" si="273"/>
        <v>6.124464786697217E-4</v>
      </c>
      <c r="U585" s="42">
        <f t="shared" si="292"/>
        <v>0.37715738714043739</v>
      </c>
      <c r="V585" s="42">
        <f t="shared" si="293"/>
        <v>1.1578539725312398</v>
      </c>
      <c r="W585" s="42">
        <f t="shared" si="294"/>
        <v>1.1449176866979718</v>
      </c>
      <c r="X585" s="42">
        <f t="shared" si="295"/>
        <v>1.2936285833268002E-2</v>
      </c>
      <c r="Y585" s="42">
        <f t="shared" si="269"/>
        <v>1.3260584036006023E-2</v>
      </c>
      <c r="Z585" s="10">
        <f t="shared" si="296"/>
        <v>21.651825094674358</v>
      </c>
      <c r="AA585">
        <f t="shared" si="274"/>
        <v>6879986.3046135847</v>
      </c>
      <c r="AB585" s="10">
        <f t="shared" si="275"/>
        <v>6.8799863046135847</v>
      </c>
      <c r="AC585" s="10">
        <f t="shared" si="276"/>
        <v>6.7789863046135848</v>
      </c>
      <c r="AD585" s="3">
        <f t="shared" si="277"/>
        <v>983.17422837035315</v>
      </c>
      <c r="AI585" s="94">
        <f t="shared" si="278"/>
        <v>1.1449176866979718</v>
      </c>
    </row>
    <row r="586" spans="2:35">
      <c r="B586" s="39">
        <f t="shared" si="279"/>
        <v>558</v>
      </c>
      <c r="C586" s="42">
        <f t="shared" si="280"/>
        <v>10.370503597121733</v>
      </c>
      <c r="D586" s="10">
        <f t="shared" si="281"/>
        <v>5.1294964028786048</v>
      </c>
      <c r="E586" s="40">
        <f t="shared" si="282"/>
        <v>35.74100719424279</v>
      </c>
      <c r="F586" s="40">
        <f t="shared" si="283"/>
        <v>46</v>
      </c>
      <c r="G586" s="3">
        <f t="shared" si="284"/>
        <v>321.29496402877044</v>
      </c>
      <c r="H586" s="3">
        <f t="shared" si="285"/>
        <v>148.76302106966494</v>
      </c>
      <c r="I586">
        <f t="shared" si="270"/>
        <v>1.4876302106966495E-4</v>
      </c>
      <c r="J586" s="4">
        <f t="shared" si="286"/>
        <v>1150.9378587229837</v>
      </c>
      <c r="K586" s="40">
        <f t="shared" si="287"/>
        <v>7.7367201233699436</v>
      </c>
      <c r="L586" s="40">
        <f t="shared" si="271"/>
        <v>0</v>
      </c>
      <c r="M586" s="10">
        <f t="shared" si="288"/>
        <v>6.8799863046135847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15.281658256631843</v>
      </c>
      <c r="Q586" s="42">
        <f t="shared" si="290"/>
        <v>0.70163008737808197</v>
      </c>
      <c r="R586" s="4">
        <f t="shared" si="291"/>
        <v>211611.13169208172</v>
      </c>
      <c r="S586">
        <f t="shared" si="272"/>
        <v>2.1161113169208172E-4</v>
      </c>
      <c r="T586" s="41">
        <f t="shared" si="273"/>
        <v>6.1323940357655945E-4</v>
      </c>
      <c r="U586" s="42">
        <f t="shared" si="292"/>
        <v>0.37574942210036183</v>
      </c>
      <c r="V586" s="42">
        <f t="shared" si="293"/>
        <v>1.1577017963539953</v>
      </c>
      <c r="W586" s="42">
        <f t="shared" si="294"/>
        <v>1.1447934062426735</v>
      </c>
      <c r="X586" s="42">
        <f t="shared" si="295"/>
        <v>1.2908390111321832E-2</v>
      </c>
      <c r="Y586" s="42">
        <f t="shared" si="269"/>
        <v>1.3276282864545148E-2</v>
      </c>
      <c r="Z586" s="10">
        <f t="shared" si="296"/>
        <v>21.649428896960433</v>
      </c>
      <c r="AA586">
        <f t="shared" si="274"/>
        <v>6879236.0772579312</v>
      </c>
      <c r="AB586" s="10">
        <f t="shared" si="275"/>
        <v>6.8792360772579313</v>
      </c>
      <c r="AC586" s="10">
        <f t="shared" si="276"/>
        <v>6.7782360772579313</v>
      </c>
      <c r="AD586" s="3">
        <f t="shared" si="277"/>
        <v>983.06542092210748</v>
      </c>
      <c r="AI586" s="94">
        <f t="shared" si="278"/>
        <v>1.1447934062426735</v>
      </c>
    </row>
    <row r="587" spans="2:35">
      <c r="B587" s="39">
        <f t="shared" si="279"/>
        <v>559</v>
      </c>
      <c r="C587" s="42">
        <f t="shared" si="280"/>
        <v>10.389088729016215</v>
      </c>
      <c r="D587" s="10">
        <f t="shared" si="281"/>
        <v>5.110911270984122</v>
      </c>
      <c r="E587" s="40">
        <f t="shared" si="282"/>
        <v>35.778177458031756</v>
      </c>
      <c r="F587" s="40">
        <f t="shared" si="283"/>
        <v>46</v>
      </c>
      <c r="G587" s="3">
        <f t="shared" si="284"/>
        <v>321.10911270982558</v>
      </c>
      <c r="H587" s="3">
        <f t="shared" si="285"/>
        <v>148.76302106966494</v>
      </c>
      <c r="I587">
        <f t="shared" si="270"/>
        <v>1.4876302106966495E-4</v>
      </c>
      <c r="J587" s="4">
        <f t="shared" si="286"/>
        <v>1153.0257509585722</v>
      </c>
      <c r="K587" s="40">
        <f t="shared" si="287"/>
        <v>7.7507551451151038</v>
      </c>
      <c r="L587" s="40">
        <f t="shared" si="271"/>
        <v>0</v>
      </c>
      <c r="M587" s="10">
        <f t="shared" si="288"/>
        <v>6.8792360772579313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15.281126659517916</v>
      </c>
      <c r="Q587" s="42">
        <f t="shared" si="290"/>
        <v>0.70284630214474042</v>
      </c>
      <c r="R587" s="4">
        <f t="shared" si="291"/>
        <v>210818.28516430929</v>
      </c>
      <c r="S587">
        <f t="shared" si="272"/>
        <v>2.1081828516430928E-4</v>
      </c>
      <c r="T587" s="41">
        <f t="shared" si="273"/>
        <v>6.1403225010433192E-4</v>
      </c>
      <c r="U587" s="42">
        <f t="shared" si="292"/>
        <v>0.37434159623485747</v>
      </c>
      <c r="V587" s="42">
        <f t="shared" si="293"/>
        <v>1.1575470912693842</v>
      </c>
      <c r="W587" s="42">
        <f t="shared" si="294"/>
        <v>1.1446667124729353</v>
      </c>
      <c r="X587" s="42">
        <f t="shared" si="295"/>
        <v>1.2880378796448877E-2</v>
      </c>
      <c r="Y587" s="42">
        <f t="shared" si="269"/>
        <v>1.3291948171437543E-2</v>
      </c>
      <c r="Z587" s="10">
        <f t="shared" si="296"/>
        <v>21.646987058381821</v>
      </c>
      <c r="AA587">
        <f t="shared" si="274"/>
        <v>6878471.5601694128</v>
      </c>
      <c r="AB587" s="10">
        <f t="shared" si="275"/>
        <v>6.8784715601694124</v>
      </c>
      <c r="AC587" s="10">
        <f t="shared" si="276"/>
        <v>6.7774715601694124</v>
      </c>
      <c r="AD587" s="3">
        <f t="shared" si="277"/>
        <v>982.95454099628898</v>
      </c>
      <c r="AI587" s="94">
        <f t="shared" si="278"/>
        <v>1.1446667124729353</v>
      </c>
    </row>
    <row r="588" spans="2:35">
      <c r="B588" s="39">
        <f t="shared" si="279"/>
        <v>560</v>
      </c>
      <c r="C588" s="42">
        <f t="shared" si="280"/>
        <v>10.407673860910698</v>
      </c>
      <c r="D588" s="10">
        <f t="shared" si="281"/>
        <v>5.0923261390896393</v>
      </c>
      <c r="E588" s="40">
        <f t="shared" si="282"/>
        <v>35.815347721820721</v>
      </c>
      <c r="F588" s="40">
        <f t="shared" si="283"/>
        <v>46</v>
      </c>
      <c r="G588" s="3">
        <f t="shared" si="284"/>
        <v>320.92326139088073</v>
      </c>
      <c r="H588" s="3">
        <f t="shared" si="285"/>
        <v>148.76302106966494</v>
      </c>
      <c r="I588">
        <f t="shared" si="270"/>
        <v>1.4876302106966495E-4</v>
      </c>
      <c r="J588" s="4">
        <f t="shared" si="286"/>
        <v>1155.1158134511495</v>
      </c>
      <c r="K588" s="40">
        <f t="shared" si="287"/>
        <v>7.7648047555461703</v>
      </c>
      <c r="L588" s="40">
        <f t="shared" si="271"/>
        <v>0</v>
      </c>
      <c r="M588" s="10">
        <f t="shared" si="288"/>
        <v>6.8784715601694124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15.280584896348568</v>
      </c>
      <c r="Q588" s="42">
        <f t="shared" si="290"/>
        <v>0.70406256003150003</v>
      </c>
      <c r="R588" s="4">
        <f t="shared" si="291"/>
        <v>210025.51822563756</v>
      </c>
      <c r="S588">
        <f t="shared" si="272"/>
        <v>2.1002551822563756E-4</v>
      </c>
      <c r="T588" s="41">
        <f t="shared" si="273"/>
        <v>6.1482501704300356E-4</v>
      </c>
      <c r="U588" s="42">
        <f t="shared" si="292"/>
        <v>0.37293391169253554</v>
      </c>
      <c r="V588" s="42">
        <f t="shared" si="293"/>
        <v>1.1573898575673995</v>
      </c>
      <c r="W588" s="42">
        <f t="shared" si="294"/>
        <v>1.1445376055412251</v>
      </c>
      <c r="X588" s="42">
        <f t="shared" si="295"/>
        <v>1.285225202617446E-2</v>
      </c>
      <c r="Y588" s="42">
        <f t="shared" si="269"/>
        <v>1.3307579824326999E-2</v>
      </c>
      <c r="Z588" s="10">
        <f t="shared" si="296"/>
        <v>21.644499581896824</v>
      </c>
      <c r="AA588">
        <f t="shared" si="274"/>
        <v>6877692.7542742463</v>
      </c>
      <c r="AB588" s="10">
        <f t="shared" si="275"/>
        <v>6.8776927542742463</v>
      </c>
      <c r="AC588" s="10">
        <f t="shared" si="276"/>
        <v>6.7766927542742463</v>
      </c>
      <c r="AD588" s="3">
        <f t="shared" si="277"/>
        <v>982.84158872722935</v>
      </c>
      <c r="AI588" s="94">
        <f t="shared" si="278"/>
        <v>1.1445376055412251</v>
      </c>
    </row>
    <row r="589" spans="2:35">
      <c r="B589" s="39">
        <f t="shared" si="279"/>
        <v>561</v>
      </c>
      <c r="C589" s="42">
        <f t="shared" si="280"/>
        <v>10.426258992805181</v>
      </c>
      <c r="D589" s="10">
        <f t="shared" si="281"/>
        <v>5.0737410071951565</v>
      </c>
      <c r="E589" s="40">
        <f t="shared" si="282"/>
        <v>35.852517985609687</v>
      </c>
      <c r="F589" s="40">
        <f t="shared" si="283"/>
        <v>46</v>
      </c>
      <c r="G589" s="3">
        <f t="shared" si="284"/>
        <v>320.73741007193587</v>
      </c>
      <c r="H589" s="3">
        <f t="shared" si="285"/>
        <v>148.76302106966494</v>
      </c>
      <c r="I589">
        <f t="shared" si="270"/>
        <v>1.4876302106966495E-4</v>
      </c>
      <c r="J589" s="4">
        <f t="shared" si="286"/>
        <v>1157.2080462007154</v>
      </c>
      <c r="K589" s="40">
        <f t="shared" si="287"/>
        <v>7.7788689546631415</v>
      </c>
      <c r="L589" s="40">
        <f t="shared" si="271"/>
        <v>0</v>
      </c>
      <c r="M589" s="10">
        <f t="shared" si="288"/>
        <v>6.8776927542742463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15.280032965473321</v>
      </c>
      <c r="Q589" s="42">
        <f t="shared" si="290"/>
        <v>0.70527886185077482</v>
      </c>
      <c r="R589" s="4">
        <f t="shared" si="291"/>
        <v>209232.83208610196</v>
      </c>
      <c r="S589">
        <f t="shared" si="272"/>
        <v>2.0923283208610196E-4</v>
      </c>
      <c r="T589" s="41">
        <f t="shared" si="273"/>
        <v>6.1561770318253927E-4</v>
      </c>
      <c r="U589" s="42">
        <f t="shared" si="292"/>
        <v>0.37152637062200783</v>
      </c>
      <c r="V589" s="42">
        <f t="shared" si="293"/>
        <v>1.1572300955423565</v>
      </c>
      <c r="W589" s="42">
        <f t="shared" si="294"/>
        <v>1.144406085603956</v>
      </c>
      <c r="X589" s="42">
        <f t="shared" si="295"/>
        <v>1.2824009938400494E-2</v>
      </c>
      <c r="Y589" s="42">
        <f t="shared" si="269"/>
        <v>1.3323177690945473E-2</v>
      </c>
      <c r="Z589" s="10">
        <f t="shared" si="296"/>
        <v>21.641966470536932</v>
      </c>
      <c r="AA589">
        <f t="shared" si="274"/>
        <v>6876899.6605215641</v>
      </c>
      <c r="AB589" s="10">
        <f t="shared" si="275"/>
        <v>6.8768996605215644</v>
      </c>
      <c r="AC589" s="10">
        <f t="shared" si="276"/>
        <v>6.7758996605215644</v>
      </c>
      <c r="AD589" s="3">
        <f t="shared" si="277"/>
        <v>982.72656425258367</v>
      </c>
      <c r="AI589" s="94">
        <f t="shared" si="278"/>
        <v>1.144406085603956</v>
      </c>
    </row>
    <row r="590" spans="2:35">
      <c r="B590" s="39">
        <f t="shared" si="279"/>
        <v>562</v>
      </c>
      <c r="C590" s="42">
        <f t="shared" si="280"/>
        <v>10.444844124699664</v>
      </c>
      <c r="D590" s="10">
        <f t="shared" si="281"/>
        <v>5.0551558753006738</v>
      </c>
      <c r="E590" s="40">
        <f t="shared" si="282"/>
        <v>35.889688249398652</v>
      </c>
      <c r="F590" s="40">
        <f t="shared" si="283"/>
        <v>46</v>
      </c>
      <c r="G590" s="3">
        <f t="shared" si="284"/>
        <v>320.55155875299101</v>
      </c>
      <c r="H590" s="3">
        <f t="shared" si="285"/>
        <v>148.76302106966494</v>
      </c>
      <c r="I590">
        <f t="shared" si="270"/>
        <v>1.4876302106966495E-4</v>
      </c>
      <c r="J590" s="4">
        <f t="shared" si="286"/>
        <v>1159.30244920727</v>
      </c>
      <c r="K590" s="40">
        <f t="shared" si="287"/>
        <v>7.7929477424660174</v>
      </c>
      <c r="L590" s="40">
        <f t="shared" si="271"/>
        <v>0</v>
      </c>
      <c r="M590" s="10">
        <f t="shared" si="288"/>
        <v>6.8768996605215644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15.279470865214268</v>
      </c>
      <c r="Q590" s="42">
        <f t="shared" si="290"/>
        <v>0.70649520841528801</v>
      </c>
      <c r="R590" s="4">
        <f t="shared" si="291"/>
        <v>208440.22795573779</v>
      </c>
      <c r="S590">
        <f t="shared" si="272"/>
        <v>2.0844022795573779E-4</v>
      </c>
      <c r="T590" s="41">
        <f t="shared" si="273"/>
        <v>6.1641030731290338E-4</v>
      </c>
      <c r="U590" s="42">
        <f t="shared" si="292"/>
        <v>0.37011897517188541</v>
      </c>
      <c r="V590" s="42">
        <f t="shared" si="293"/>
        <v>1.157067805494798</v>
      </c>
      <c r="W590" s="42">
        <f t="shared" si="294"/>
        <v>1.1442721528214124</v>
      </c>
      <c r="X590" s="42">
        <f t="shared" si="295"/>
        <v>1.2795652673385671E-2</v>
      </c>
      <c r="Y590" s="42">
        <f t="shared" si="269"/>
        <v>1.3338741639115449E-2</v>
      </c>
      <c r="Z590" s="10">
        <f t="shared" si="296"/>
        <v>21.639387727409321</v>
      </c>
      <c r="AA590">
        <f t="shared" si="274"/>
        <v>6876092.2798841922</v>
      </c>
      <c r="AB590" s="10">
        <f t="shared" si="275"/>
        <v>6.8760922798841921</v>
      </c>
      <c r="AC590" s="10">
        <f t="shared" si="276"/>
        <v>6.7750922798841922</v>
      </c>
      <c r="AD590" s="3">
        <f t="shared" si="277"/>
        <v>982.60946771344334</v>
      </c>
      <c r="AI590" s="94">
        <f t="shared" si="278"/>
        <v>1.1442721528214124</v>
      </c>
    </row>
    <row r="591" spans="2:35">
      <c r="B591" s="39">
        <f t="shared" si="279"/>
        <v>563</v>
      </c>
      <c r="C591" s="42">
        <f t="shared" si="280"/>
        <v>10.463429256594146</v>
      </c>
      <c r="D591" s="10">
        <f t="shared" si="281"/>
        <v>5.036570743406191</v>
      </c>
      <c r="E591" s="40">
        <f t="shared" si="282"/>
        <v>35.926858513187618</v>
      </c>
      <c r="F591" s="40">
        <f t="shared" si="283"/>
        <v>46</v>
      </c>
      <c r="G591" s="3">
        <f t="shared" si="284"/>
        <v>320.36570743404616</v>
      </c>
      <c r="H591" s="3">
        <f t="shared" si="285"/>
        <v>148.76302106966494</v>
      </c>
      <c r="I591">
        <f t="shared" si="270"/>
        <v>1.4876302106966495E-4</v>
      </c>
      <c r="J591" s="4">
        <f t="shared" si="286"/>
        <v>1161.3990224708136</v>
      </c>
      <c r="K591" s="40">
        <f t="shared" si="287"/>
        <v>7.8070411189548006</v>
      </c>
      <c r="L591" s="40">
        <f t="shared" si="271"/>
        <v>0</v>
      </c>
      <c r="M591" s="10">
        <f t="shared" si="288"/>
        <v>6.8760922798841921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15.278898593866625</v>
      </c>
      <c r="Q591" s="42">
        <f t="shared" si="290"/>
        <v>0.7077116005380778</v>
      </c>
      <c r="R591" s="4">
        <f t="shared" si="291"/>
        <v>207647.70704458049</v>
      </c>
      <c r="S591">
        <f t="shared" si="272"/>
        <v>2.0764770704458048E-4</v>
      </c>
      <c r="T591" s="41">
        <f t="shared" si="273"/>
        <v>6.1720282822406069E-4</v>
      </c>
      <c r="U591" s="42">
        <f t="shared" si="292"/>
        <v>0.36871172749077979</v>
      </c>
      <c r="V591" s="42">
        <f t="shared" si="293"/>
        <v>1.1569029877290733</v>
      </c>
      <c r="W591" s="42">
        <f t="shared" si="294"/>
        <v>1.1441358073578785</v>
      </c>
      <c r="X591" s="42">
        <f t="shared" si="295"/>
        <v>1.2767180371194842E-2</v>
      </c>
      <c r="Y591" s="42">
        <f t="shared" si="269"/>
        <v>1.3354271536749207E-2</v>
      </c>
      <c r="Z591" s="10">
        <f t="shared" si="296"/>
        <v>21.636763355694246</v>
      </c>
      <c r="AA591">
        <f t="shared" si="274"/>
        <v>6875270.613357841</v>
      </c>
      <c r="AB591" s="10">
        <f t="shared" si="275"/>
        <v>6.8752706133578414</v>
      </c>
      <c r="AC591" s="10">
        <f t="shared" si="276"/>
        <v>6.7742706133578414</v>
      </c>
      <c r="AD591" s="3">
        <f t="shared" si="277"/>
        <v>982.49029925421917</v>
      </c>
      <c r="AI591" s="94">
        <f t="shared" si="278"/>
        <v>1.1441358073578785</v>
      </c>
    </row>
    <row r="592" spans="2:35">
      <c r="B592" s="39">
        <f t="shared" si="279"/>
        <v>564</v>
      </c>
      <c r="C592" s="42">
        <f t="shared" si="280"/>
        <v>10.482014388488629</v>
      </c>
      <c r="D592" s="10">
        <f t="shared" si="281"/>
        <v>5.0179856115117083</v>
      </c>
      <c r="E592" s="40">
        <f t="shared" si="282"/>
        <v>35.964028776976583</v>
      </c>
      <c r="F592" s="40">
        <f t="shared" si="283"/>
        <v>46</v>
      </c>
      <c r="G592" s="3">
        <f t="shared" si="284"/>
        <v>320.1798561151013</v>
      </c>
      <c r="H592" s="3">
        <f t="shared" si="285"/>
        <v>148.76302106966494</v>
      </c>
      <c r="I592">
        <f t="shared" si="270"/>
        <v>1.4876302106966495E-4</v>
      </c>
      <c r="J592" s="4">
        <f t="shared" si="286"/>
        <v>1163.4977659913457</v>
      </c>
      <c r="K592" s="40">
        <f t="shared" si="287"/>
        <v>7.8211490841294875</v>
      </c>
      <c r="L592" s="40">
        <f t="shared" si="271"/>
        <v>0</v>
      </c>
      <c r="M592" s="10">
        <f t="shared" si="288"/>
        <v>6.8752706133578414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15.278316149698139</v>
      </c>
      <c r="Q592" s="42">
        <f t="shared" si="290"/>
        <v>0.70892803903250246</v>
      </c>
      <c r="R592" s="4">
        <f t="shared" si="291"/>
        <v>206855.27056266536</v>
      </c>
      <c r="S592">
        <f t="shared" si="272"/>
        <v>2.0685527056266535E-4</v>
      </c>
      <c r="T592" s="41">
        <f t="shared" si="273"/>
        <v>6.1799526470597576E-4</v>
      </c>
      <c r="U592" s="42">
        <f t="shared" si="292"/>
        <v>0.36730462972730238</v>
      </c>
      <c r="V592" s="42">
        <f t="shared" si="293"/>
        <v>1.1567356425553921</v>
      </c>
      <c r="W592" s="42">
        <f t="shared" si="294"/>
        <v>1.1439970493815041</v>
      </c>
      <c r="X592" s="42">
        <f t="shared" si="295"/>
        <v>1.2738593173887924E-2</v>
      </c>
      <c r="Y592" s="42">
        <f t="shared" si="269"/>
        <v>1.3369767251850739E-2</v>
      </c>
      <c r="Z592" s="10">
        <f t="shared" si="296"/>
        <v>21.63409335864683</v>
      </c>
      <c r="AA592">
        <f t="shared" si="274"/>
        <v>6874434.6619616589</v>
      </c>
      <c r="AB592" s="10">
        <f t="shared" si="275"/>
        <v>6.8744346619616588</v>
      </c>
      <c r="AC592" s="10">
        <f t="shared" si="276"/>
        <v>6.7734346619616588</v>
      </c>
      <c r="AD592" s="3">
        <f t="shared" si="277"/>
        <v>982.36905902272065</v>
      </c>
      <c r="AI592" s="94">
        <f t="shared" si="278"/>
        <v>1.1439970493815041</v>
      </c>
    </row>
    <row r="593" spans="2:35">
      <c r="B593" s="39">
        <f t="shared" si="279"/>
        <v>565</v>
      </c>
      <c r="C593" s="42">
        <f t="shared" si="280"/>
        <v>10.500599520383112</v>
      </c>
      <c r="D593" s="10">
        <f t="shared" si="281"/>
        <v>4.9994004796172256</v>
      </c>
      <c r="E593" s="40">
        <f t="shared" si="282"/>
        <v>36.001199040765549</v>
      </c>
      <c r="F593" s="40">
        <f t="shared" si="283"/>
        <v>46</v>
      </c>
      <c r="G593" s="3">
        <f t="shared" si="284"/>
        <v>319.99400479615645</v>
      </c>
      <c r="H593" s="3">
        <f t="shared" si="285"/>
        <v>148.76302106966494</v>
      </c>
      <c r="I593">
        <f t="shared" si="270"/>
        <v>1.4876302106966495E-4</v>
      </c>
      <c r="J593" s="4">
        <f t="shared" si="286"/>
        <v>1165.5986797688665</v>
      </c>
      <c r="K593" s="40">
        <f t="shared" si="287"/>
        <v>7.8352716379900809</v>
      </c>
      <c r="L593" s="40">
        <f t="shared" si="271"/>
        <v>0</v>
      </c>
      <c r="M593" s="10">
        <f t="shared" si="288"/>
        <v>6.8744346619616588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15.277723530949421</v>
      </c>
      <c r="Q593" s="42">
        <f t="shared" si="290"/>
        <v>0.71014452471224621</v>
      </c>
      <c r="R593" s="4">
        <f t="shared" si="291"/>
        <v>206062.9197200278</v>
      </c>
      <c r="S593">
        <f t="shared" si="272"/>
        <v>2.060629197200278E-4</v>
      </c>
      <c r="T593" s="41">
        <f t="shared" si="273"/>
        <v>6.1878761554861337E-4</v>
      </c>
      <c r="U593" s="42">
        <f t="shared" si="292"/>
        <v>0.36589768403006456</v>
      </c>
      <c r="V593" s="42">
        <f t="shared" si="293"/>
        <v>1.1565657702885455</v>
      </c>
      <c r="W593" s="42">
        <f t="shared" si="294"/>
        <v>1.1438558790643969</v>
      </c>
      <c r="X593" s="42">
        <f t="shared" si="295"/>
        <v>1.2709891224148562E-2</v>
      </c>
      <c r="Y593" s="42">
        <f t="shared" si="269"/>
        <v>1.3385228652516018E-2</v>
      </c>
      <c r="Z593" s="10">
        <f t="shared" si="296"/>
        <v>21.63137773959609</v>
      </c>
      <c r="AA593">
        <f t="shared" si="274"/>
        <v>6873584.4267379306</v>
      </c>
      <c r="AB593" s="10">
        <f t="shared" si="275"/>
        <v>6.8735844267379305</v>
      </c>
      <c r="AC593" s="10">
        <f t="shared" si="276"/>
        <v>6.7725844267379305</v>
      </c>
      <c r="AD593" s="3">
        <f t="shared" si="277"/>
        <v>982.24574717011319</v>
      </c>
      <c r="AI593" s="94">
        <f t="shared" si="278"/>
        <v>1.1438558790643969</v>
      </c>
    </row>
    <row r="594" spans="2:35">
      <c r="B594" s="39">
        <f t="shared" si="279"/>
        <v>566</v>
      </c>
      <c r="C594" s="42">
        <f t="shared" si="280"/>
        <v>10.519184652277595</v>
      </c>
      <c r="D594" s="10">
        <f t="shared" si="281"/>
        <v>4.9808153477227428</v>
      </c>
      <c r="E594" s="40">
        <f t="shared" si="282"/>
        <v>36.038369304554514</v>
      </c>
      <c r="F594" s="40">
        <f t="shared" si="283"/>
        <v>46</v>
      </c>
      <c r="G594" s="3">
        <f t="shared" si="284"/>
        <v>319.80815347721159</v>
      </c>
      <c r="H594" s="3">
        <f t="shared" si="285"/>
        <v>148.76302106966494</v>
      </c>
      <c r="I594">
        <f t="shared" si="270"/>
        <v>1.4876302106966495E-4</v>
      </c>
      <c r="J594" s="4">
        <f t="shared" si="286"/>
        <v>1167.701763803376</v>
      </c>
      <c r="K594" s="40">
        <f t="shared" si="287"/>
        <v>7.849408780536578</v>
      </c>
      <c r="L594" s="40">
        <f t="shared" si="271"/>
        <v>0</v>
      </c>
      <c r="M594" s="10">
        <f t="shared" si="288"/>
        <v>6.8735844267379305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15.277120735833735</v>
      </c>
      <c r="Q594" s="42">
        <f t="shared" si="290"/>
        <v>0.71136105839132424</v>
      </c>
      <c r="R594" s="4">
        <f t="shared" si="291"/>
        <v>205270.65572670323</v>
      </c>
      <c r="S594">
        <f t="shared" si="272"/>
        <v>2.0527065572670323E-4</v>
      </c>
      <c r="T594" s="41">
        <f t="shared" si="273"/>
        <v>6.1957987954193796E-4</v>
      </c>
      <c r="U594" s="42">
        <f t="shared" si="292"/>
        <v>0.36449089254767786</v>
      </c>
      <c r="V594" s="42">
        <f t="shared" si="293"/>
        <v>1.1563933712487582</v>
      </c>
      <c r="W594" s="42">
        <f t="shared" si="294"/>
        <v>1.143712296582571</v>
      </c>
      <c r="X594" s="42">
        <f t="shared" si="295"/>
        <v>1.2681074666187175E-2</v>
      </c>
      <c r="Y594" s="42">
        <f t="shared" si="269"/>
        <v>1.3400655606934337E-2</v>
      </c>
      <c r="Z594" s="10">
        <f t="shared" si="296"/>
        <v>21.628616501945778</v>
      </c>
      <c r="AA594">
        <f t="shared" si="274"/>
        <v>6872719.9087523371</v>
      </c>
      <c r="AB594" s="10">
        <f t="shared" si="275"/>
        <v>6.8727199087523374</v>
      </c>
      <c r="AC594" s="10">
        <f t="shared" si="276"/>
        <v>6.7717199087523374</v>
      </c>
      <c r="AD594" s="3">
        <f t="shared" si="277"/>
        <v>982.1203638509553</v>
      </c>
      <c r="AI594" s="94">
        <f t="shared" si="278"/>
        <v>1.143712296582571</v>
      </c>
    </row>
    <row r="595" spans="2:35">
      <c r="B595" s="39">
        <f t="shared" si="279"/>
        <v>567</v>
      </c>
      <c r="C595" s="42">
        <f t="shared" si="280"/>
        <v>10.537769784172077</v>
      </c>
      <c r="D595" s="10">
        <f t="shared" si="281"/>
        <v>4.9622302158282601</v>
      </c>
      <c r="E595" s="40">
        <f t="shared" si="282"/>
        <v>36.07553956834348</v>
      </c>
      <c r="F595" s="40">
        <f t="shared" si="283"/>
        <v>46</v>
      </c>
      <c r="G595" s="3">
        <f t="shared" si="284"/>
        <v>319.62230215826673</v>
      </c>
      <c r="H595" s="3">
        <f t="shared" si="285"/>
        <v>148.76302106966494</v>
      </c>
      <c r="I595">
        <f t="shared" si="270"/>
        <v>1.4876302106966495E-4</v>
      </c>
      <c r="J595" s="4">
        <f t="shared" si="286"/>
        <v>1169.8070180948744</v>
      </c>
      <c r="K595" s="40">
        <f t="shared" si="287"/>
        <v>7.8635605117689824</v>
      </c>
      <c r="L595" s="40">
        <f t="shared" si="271"/>
        <v>0</v>
      </c>
      <c r="M595" s="10">
        <f t="shared" si="288"/>
        <v>6.8727199087523374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15.276507762537147</v>
      </c>
      <c r="Q595" s="42">
        <f t="shared" si="290"/>
        <v>0.7125776408840887</v>
      </c>
      <c r="R595" s="4">
        <f t="shared" si="291"/>
        <v>204478.47979272698</v>
      </c>
      <c r="S595">
        <f t="shared" si="272"/>
        <v>2.04478479792727E-4</v>
      </c>
      <c r="T595" s="41">
        <f t="shared" si="273"/>
        <v>6.2037205547591412E-4</v>
      </c>
      <c r="U595" s="42">
        <f t="shared" si="292"/>
        <v>0.36308425742875361</v>
      </c>
      <c r="V595" s="42">
        <f t="shared" si="293"/>
        <v>1.1562184457610654</v>
      </c>
      <c r="W595" s="42">
        <f t="shared" si="294"/>
        <v>1.1435663021159925</v>
      </c>
      <c r="X595" s="42">
        <f t="shared" si="295"/>
        <v>1.2652143645072833E-2</v>
      </c>
      <c r="Y595" s="42">
        <f t="shared" si="269"/>
        <v>1.3416047983388874E-2</v>
      </c>
      <c r="Z595" s="10">
        <f t="shared" si="296"/>
        <v>21.625809649173906</v>
      </c>
      <c r="AA595">
        <f t="shared" si="274"/>
        <v>6871841.1090938142</v>
      </c>
      <c r="AB595" s="10">
        <f t="shared" si="275"/>
        <v>6.8718411090938138</v>
      </c>
      <c r="AC595" s="10">
        <f t="shared" si="276"/>
        <v>6.7708411090938139</v>
      </c>
      <c r="AD595" s="3">
        <f t="shared" si="277"/>
        <v>981.99290922317823</v>
      </c>
      <c r="AI595" s="94">
        <f t="shared" si="278"/>
        <v>1.1435663021159925</v>
      </c>
    </row>
    <row r="596" spans="2:35">
      <c r="B596" s="39">
        <f t="shared" si="279"/>
        <v>568</v>
      </c>
      <c r="C596" s="42">
        <f t="shared" si="280"/>
        <v>10.55635491606656</v>
      </c>
      <c r="D596" s="10">
        <f t="shared" si="281"/>
        <v>4.9436450839337773</v>
      </c>
      <c r="E596" s="40">
        <f t="shared" si="282"/>
        <v>36.112709832132445</v>
      </c>
      <c r="F596" s="40">
        <f t="shared" si="283"/>
        <v>46</v>
      </c>
      <c r="G596" s="3">
        <f t="shared" si="284"/>
        <v>319.43645083932188</v>
      </c>
      <c r="H596" s="3">
        <f t="shared" si="285"/>
        <v>148.76302106966494</v>
      </c>
      <c r="I596">
        <f t="shared" si="270"/>
        <v>1.4876302106966495E-4</v>
      </c>
      <c r="J596" s="4">
        <f t="shared" si="286"/>
        <v>1171.9144426433613</v>
      </c>
      <c r="K596" s="40">
        <f t="shared" si="287"/>
        <v>7.8777268316872906</v>
      </c>
      <c r="L596" s="40">
        <f t="shared" si="271"/>
        <v>0</v>
      </c>
      <c r="M596" s="10">
        <f t="shared" si="288"/>
        <v>6.8718411090938138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15.275884609218387</v>
      </c>
      <c r="Q596" s="42">
        <f t="shared" si="290"/>
        <v>0.7137942730052339</v>
      </c>
      <c r="R596" s="4">
        <f t="shared" si="291"/>
        <v>203686.3931281344</v>
      </c>
      <c r="S596">
        <f t="shared" si="272"/>
        <v>2.0368639312813439E-4</v>
      </c>
      <c r="T596" s="41">
        <f t="shared" si="273"/>
        <v>6.2116414214050683E-4</v>
      </c>
      <c r="U596" s="42">
        <f t="shared" si="292"/>
        <v>0.36167778082190316</v>
      </c>
      <c r="V596" s="42">
        <f t="shared" si="293"/>
        <v>1.1560409941556944</v>
      </c>
      <c r="W596" s="42">
        <f t="shared" si="294"/>
        <v>1.1434178958485539</v>
      </c>
      <c r="X596" s="42">
        <f t="shared" si="295"/>
        <v>1.2623098307140479E-2</v>
      </c>
      <c r="Y596" s="42">
        <f t="shared" si="269"/>
        <v>1.3431405650257714E-2</v>
      </c>
      <c r="Z596" s="10">
        <f t="shared" si="296"/>
        <v>21.622957184833023</v>
      </c>
      <c r="AA596">
        <f t="shared" si="274"/>
        <v>6870948.028874632</v>
      </c>
      <c r="AB596" s="10">
        <f t="shared" si="275"/>
        <v>6.8709480288746319</v>
      </c>
      <c r="AC596" s="10">
        <f t="shared" si="276"/>
        <v>6.7699480288746319</v>
      </c>
      <c r="AD596" s="3">
        <f t="shared" si="277"/>
        <v>981.86338344809747</v>
      </c>
      <c r="AI596" s="94">
        <f t="shared" si="278"/>
        <v>1.1434178958485539</v>
      </c>
    </row>
    <row r="597" spans="2:35">
      <c r="B597" s="39">
        <f t="shared" si="279"/>
        <v>569</v>
      </c>
      <c r="C597" s="42">
        <f t="shared" si="280"/>
        <v>10.574940047961043</v>
      </c>
      <c r="D597" s="10">
        <f t="shared" si="281"/>
        <v>4.9250599520392946</v>
      </c>
      <c r="E597" s="40">
        <f t="shared" si="282"/>
        <v>36.149880095921411</v>
      </c>
      <c r="F597" s="40">
        <f t="shared" si="283"/>
        <v>46</v>
      </c>
      <c r="G597" s="3">
        <f t="shared" si="284"/>
        <v>319.25059952037702</v>
      </c>
      <c r="H597" s="3">
        <f t="shared" si="285"/>
        <v>148.76302106966494</v>
      </c>
      <c r="I597">
        <f t="shared" si="270"/>
        <v>1.4876302106966495E-4</v>
      </c>
      <c r="J597" s="4">
        <f t="shared" si="286"/>
        <v>1174.0240374488371</v>
      </c>
      <c r="K597" s="40">
        <f t="shared" si="287"/>
        <v>7.8919077402915061</v>
      </c>
      <c r="L597" s="40">
        <f t="shared" si="271"/>
        <v>0</v>
      </c>
      <c r="M597" s="10">
        <f t="shared" si="288"/>
        <v>6.8709480288746319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15.275251274008891</v>
      </c>
      <c r="Q597" s="42">
        <f t="shared" si="290"/>
        <v>0.71501095556980199</v>
      </c>
      <c r="R597" s="4">
        <f t="shared" si="291"/>
        <v>202894.39694296086</v>
      </c>
      <c r="S597">
        <f t="shared" si="272"/>
        <v>2.0289439694296085E-4</v>
      </c>
      <c r="T597" s="41">
        <f t="shared" si="273"/>
        <v>6.2195613832568034E-4</v>
      </c>
      <c r="U597" s="42">
        <f t="shared" si="292"/>
        <v>0.36027146487573791</v>
      </c>
      <c r="V597" s="42">
        <f t="shared" si="293"/>
        <v>1.1558610167677419</v>
      </c>
      <c r="W597" s="42">
        <f t="shared" si="294"/>
        <v>1.1432670779680885</v>
      </c>
      <c r="X597" s="42">
        <f t="shared" si="295"/>
        <v>1.2593938799653426E-2</v>
      </c>
      <c r="Y597" s="42">
        <f t="shared" si="269"/>
        <v>1.344672847601449E-2</v>
      </c>
      <c r="Z597" s="10">
        <f t="shared" si="296"/>
        <v>21.620059112549928</v>
      </c>
      <c r="AA597">
        <f t="shared" si="274"/>
        <v>6870040.6692303075</v>
      </c>
      <c r="AB597" s="10">
        <f t="shared" si="275"/>
        <v>6.8700406692303071</v>
      </c>
      <c r="AC597" s="10">
        <f t="shared" si="276"/>
        <v>6.7690406692303071</v>
      </c>
      <c r="AD597" s="3">
        <f t="shared" si="277"/>
        <v>981.73178669039987</v>
      </c>
      <c r="AI597" s="94">
        <f t="shared" si="278"/>
        <v>1.1432670779680885</v>
      </c>
    </row>
    <row r="598" spans="2:35">
      <c r="B598" s="39">
        <f t="shared" si="279"/>
        <v>570</v>
      </c>
      <c r="C598" s="42">
        <f t="shared" si="280"/>
        <v>10.593525179855526</v>
      </c>
      <c r="D598" s="10">
        <f t="shared" si="281"/>
        <v>4.9064748201448118</v>
      </c>
      <c r="E598" s="40">
        <f t="shared" si="282"/>
        <v>36.187050359710376</v>
      </c>
      <c r="F598" s="40">
        <f t="shared" si="283"/>
        <v>46</v>
      </c>
      <c r="G598" s="3">
        <f t="shared" si="284"/>
        <v>319.06474820143217</v>
      </c>
      <c r="H598" s="3">
        <f t="shared" si="285"/>
        <v>148.76302106966494</v>
      </c>
      <c r="I598">
        <f t="shared" si="270"/>
        <v>1.4876302106966495E-4</v>
      </c>
      <c r="J598" s="4">
        <f t="shared" si="286"/>
        <v>1176.1358025113016</v>
      </c>
      <c r="K598" s="40">
        <f t="shared" si="287"/>
        <v>7.9061032375816254</v>
      </c>
      <c r="L598" s="40">
        <f t="shared" si="271"/>
        <v>0</v>
      </c>
      <c r="M598" s="10">
        <f t="shared" si="288"/>
        <v>6.8700406692303071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15.274607755012706</v>
      </c>
      <c r="Q598" s="42">
        <f t="shared" si="290"/>
        <v>0.71622768939318837</v>
      </c>
      <c r="R598" s="4">
        <f t="shared" si="291"/>
        <v>202102.49244724176</v>
      </c>
      <c r="S598">
        <f t="shared" si="272"/>
        <v>2.0210249244724177E-4</v>
      </c>
      <c r="T598" s="41">
        <f t="shared" si="273"/>
        <v>6.2274804282139943E-4</v>
      </c>
      <c r="U598" s="42">
        <f t="shared" si="292"/>
        <v>0.35886531173886932</v>
      </c>
      <c r="V598" s="42">
        <f t="shared" si="293"/>
        <v>1.1556785139374373</v>
      </c>
      <c r="W598" s="42">
        <f t="shared" si="294"/>
        <v>1.1431138486663555</v>
      </c>
      <c r="X598" s="42">
        <f t="shared" si="295"/>
        <v>1.2564665271081799E-2</v>
      </c>
      <c r="Y598" s="42">
        <f t="shared" si="269"/>
        <v>1.3462016329229344E-2</v>
      </c>
      <c r="Z598" s="10">
        <f t="shared" si="296"/>
        <v>21.617115436025824</v>
      </c>
      <c r="AA598">
        <f t="shared" si="274"/>
        <v>6869119.0313196536</v>
      </c>
      <c r="AB598" s="10">
        <f t="shared" si="275"/>
        <v>6.869119031319654</v>
      </c>
      <c r="AC598" s="10">
        <f t="shared" si="276"/>
        <v>6.768119031319654</v>
      </c>
      <c r="AD598" s="3">
        <f t="shared" si="277"/>
        <v>981.59811911815132</v>
      </c>
      <c r="AI598" s="94">
        <f t="shared" si="278"/>
        <v>1.1431138486663555</v>
      </c>
    </row>
    <row r="599" spans="2:35">
      <c r="B599" s="39">
        <f t="shared" si="279"/>
        <v>571</v>
      </c>
      <c r="C599" s="42">
        <f t="shared" si="280"/>
        <v>10.612110311750008</v>
      </c>
      <c r="D599" s="10">
        <f t="shared" si="281"/>
        <v>4.8878896882503291</v>
      </c>
      <c r="E599" s="40">
        <f t="shared" si="282"/>
        <v>36.224220623499342</v>
      </c>
      <c r="F599" s="40">
        <f t="shared" si="283"/>
        <v>46</v>
      </c>
      <c r="G599" s="3">
        <f t="shared" si="284"/>
        <v>318.87889688248731</v>
      </c>
      <c r="H599" s="3">
        <f t="shared" si="285"/>
        <v>148.76302106966494</v>
      </c>
      <c r="I599">
        <f t="shared" si="270"/>
        <v>1.4876302106966495E-4</v>
      </c>
      <c r="J599" s="4">
        <f t="shared" si="286"/>
        <v>1178.2497378307548</v>
      </c>
      <c r="K599" s="40">
        <f t="shared" si="287"/>
        <v>7.9203133235576511</v>
      </c>
      <c r="L599" s="40">
        <f t="shared" si="271"/>
        <v>0</v>
      </c>
      <c r="M599" s="10">
        <f t="shared" si="288"/>
        <v>6.869119031319654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15.273954050306491</v>
      </c>
      <c r="Q599" s="42">
        <f t="shared" si="290"/>
        <v>0.71744447529114719</v>
      </c>
      <c r="R599" s="4">
        <f t="shared" si="291"/>
        <v>201310.6808510125</v>
      </c>
      <c r="S599">
        <f t="shared" si="272"/>
        <v>2.0131068085101249E-4</v>
      </c>
      <c r="T599" s="41">
        <f t="shared" si="273"/>
        <v>6.2353985441762866E-4</v>
      </c>
      <c r="U599" s="42">
        <f t="shared" si="292"/>
        <v>0.35745932355990884</v>
      </c>
      <c r="V599" s="42">
        <f t="shared" si="293"/>
        <v>1.1554934860101984</v>
      </c>
      <c r="W599" s="42">
        <f t="shared" si="294"/>
        <v>1.1429582081390481</v>
      </c>
      <c r="X599" s="42">
        <f t="shared" si="295"/>
        <v>1.2535277871150274E-2</v>
      </c>
      <c r="Y599" s="42">
        <f t="shared" si="269"/>
        <v>1.3477269078569954E-2</v>
      </c>
      <c r="Z599" s="10">
        <f t="shared" si="296"/>
        <v>21.614126159036623</v>
      </c>
      <c r="AA599">
        <f t="shared" si="274"/>
        <v>6868183.1163248718</v>
      </c>
      <c r="AB599" s="10">
        <f t="shared" si="275"/>
        <v>6.8681831163248717</v>
      </c>
      <c r="AC599" s="10">
        <f t="shared" si="276"/>
        <v>6.7671831163248717</v>
      </c>
      <c r="AD599" s="3">
        <f t="shared" si="277"/>
        <v>981.46238090280951</v>
      </c>
      <c r="AI599" s="94">
        <f t="shared" si="278"/>
        <v>1.1429582081390481</v>
      </c>
    </row>
    <row r="600" spans="2:35">
      <c r="B600" s="39">
        <f t="shared" si="279"/>
        <v>572</v>
      </c>
      <c r="C600" s="42">
        <f t="shared" si="280"/>
        <v>10.630695443644491</v>
      </c>
      <c r="D600" s="10">
        <f t="shared" si="281"/>
        <v>4.8693045563558464</v>
      </c>
      <c r="E600" s="40">
        <f t="shared" si="282"/>
        <v>36.261390887288307</v>
      </c>
      <c r="F600" s="40">
        <f t="shared" si="283"/>
        <v>46</v>
      </c>
      <c r="G600" s="3">
        <f t="shared" si="284"/>
        <v>318.69304556354246</v>
      </c>
      <c r="H600" s="3">
        <f t="shared" si="285"/>
        <v>148.76302106966494</v>
      </c>
      <c r="I600">
        <f t="shared" si="270"/>
        <v>1.4876302106966495E-4</v>
      </c>
      <c r="J600" s="4">
        <f t="shared" si="286"/>
        <v>1180.3658434071967</v>
      </c>
      <c r="K600" s="40">
        <f t="shared" si="287"/>
        <v>7.9345379982195814</v>
      </c>
      <c r="L600" s="40">
        <f t="shared" si="271"/>
        <v>0</v>
      </c>
      <c r="M600" s="10">
        <f t="shared" si="288"/>
        <v>6.8681831163248717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15.273290157939568</v>
      </c>
      <c r="Q600" s="42">
        <f t="shared" si="290"/>
        <v>0.71866131407979694</v>
      </c>
      <c r="R600" s="4">
        <f t="shared" si="291"/>
        <v>200518.96336430838</v>
      </c>
      <c r="S600">
        <f t="shared" si="272"/>
        <v>2.0051896336430839E-4</v>
      </c>
      <c r="T600" s="41">
        <f t="shared" si="273"/>
        <v>6.2433157190433281E-4</v>
      </c>
      <c r="U600" s="42">
        <f t="shared" si="292"/>
        <v>0.35605350248746781</v>
      </c>
      <c r="V600" s="42">
        <f t="shared" si="293"/>
        <v>1.1553059333364724</v>
      </c>
      <c r="W600" s="42">
        <f t="shared" si="294"/>
        <v>1.142800156585809</v>
      </c>
      <c r="X600" s="42">
        <f t="shared" si="295"/>
        <v>1.2505776750663333E-2</v>
      </c>
      <c r="Y600" s="42">
        <f t="shared" si="269"/>
        <v>1.3492486592802356E-2</v>
      </c>
      <c r="Z600" s="10">
        <f t="shared" si="296"/>
        <v>21.611091285432909</v>
      </c>
      <c r="AA600">
        <f t="shared" si="274"/>
        <v>6867232.9254515469</v>
      </c>
      <c r="AB600" s="10">
        <f t="shared" si="275"/>
        <v>6.867232925451547</v>
      </c>
      <c r="AC600" s="10">
        <f t="shared" si="276"/>
        <v>6.766232925451547</v>
      </c>
      <c r="AD600" s="3">
        <f t="shared" si="277"/>
        <v>981.32457221922368</v>
      </c>
      <c r="AI600" s="94">
        <f t="shared" si="278"/>
        <v>1.142800156585809</v>
      </c>
    </row>
    <row r="601" spans="2:35">
      <c r="B601" s="39">
        <f t="shared" si="279"/>
        <v>573</v>
      </c>
      <c r="C601" s="42">
        <f t="shared" si="280"/>
        <v>10.649280575538974</v>
      </c>
      <c r="D601" s="10">
        <f t="shared" si="281"/>
        <v>4.8507194244613636</v>
      </c>
      <c r="E601" s="40">
        <f t="shared" si="282"/>
        <v>36.298561151077273</v>
      </c>
      <c r="F601" s="40">
        <f t="shared" si="283"/>
        <v>46</v>
      </c>
      <c r="G601" s="3">
        <f t="shared" si="284"/>
        <v>318.5071942445976</v>
      </c>
      <c r="H601" s="3">
        <f t="shared" si="285"/>
        <v>148.76302106966494</v>
      </c>
      <c r="I601">
        <f t="shared" si="270"/>
        <v>1.4876302106966495E-4</v>
      </c>
      <c r="J601" s="4">
        <f t="shared" si="286"/>
        <v>1182.4841192406273</v>
      </c>
      <c r="K601" s="40">
        <f t="shared" si="287"/>
        <v>7.9487772615674173</v>
      </c>
      <c r="L601" s="40">
        <f t="shared" si="271"/>
        <v>0</v>
      </c>
      <c r="M601" s="10">
        <f t="shared" si="288"/>
        <v>6.867232925451547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15.272616075933863</v>
      </c>
      <c r="Q601" s="42">
        <f t="shared" si="290"/>
        <v>0.71987820657562607</v>
      </c>
      <c r="R601" s="4">
        <f t="shared" si="291"/>
        <v>199727.34119716485</v>
      </c>
      <c r="S601">
        <f t="shared" si="272"/>
        <v>1.9972734119716483E-4</v>
      </c>
      <c r="T601" s="41">
        <f t="shared" si="273"/>
        <v>6.2512319407147634E-4</v>
      </c>
      <c r="U601" s="42">
        <f t="shared" si="292"/>
        <v>0.35464785067015775</v>
      </c>
      <c r="V601" s="42">
        <f t="shared" si="293"/>
        <v>1.1551158562715316</v>
      </c>
      <c r="W601" s="42">
        <f t="shared" si="294"/>
        <v>1.1426396942102304</v>
      </c>
      <c r="X601" s="42">
        <f t="shared" si="295"/>
        <v>1.2476162061301199E-2</v>
      </c>
      <c r="Y601" s="42">
        <f t="shared" si="269"/>
        <v>1.3507668740791502E-2</v>
      </c>
      <c r="Z601" s="10">
        <f t="shared" si="296"/>
        <v>21.608010819139498</v>
      </c>
      <c r="AA601">
        <f t="shared" si="274"/>
        <v>6866268.4599284986</v>
      </c>
      <c r="AB601" s="10">
        <f t="shared" si="275"/>
        <v>6.8662684599284987</v>
      </c>
      <c r="AC601" s="10">
        <f t="shared" si="276"/>
        <v>6.7652684599284987</v>
      </c>
      <c r="AD601" s="3">
        <f t="shared" si="277"/>
        <v>981.18469324561261</v>
      </c>
      <c r="AI601" s="94">
        <f t="shared" si="278"/>
        <v>1.1426396942102304</v>
      </c>
    </row>
    <row r="602" spans="2:35">
      <c r="B602" s="39">
        <f t="shared" si="279"/>
        <v>574</v>
      </c>
      <c r="C602" s="42">
        <f t="shared" si="280"/>
        <v>10.667865707433457</v>
      </c>
      <c r="D602" s="10">
        <f t="shared" si="281"/>
        <v>4.8321342925668809</v>
      </c>
      <c r="E602" s="40">
        <f t="shared" si="282"/>
        <v>36.335731414866238</v>
      </c>
      <c r="F602" s="40">
        <f t="shared" si="283"/>
        <v>46</v>
      </c>
      <c r="G602" s="3">
        <f t="shared" si="284"/>
        <v>318.32134292565274</v>
      </c>
      <c r="H602" s="3">
        <f t="shared" si="285"/>
        <v>148.76302106966494</v>
      </c>
      <c r="I602">
        <f t="shared" si="270"/>
        <v>1.4876302106966495E-4</v>
      </c>
      <c r="J602" s="4">
        <f t="shared" si="286"/>
        <v>1184.6045653310466</v>
      </c>
      <c r="K602" s="40">
        <f t="shared" si="287"/>
        <v>7.9630311136011587</v>
      </c>
      <c r="L602" s="40">
        <f t="shared" si="271"/>
        <v>0</v>
      </c>
      <c r="M602" s="10">
        <f t="shared" si="288"/>
        <v>6.8662684599284987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15.271931802283799</v>
      </c>
      <c r="Q602" s="42">
        <f t="shared" si="290"/>
        <v>0.72109515359549847</v>
      </c>
      <c r="R602" s="4">
        <f t="shared" si="291"/>
        <v>198935.81555961719</v>
      </c>
      <c r="S602">
        <f t="shared" si="272"/>
        <v>1.9893581555961717E-4</v>
      </c>
      <c r="T602" s="41">
        <f t="shared" si="273"/>
        <v>6.2591471970902402E-4</v>
      </c>
      <c r="U602" s="42">
        <f t="shared" si="292"/>
        <v>0.35324237025658983</v>
      </c>
      <c r="V602" s="42">
        <f t="shared" si="293"/>
        <v>1.1549232551761199</v>
      </c>
      <c r="W602" s="42">
        <f t="shared" si="294"/>
        <v>1.1424768212198273</v>
      </c>
      <c r="X602" s="42">
        <f t="shared" si="295"/>
        <v>1.2446433956292635E-2</v>
      </c>
      <c r="Y602" s="42">
        <f t="shared" si="269"/>
        <v>1.352281539150265E-2</v>
      </c>
      <c r="Z602" s="10">
        <f t="shared" si="296"/>
        <v>21.604884764156292</v>
      </c>
      <c r="AA602">
        <f t="shared" si="274"/>
        <v>6865289.7210080633</v>
      </c>
      <c r="AB602" s="10">
        <f t="shared" si="275"/>
        <v>6.8652897210080637</v>
      </c>
      <c r="AC602" s="10">
        <f t="shared" si="276"/>
        <v>6.7642897210080637</v>
      </c>
      <c r="AD602" s="3">
        <f t="shared" si="277"/>
        <v>981.04274416360602</v>
      </c>
      <c r="AI602" s="94">
        <f t="shared" si="278"/>
        <v>1.1424768212198273</v>
      </c>
    </row>
    <row r="603" spans="2:35">
      <c r="B603" s="39">
        <f t="shared" si="279"/>
        <v>575</v>
      </c>
      <c r="C603" s="42">
        <f t="shared" si="280"/>
        <v>10.686450839327939</v>
      </c>
      <c r="D603" s="10">
        <f t="shared" si="281"/>
        <v>4.8135491606723981</v>
      </c>
      <c r="E603" s="40">
        <f t="shared" si="282"/>
        <v>36.372901678655204</v>
      </c>
      <c r="F603" s="40">
        <f t="shared" si="283"/>
        <v>46</v>
      </c>
      <c r="G603" s="3">
        <f t="shared" si="284"/>
        <v>318.13549160670789</v>
      </c>
      <c r="H603" s="3">
        <f t="shared" si="285"/>
        <v>148.76302106966494</v>
      </c>
      <c r="I603">
        <f t="shared" si="270"/>
        <v>1.4876302106966495E-4</v>
      </c>
      <c r="J603" s="4">
        <f t="shared" si="286"/>
        <v>1186.7271816784546</v>
      </c>
      <c r="K603" s="40">
        <f t="shared" si="287"/>
        <v>7.9772995543208047</v>
      </c>
      <c r="L603" s="40">
        <f t="shared" si="271"/>
        <v>0</v>
      </c>
      <c r="M603" s="10">
        <f t="shared" si="288"/>
        <v>6.8652897210080637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15.271237334956448</v>
      </c>
      <c r="Q603" s="42">
        <f t="shared" si="290"/>
        <v>0.72231215595665887</v>
      </c>
      <c r="R603" s="4">
        <f t="shared" si="291"/>
        <v>198144.38766170086</v>
      </c>
      <c r="S603">
        <f t="shared" si="272"/>
        <v>1.9814438766170087E-4</v>
      </c>
      <c r="T603" s="41">
        <f t="shared" si="273"/>
        <v>6.2670614760694033E-4</v>
      </c>
      <c r="U603" s="42">
        <f t="shared" si="292"/>
        <v>0.35183706339537574</v>
      </c>
      <c r="V603" s="42">
        <f t="shared" si="293"/>
        <v>1.1547281304155781</v>
      </c>
      <c r="W603" s="42">
        <f t="shared" si="294"/>
        <v>1.1423115378260866</v>
      </c>
      <c r="X603" s="42">
        <f t="shared" si="295"/>
        <v>1.241659258949146E-2</v>
      </c>
      <c r="Y603" s="42">
        <f t="shared" si="269"/>
        <v>1.3537926414001629E-2</v>
      </c>
      <c r="Z603" s="10">
        <f t="shared" si="296"/>
        <v>21.601713124557367</v>
      </c>
      <c r="AA603">
        <f t="shared" si="274"/>
        <v>6864296.7099657953</v>
      </c>
      <c r="AB603" s="10">
        <f t="shared" si="275"/>
        <v>6.864296709965795</v>
      </c>
      <c r="AC603" s="10">
        <f t="shared" si="276"/>
        <v>6.763296709965795</v>
      </c>
      <c r="AD603" s="3">
        <f t="shared" si="277"/>
        <v>980.89872515820093</v>
      </c>
      <c r="AI603" s="94">
        <f t="shared" si="278"/>
        <v>1.1423115378260866</v>
      </c>
    </row>
    <row r="604" spans="2:35">
      <c r="B604" s="39">
        <f t="shared" si="279"/>
        <v>576</v>
      </c>
      <c r="C604" s="42">
        <f t="shared" si="280"/>
        <v>10.705035971222422</v>
      </c>
      <c r="D604" s="10">
        <f t="shared" si="281"/>
        <v>4.7949640287779154</v>
      </c>
      <c r="E604" s="40">
        <f t="shared" si="282"/>
        <v>36.410071942444169</v>
      </c>
      <c r="F604" s="40">
        <f t="shared" si="283"/>
        <v>46</v>
      </c>
      <c r="G604" s="3">
        <f t="shared" si="284"/>
        <v>317.94964028776303</v>
      </c>
      <c r="H604" s="3">
        <f t="shared" si="285"/>
        <v>148.76302106966494</v>
      </c>
      <c r="I604">
        <f t="shared" si="270"/>
        <v>1.4876302106966495E-4</v>
      </c>
      <c r="J604" s="4">
        <f t="shared" si="286"/>
        <v>1188.8519682828514</v>
      </c>
      <c r="K604" s="40">
        <f t="shared" si="287"/>
        <v>7.9915825837263572</v>
      </c>
      <c r="L604" s="40">
        <f t="shared" si="271"/>
        <v>0</v>
      </c>
      <c r="M604" s="10">
        <f t="shared" si="288"/>
        <v>6.864296709965795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15.270532671891289</v>
      </c>
      <c r="Q604" s="42">
        <f t="shared" si="290"/>
        <v>0.72352921447673879</v>
      </c>
      <c r="R604" s="4">
        <f t="shared" si="291"/>
        <v>197353.0587134512</v>
      </c>
      <c r="S604">
        <f t="shared" si="272"/>
        <v>1.9735305871345119E-4</v>
      </c>
      <c r="T604" s="41">
        <f t="shared" si="273"/>
        <v>6.2749747655518992E-4</v>
      </c>
      <c r="U604" s="42">
        <f t="shared" si="292"/>
        <v>0.35043193223512681</v>
      </c>
      <c r="V604" s="42">
        <f t="shared" si="293"/>
        <v>1.1545304823605878</v>
      </c>
      <c r="W604" s="42">
        <f t="shared" si="294"/>
        <v>1.1421438442444165</v>
      </c>
      <c r="X604" s="42">
        <f t="shared" si="295"/>
        <v>1.2386638116171245E-2</v>
      </c>
      <c r="Y604" s="42">
        <f t="shared" si="269"/>
        <v>1.3553001677456062E-2</v>
      </c>
      <c r="Z604" s="10">
        <f t="shared" si="296"/>
        <v>21.598495904491568</v>
      </c>
      <c r="AA604">
        <f t="shared" si="274"/>
        <v>6863289.4281006576</v>
      </c>
      <c r="AB604" s="10">
        <f t="shared" si="275"/>
        <v>6.863289428100658</v>
      </c>
      <c r="AC604" s="10">
        <f t="shared" si="276"/>
        <v>6.762289428100658</v>
      </c>
      <c r="AD604" s="3">
        <f t="shared" si="277"/>
        <v>980.7526364177894</v>
      </c>
      <c r="AI604" s="94">
        <f t="shared" si="278"/>
        <v>1.1421438442444165</v>
      </c>
    </row>
    <row r="605" spans="2:35">
      <c r="B605" s="39">
        <f t="shared" si="279"/>
        <v>577</v>
      </c>
      <c r="C605" s="42">
        <f t="shared" si="280"/>
        <v>10.723621103116905</v>
      </c>
      <c r="D605" s="10">
        <f t="shared" si="281"/>
        <v>4.7763788968834326</v>
      </c>
      <c r="E605" s="40">
        <f t="shared" si="282"/>
        <v>36.447242206233135</v>
      </c>
      <c r="F605" s="40">
        <f t="shared" si="283"/>
        <v>46</v>
      </c>
      <c r="G605" s="3">
        <f t="shared" si="284"/>
        <v>317.76378896881818</v>
      </c>
      <c r="H605" s="3">
        <f t="shared" si="285"/>
        <v>148.76302106966494</v>
      </c>
      <c r="I605">
        <f t="shared" si="270"/>
        <v>1.4876302106966495E-4</v>
      </c>
      <c r="J605" s="4">
        <f t="shared" si="286"/>
        <v>1190.9789251442371</v>
      </c>
      <c r="K605" s="40">
        <f t="shared" si="287"/>
        <v>8.0058802018178152</v>
      </c>
      <c r="L605" s="40">
        <f t="shared" si="271"/>
        <v>0</v>
      </c>
      <c r="M605" s="10">
        <f t="shared" si="288"/>
        <v>6.863289428100658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15.269817811000324</v>
      </c>
      <c r="Q605" s="42">
        <f t="shared" si="290"/>
        <v>0.72474632997376165</v>
      </c>
      <c r="R605" s="4">
        <f t="shared" si="291"/>
        <v>196561.82992490355</v>
      </c>
      <c r="S605">
        <f t="shared" si="272"/>
        <v>1.9656182992490356E-4</v>
      </c>
      <c r="T605" s="41">
        <f t="shared" si="273"/>
        <v>6.2828870534373759E-4</v>
      </c>
      <c r="U605" s="42">
        <f t="shared" si="292"/>
        <v>0.34902697892445422</v>
      </c>
      <c r="V605" s="42">
        <f t="shared" si="293"/>
        <v>1.1543303113872023</v>
      </c>
      <c r="W605" s="42">
        <f t="shared" si="294"/>
        <v>1.1419737406941772</v>
      </c>
      <c r="X605" s="42">
        <f t="shared" si="295"/>
        <v>1.2356570693025093E-2</v>
      </c>
      <c r="Y605" s="42">
        <f t="shared" si="269"/>
        <v>1.3568041051136601E-2</v>
      </c>
      <c r="Z605" s="10">
        <f t="shared" si="296"/>
        <v>21.595233108183137</v>
      </c>
      <c r="AA605">
        <f t="shared" si="274"/>
        <v>6862267.8767352244</v>
      </c>
      <c r="AB605" s="10">
        <f t="shared" si="275"/>
        <v>6.8622678767352241</v>
      </c>
      <c r="AC605" s="10">
        <f t="shared" si="276"/>
        <v>6.7612678767352241</v>
      </c>
      <c r="AD605" s="3">
        <f t="shared" si="277"/>
        <v>980.60447813418773</v>
      </c>
      <c r="AI605" s="94">
        <f t="shared" si="278"/>
        <v>1.1419737406941772</v>
      </c>
    </row>
    <row r="606" spans="2:35">
      <c r="B606" s="39">
        <f t="shared" si="279"/>
        <v>578</v>
      </c>
      <c r="C606" s="42">
        <f t="shared" si="280"/>
        <v>10.742206235011388</v>
      </c>
      <c r="D606" s="10">
        <f t="shared" si="281"/>
        <v>4.7577937649889499</v>
      </c>
      <c r="E606" s="40">
        <f t="shared" si="282"/>
        <v>36.4844124700221</v>
      </c>
      <c r="F606" s="40">
        <f t="shared" si="283"/>
        <v>46</v>
      </c>
      <c r="G606" s="3">
        <f t="shared" si="284"/>
        <v>317.57793764987332</v>
      </c>
      <c r="H606" s="3">
        <f t="shared" si="285"/>
        <v>148.76302106966494</v>
      </c>
      <c r="I606">
        <f t="shared" si="270"/>
        <v>1.4876302106966495E-4</v>
      </c>
      <c r="J606" s="4">
        <f t="shared" si="286"/>
        <v>1193.1080522626114</v>
      </c>
      <c r="K606" s="40">
        <f t="shared" si="287"/>
        <v>8.0201924085951788</v>
      </c>
      <c r="L606" s="40">
        <f t="shared" si="271"/>
        <v>0</v>
      </c>
      <c r="M606" s="10">
        <f t="shared" si="288"/>
        <v>6.8622678767352241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15.269092750168173</v>
      </c>
      <c r="Q606" s="42">
        <f t="shared" si="290"/>
        <v>0.72596350326614856</v>
      </c>
      <c r="R606" s="4">
        <f t="shared" si="291"/>
        <v>195770.70250609328</v>
      </c>
      <c r="S606">
        <f t="shared" si="272"/>
        <v>1.9577070250609329E-4</v>
      </c>
      <c r="T606" s="41">
        <f t="shared" si="273"/>
        <v>6.2907983276254788E-4</v>
      </c>
      <c r="U606" s="42">
        <f t="shared" si="292"/>
        <v>0.3476222056119696</v>
      </c>
      <c r="V606" s="42">
        <f t="shared" si="293"/>
        <v>1.1541276178758595</v>
      </c>
      <c r="W606" s="42">
        <f t="shared" si="294"/>
        <v>1.1418012273987173</v>
      </c>
      <c r="X606" s="42">
        <f t="shared" si="295"/>
        <v>1.2326390477142235E-2</v>
      </c>
      <c r="Y606" s="42">
        <f t="shared" ref="Y606:Y669" si="299">IF((X606*(Q606-Q605)+Y605)&lt;0,0,X606*(Q606-Q605)+Y605)</f>
        <v>1.358304440441691E-2</v>
      </c>
      <c r="Z606" s="10">
        <f t="shared" si="296"/>
        <v>21.591924739930359</v>
      </c>
      <c r="AA606">
        <f t="shared" si="274"/>
        <v>6861232.0572152473</v>
      </c>
      <c r="AB606" s="10">
        <f t="shared" si="275"/>
        <v>6.861232057215247</v>
      </c>
      <c r="AC606" s="10">
        <f t="shared" si="276"/>
        <v>6.760232057215247</v>
      </c>
      <c r="AD606" s="3">
        <f t="shared" si="277"/>
        <v>980.45425050257393</v>
      </c>
      <c r="AI606" s="94">
        <f t="shared" si="278"/>
        <v>1.1418012273987173</v>
      </c>
    </row>
    <row r="607" spans="2:35">
      <c r="B607" s="39">
        <f t="shared" si="279"/>
        <v>579</v>
      </c>
      <c r="C607" s="42">
        <f t="shared" si="280"/>
        <v>10.76079136690587</v>
      </c>
      <c r="D607" s="10">
        <f t="shared" si="281"/>
        <v>4.7392086330944672</v>
      </c>
      <c r="E607" s="40">
        <f t="shared" si="282"/>
        <v>36.521582733811066</v>
      </c>
      <c r="F607" s="40">
        <f t="shared" si="283"/>
        <v>46</v>
      </c>
      <c r="G607" s="3">
        <f t="shared" si="284"/>
        <v>317.39208633092846</v>
      </c>
      <c r="H607" s="3">
        <f t="shared" si="285"/>
        <v>148.76302106966494</v>
      </c>
      <c r="I607">
        <f t="shared" si="270"/>
        <v>1.4876302106966495E-4</v>
      </c>
      <c r="J607" s="4">
        <f t="shared" si="286"/>
        <v>1195.2393496379746</v>
      </c>
      <c r="K607" s="40">
        <f t="shared" si="287"/>
        <v>8.0345192040584479</v>
      </c>
      <c r="L607" s="40">
        <f t="shared" si="271"/>
        <v>0</v>
      </c>
      <c r="M607" s="10">
        <f t="shared" si="288"/>
        <v>6.861232057215247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15.268357487251752</v>
      </c>
      <c r="Q607" s="42">
        <f t="shared" si="290"/>
        <v>0.72718073517272408</v>
      </c>
      <c r="R607" s="4">
        <f t="shared" si="291"/>
        <v>194979.6776670558</v>
      </c>
      <c r="S607">
        <f t="shared" si="272"/>
        <v>1.9497967766705579E-4</v>
      </c>
      <c r="T607" s="41">
        <f t="shared" si="273"/>
        <v>6.2987085760158538E-4</v>
      </c>
      <c r="U607" s="42">
        <f t="shared" si="292"/>
        <v>0.34621761444628429</v>
      </c>
      <c r="V607" s="42">
        <f t="shared" si="293"/>
        <v>1.1539224022124848</v>
      </c>
      <c r="W607" s="42">
        <f t="shared" si="294"/>
        <v>1.141626304585299</v>
      </c>
      <c r="X607" s="42">
        <f t="shared" si="295"/>
        <v>1.2296097627185754E-2</v>
      </c>
      <c r="Y607" s="42">
        <f t="shared" si="299"/>
        <v>1.3598011606775089E-2</v>
      </c>
      <c r="Z607" s="10">
        <f t="shared" si="296"/>
        <v>21.588570804106467</v>
      </c>
      <c r="AA607">
        <f t="shared" si="274"/>
        <v>6860181.9709099438</v>
      </c>
      <c r="AB607" s="10">
        <f t="shared" si="275"/>
        <v>6.8601819709099434</v>
      </c>
      <c r="AC607" s="10">
        <f t="shared" si="276"/>
        <v>6.7591819709099434</v>
      </c>
      <c r="AD607" s="3">
        <f t="shared" si="277"/>
        <v>980.30195372152923</v>
      </c>
      <c r="AI607" s="94">
        <f t="shared" si="278"/>
        <v>1.141626304585299</v>
      </c>
    </row>
    <row r="608" spans="2:35">
      <c r="B608" s="39">
        <f t="shared" si="279"/>
        <v>580</v>
      </c>
      <c r="C608" s="42">
        <f t="shared" si="280"/>
        <v>10.779376498800353</v>
      </c>
      <c r="D608" s="10">
        <f t="shared" si="281"/>
        <v>4.7206235011999844</v>
      </c>
      <c r="E608" s="40">
        <f t="shared" si="282"/>
        <v>36.558752997600031</v>
      </c>
      <c r="F608" s="40">
        <f t="shared" si="283"/>
        <v>46</v>
      </c>
      <c r="G608" s="3">
        <f t="shared" si="284"/>
        <v>317.20623501198361</v>
      </c>
      <c r="H608" s="3">
        <f t="shared" si="285"/>
        <v>148.76302106966494</v>
      </c>
      <c r="I608">
        <f t="shared" si="270"/>
        <v>1.4876302106966495E-4</v>
      </c>
      <c r="J608" s="4">
        <f t="shared" si="286"/>
        <v>1197.3728172703261</v>
      </c>
      <c r="K608" s="40">
        <f t="shared" si="287"/>
        <v>8.0488605882076207</v>
      </c>
      <c r="L608" s="40">
        <f t="shared" si="271"/>
        <v>0</v>
      </c>
      <c r="M608" s="10">
        <f t="shared" si="288"/>
        <v>6.8601819709099434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15.267612020080422</v>
      </c>
      <c r="Q608" s="42">
        <f t="shared" si="290"/>
        <v>0.72839802651272145</v>
      </c>
      <c r="R608" s="4">
        <f t="shared" si="291"/>
        <v>194188.7566178265</v>
      </c>
      <c r="S608">
        <f t="shared" si="272"/>
        <v>1.941887566178265E-4</v>
      </c>
      <c r="T608" s="41">
        <f t="shared" si="273"/>
        <v>6.3066177865081464E-4</v>
      </c>
      <c r="U608" s="42">
        <f t="shared" si="292"/>
        <v>0.34481320757600981</v>
      </c>
      <c r="V608" s="42">
        <f t="shared" si="293"/>
        <v>1.1537146647880689</v>
      </c>
      <c r="W608" s="42">
        <f t="shared" si="294"/>
        <v>1.1414489724851473</v>
      </c>
      <c r="X608" s="42">
        <f t="shared" si="295"/>
        <v>1.2265692302921627E-2</v>
      </c>
      <c r="Y608" s="42">
        <f t="shared" si="299"/>
        <v>1.3612942527794507E-2</v>
      </c>
      <c r="Z608" s="10">
        <f t="shared" si="296"/>
        <v>21.585171305159644</v>
      </c>
      <c r="AA608">
        <f t="shared" si="274"/>
        <v>6859117.6192120025</v>
      </c>
      <c r="AB608" s="10">
        <f t="shared" si="275"/>
        <v>6.8591176192120029</v>
      </c>
      <c r="AC608" s="10">
        <f t="shared" si="276"/>
        <v>6.7581176192120029</v>
      </c>
      <c r="AD608" s="3">
        <f t="shared" si="277"/>
        <v>980.14758799303877</v>
      </c>
      <c r="AI608" s="94">
        <f t="shared" si="278"/>
        <v>1.1414489724851473</v>
      </c>
    </row>
    <row r="609" spans="2:35">
      <c r="B609" s="39">
        <f t="shared" si="279"/>
        <v>581</v>
      </c>
      <c r="C609" s="42">
        <f t="shared" si="280"/>
        <v>10.797961630694836</v>
      </c>
      <c r="D609" s="10">
        <f t="shared" si="281"/>
        <v>4.7020383693055017</v>
      </c>
      <c r="E609" s="40">
        <f t="shared" si="282"/>
        <v>36.595923261388997</v>
      </c>
      <c r="F609" s="40">
        <f t="shared" si="283"/>
        <v>46</v>
      </c>
      <c r="G609" s="3">
        <f t="shared" si="284"/>
        <v>317.02038369303875</v>
      </c>
      <c r="H609" s="3">
        <f t="shared" si="285"/>
        <v>148.76302106966494</v>
      </c>
      <c r="I609">
        <f t="shared" si="270"/>
        <v>1.4876302106966495E-4</v>
      </c>
      <c r="J609" s="4">
        <f t="shared" si="286"/>
        <v>1199.5084551596665</v>
      </c>
      <c r="K609" s="40">
        <f t="shared" si="287"/>
        <v>8.0632165610426991</v>
      </c>
      <c r="L609" s="40">
        <f t="shared" si="271"/>
        <v>0</v>
      </c>
      <c r="M609" s="10">
        <f t="shared" si="288"/>
        <v>6.8591176192120029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15.26685634645599</v>
      </c>
      <c r="Q609" s="42">
        <f t="shared" si="290"/>
        <v>0.72961537810578847</v>
      </c>
      <c r="R609" s="4">
        <f t="shared" si="291"/>
        <v>193397.94056844068</v>
      </c>
      <c r="S609">
        <f t="shared" si="272"/>
        <v>1.9339794056844067E-4</v>
      </c>
      <c r="T609" s="41">
        <f t="shared" si="273"/>
        <v>6.3145259470020055E-4</v>
      </c>
      <c r="U609" s="42">
        <f t="shared" si="292"/>
        <v>0.34340898714975737</v>
      </c>
      <c r="V609" s="42">
        <f t="shared" si="293"/>
        <v>1.153504405998776</v>
      </c>
      <c r="W609" s="42">
        <f t="shared" si="294"/>
        <v>1.1412692313334507</v>
      </c>
      <c r="X609" s="42">
        <f t="shared" si="295"/>
        <v>1.223517466532531E-2</v>
      </c>
      <c r="Y609" s="42">
        <f t="shared" si="299"/>
        <v>1.3627837037164794E-2</v>
      </c>
      <c r="Z609" s="10">
        <f t="shared" si="296"/>
        <v>21.581726247613226</v>
      </c>
      <c r="AA609">
        <f t="shared" si="274"/>
        <v>6858039.0035376353</v>
      </c>
      <c r="AB609" s="10">
        <f t="shared" si="275"/>
        <v>6.8580390035376357</v>
      </c>
      <c r="AC609" s="10">
        <f t="shared" si="276"/>
        <v>6.7570390035376358</v>
      </c>
      <c r="AD609" s="3">
        <f t="shared" si="277"/>
        <v>979.99115352249964</v>
      </c>
      <c r="AI609" s="94">
        <f t="shared" si="278"/>
        <v>1.1412692313334507</v>
      </c>
    </row>
    <row r="610" spans="2:35">
      <c r="B610" s="39">
        <f t="shared" si="279"/>
        <v>582</v>
      </c>
      <c r="C610" s="42">
        <f t="shared" si="280"/>
        <v>10.816546762589319</v>
      </c>
      <c r="D610" s="10">
        <f t="shared" si="281"/>
        <v>4.6834532374110189</v>
      </c>
      <c r="E610" s="40">
        <f t="shared" si="282"/>
        <v>36.633093525177962</v>
      </c>
      <c r="F610" s="40">
        <f t="shared" si="283"/>
        <v>46</v>
      </c>
      <c r="G610" s="3">
        <f t="shared" si="284"/>
        <v>316.8345323740939</v>
      </c>
      <c r="H610" s="3">
        <f t="shared" si="285"/>
        <v>148.76302106966494</v>
      </c>
      <c r="I610">
        <f t="shared" si="270"/>
        <v>1.4876302106966495E-4</v>
      </c>
      <c r="J610" s="4">
        <f t="shared" si="286"/>
        <v>1201.6462633059959</v>
      </c>
      <c r="K610" s="40">
        <f t="shared" si="287"/>
        <v>8.0775871225636866</v>
      </c>
      <c r="L610" s="40">
        <f t="shared" si="271"/>
        <v>0</v>
      </c>
      <c r="M610" s="10">
        <f t="shared" si="288"/>
        <v>6.8580390035376357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15.266090464152683</v>
      </c>
      <c r="Q610" s="42">
        <f t="shared" si="290"/>
        <v>0.73083279077199303</v>
      </c>
      <c r="R610" s="4">
        <f t="shared" si="291"/>
        <v>192607.23072893376</v>
      </c>
      <c r="S610">
        <f t="shared" si="272"/>
        <v>1.9260723072893376E-4</v>
      </c>
      <c r="T610" s="41">
        <f t="shared" si="273"/>
        <v>6.3224330453970747E-4</v>
      </c>
      <c r="U610" s="42">
        <f t="shared" si="292"/>
        <v>0.3420049553161385</v>
      </c>
      <c r="V610" s="42">
        <f t="shared" si="293"/>
        <v>1.1532916262454473</v>
      </c>
      <c r="W610" s="42">
        <f t="shared" si="294"/>
        <v>1.1410870813693705</v>
      </c>
      <c r="X610" s="42">
        <f t="shared" si="295"/>
        <v>1.2204544876076806E-2</v>
      </c>
      <c r="Y610" s="42">
        <f t="shared" si="299"/>
        <v>1.3642695004682192E-2</v>
      </c>
      <c r="Z610" s="10">
        <f t="shared" si="296"/>
        <v>21.578235636064967</v>
      </c>
      <c r="AA610">
        <f t="shared" si="274"/>
        <v>6856946.1253263569</v>
      </c>
      <c r="AB610" s="10">
        <f t="shared" si="275"/>
        <v>6.8569461253263571</v>
      </c>
      <c r="AC610" s="10">
        <f t="shared" si="276"/>
        <v>6.7559461253263571</v>
      </c>
      <c r="AD610" s="3">
        <f t="shared" si="277"/>
        <v>979.83265051868841</v>
      </c>
      <c r="AI610" s="94">
        <f t="shared" si="278"/>
        <v>1.1410870813693705</v>
      </c>
    </row>
    <row r="611" spans="2:35">
      <c r="B611" s="39">
        <f t="shared" si="279"/>
        <v>583</v>
      </c>
      <c r="C611" s="42">
        <f t="shared" si="280"/>
        <v>10.835131894483801</v>
      </c>
      <c r="D611" s="10">
        <f t="shared" si="281"/>
        <v>4.6648681055165362</v>
      </c>
      <c r="E611" s="40">
        <f t="shared" si="282"/>
        <v>36.670263788966928</v>
      </c>
      <c r="F611" s="40">
        <f t="shared" si="283"/>
        <v>46</v>
      </c>
      <c r="G611" s="3">
        <f t="shared" si="284"/>
        <v>316.64868105514904</v>
      </c>
      <c r="H611" s="3">
        <f t="shared" si="285"/>
        <v>148.76302106966494</v>
      </c>
      <c r="I611">
        <f t="shared" si="270"/>
        <v>1.4876302106966495E-4</v>
      </c>
      <c r="J611" s="4">
        <f t="shared" si="286"/>
        <v>1203.7862417093138</v>
      </c>
      <c r="K611" s="40">
        <f t="shared" si="287"/>
        <v>8.0919722727705761</v>
      </c>
      <c r="L611" s="40">
        <f t="shared" si="271"/>
        <v>0</v>
      </c>
      <c r="M611" s="10">
        <f t="shared" si="288"/>
        <v>6.8569461253263571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15.265314370916967</v>
      </c>
      <c r="Q611" s="42">
        <f t="shared" si="290"/>
        <v>0.7320502653318286</v>
      </c>
      <c r="R611" s="4">
        <f t="shared" si="291"/>
        <v>191816.62830934112</v>
      </c>
      <c r="S611">
        <f t="shared" si="272"/>
        <v>1.9181662830934111E-4</v>
      </c>
      <c r="T611" s="41">
        <f t="shared" si="273"/>
        <v>6.3303390695930006E-4</v>
      </c>
      <c r="U611" s="42">
        <f t="shared" si="292"/>
        <v>0.3406011142237646</v>
      </c>
      <c r="V611" s="42">
        <f t="shared" si="293"/>
        <v>1.1530763259344914</v>
      </c>
      <c r="W611" s="42">
        <f t="shared" si="294"/>
        <v>1.140902522836003</v>
      </c>
      <c r="X611" s="42">
        <f t="shared" si="295"/>
        <v>1.2173803098488367E-2</v>
      </c>
      <c r="Y611" s="42">
        <f t="shared" si="299"/>
        <v>1.3657516300251049E-2</v>
      </c>
      <c r="Z611" s="10">
        <f t="shared" si="296"/>
        <v>21.574699475188048</v>
      </c>
      <c r="AA611">
        <f t="shared" si="274"/>
        <v>6855838.9860412972</v>
      </c>
      <c r="AB611" s="10">
        <f t="shared" si="275"/>
        <v>6.8558389860412969</v>
      </c>
      <c r="AC611" s="10">
        <f t="shared" si="276"/>
        <v>6.754838986041297</v>
      </c>
      <c r="AD611" s="3">
        <f t="shared" si="277"/>
        <v>979.67207919380667</v>
      </c>
      <c r="AI611" s="94">
        <f t="shared" si="278"/>
        <v>1.140902522836003</v>
      </c>
    </row>
    <row r="612" spans="2:35">
      <c r="B612" s="39">
        <f t="shared" si="279"/>
        <v>584</v>
      </c>
      <c r="C612" s="42">
        <f t="shared" si="280"/>
        <v>10.853717026378284</v>
      </c>
      <c r="D612" s="10">
        <f t="shared" si="281"/>
        <v>4.6462829736220534</v>
      </c>
      <c r="E612" s="40">
        <f t="shared" si="282"/>
        <v>36.707434052755893</v>
      </c>
      <c r="F612" s="40">
        <f t="shared" si="283"/>
        <v>46</v>
      </c>
      <c r="G612" s="3">
        <f t="shared" si="284"/>
        <v>316.46282973620418</v>
      </c>
      <c r="H612" s="3">
        <f t="shared" si="285"/>
        <v>148.76302106966494</v>
      </c>
      <c r="I612">
        <f t="shared" si="270"/>
        <v>1.4876302106966495E-4</v>
      </c>
      <c r="J612" s="4">
        <f t="shared" si="286"/>
        <v>1205.9283903696205</v>
      </c>
      <c r="K612" s="40">
        <f t="shared" si="287"/>
        <v>8.1063720116633728</v>
      </c>
      <c r="L612" s="40">
        <f t="shared" si="271"/>
        <v>0</v>
      </c>
      <c r="M612" s="10">
        <f t="shared" si="288"/>
        <v>6.8558389860412969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15.264528064467756</v>
      </c>
      <c r="Q612" s="42">
        <f t="shared" si="290"/>
        <v>0.73326780260622004</v>
      </c>
      <c r="R612" s="4">
        <f t="shared" si="291"/>
        <v>191026.1345196981</v>
      </c>
      <c r="S612">
        <f t="shared" si="272"/>
        <v>1.910261345196981E-4</v>
      </c>
      <c r="T612" s="41">
        <f t="shared" si="273"/>
        <v>6.338244007489431E-4</v>
      </c>
      <c r="U612" s="42">
        <f t="shared" si="292"/>
        <v>0.33919746602124717</v>
      </c>
      <c r="V612" s="42">
        <f t="shared" si="293"/>
        <v>1.1528585054769718</v>
      </c>
      <c r="W612" s="42">
        <f t="shared" si="294"/>
        <v>1.1407155559804325</v>
      </c>
      <c r="X612" s="42">
        <f t="shared" si="295"/>
        <v>1.2142949496539268E-2</v>
      </c>
      <c r="Y612" s="42">
        <f t="shared" si="299"/>
        <v>1.3672300793884139E-2</v>
      </c>
      <c r="Z612" s="10">
        <f t="shared" si="296"/>
        <v>21.571117769730225</v>
      </c>
      <c r="AA612">
        <f t="shared" si="274"/>
        <v>6854717.5871689366</v>
      </c>
      <c r="AB612" s="10">
        <f t="shared" si="275"/>
        <v>6.8547175871689365</v>
      </c>
      <c r="AC612" s="10">
        <f t="shared" si="276"/>
        <v>6.7537175871689366</v>
      </c>
      <c r="AD612" s="3">
        <f t="shared" si="277"/>
        <v>979.50943976344263</v>
      </c>
      <c r="AI612" s="94">
        <f t="shared" si="278"/>
        <v>1.1407155559804325</v>
      </c>
    </row>
    <row r="613" spans="2:35">
      <c r="B613" s="39">
        <f t="shared" si="279"/>
        <v>585</v>
      </c>
      <c r="C613" s="42">
        <f t="shared" si="280"/>
        <v>10.872302158272767</v>
      </c>
      <c r="D613" s="10">
        <f t="shared" si="281"/>
        <v>4.6276978417275707</v>
      </c>
      <c r="E613" s="40">
        <f t="shared" si="282"/>
        <v>36.744604316544859</v>
      </c>
      <c r="F613" s="40">
        <f t="shared" si="283"/>
        <v>46</v>
      </c>
      <c r="G613" s="3">
        <f t="shared" si="284"/>
        <v>316.27697841725933</v>
      </c>
      <c r="H613" s="3">
        <f t="shared" si="285"/>
        <v>148.76302106966494</v>
      </c>
      <c r="I613">
        <f t="shared" si="270"/>
        <v>1.4876302106966495E-4</v>
      </c>
      <c r="J613" s="4">
        <f t="shared" si="286"/>
        <v>1208.0727092869156</v>
      </c>
      <c r="K613" s="40">
        <f t="shared" si="287"/>
        <v>8.1207863392420716</v>
      </c>
      <c r="L613" s="40">
        <f t="shared" si="271"/>
        <v>0</v>
      </c>
      <c r="M613" s="10">
        <f t="shared" si="288"/>
        <v>6.8547175871689365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15.263731542496155</v>
      </c>
      <c r="Q613" s="42">
        <f t="shared" si="290"/>
        <v>0.73448540341652913</v>
      </c>
      <c r="R613" s="4">
        <f t="shared" si="291"/>
        <v>190235.75057004011</v>
      </c>
      <c r="S613">
        <f t="shared" si="272"/>
        <v>1.9023575057004012E-4</v>
      </c>
      <c r="T613" s="41">
        <f t="shared" si="273"/>
        <v>6.3461478469860105E-4</v>
      </c>
      <c r="U613" s="42">
        <f t="shared" si="292"/>
        <v>0.33779401285719746</v>
      </c>
      <c r="V613" s="42">
        <f t="shared" si="293"/>
        <v>1.1526381652895388</v>
      </c>
      <c r="W613" s="42">
        <f t="shared" si="294"/>
        <v>1.1405261810536869</v>
      </c>
      <c r="X613" s="42">
        <f t="shared" si="295"/>
        <v>1.2111984235851914E-2</v>
      </c>
      <c r="Y613" s="42">
        <f t="shared" si="299"/>
        <v>1.3687048355704163E-2</v>
      </c>
      <c r="Z613" s="10">
        <f t="shared" si="296"/>
        <v>21.567490524514934</v>
      </c>
      <c r="AA613">
        <f t="shared" si="274"/>
        <v>6853581.9302194444</v>
      </c>
      <c r="AB613" s="10">
        <f t="shared" si="275"/>
        <v>6.8535819302194447</v>
      </c>
      <c r="AC613" s="10">
        <f t="shared" si="276"/>
        <v>6.7525819302194448</v>
      </c>
      <c r="AD613" s="3">
        <f t="shared" si="277"/>
        <v>979.3447324466199</v>
      </c>
      <c r="AI613" s="94">
        <f t="shared" si="278"/>
        <v>1.1405261810536869</v>
      </c>
    </row>
    <row r="614" spans="2:35">
      <c r="B614" s="39">
        <f t="shared" si="279"/>
        <v>586</v>
      </c>
      <c r="C614" s="42">
        <f t="shared" si="280"/>
        <v>10.89088729016725</v>
      </c>
      <c r="D614" s="10">
        <f t="shared" si="281"/>
        <v>4.609112709833088</v>
      </c>
      <c r="E614" s="40">
        <f t="shared" si="282"/>
        <v>36.781774580333824</v>
      </c>
      <c r="F614" s="40">
        <f t="shared" si="283"/>
        <v>46</v>
      </c>
      <c r="G614" s="3">
        <f t="shared" si="284"/>
        <v>316.09112709831447</v>
      </c>
      <c r="H614" s="3">
        <f t="shared" si="285"/>
        <v>148.76302106966494</v>
      </c>
      <c r="I614">
        <f t="shared" si="270"/>
        <v>1.4876302106966495E-4</v>
      </c>
      <c r="J614" s="4">
        <f t="shared" si="286"/>
        <v>1210.2191984611998</v>
      </c>
      <c r="K614" s="40">
        <f t="shared" si="287"/>
        <v>8.1352152555066795</v>
      </c>
      <c r="L614" s="40">
        <f t="shared" si="271"/>
        <v>0</v>
      </c>
      <c r="M614" s="10">
        <f t="shared" si="288"/>
        <v>6.8535819302194447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15.262924802665683</v>
      </c>
      <c r="Q614" s="42">
        <f t="shared" si="290"/>
        <v>0.73570306858456025</v>
      </c>
      <c r="R614" s="4">
        <f t="shared" si="291"/>
        <v>189445.47767040247</v>
      </c>
      <c r="S614">
        <f t="shared" si="272"/>
        <v>1.8944547767040247E-4</v>
      </c>
      <c r="T614" s="41">
        <f t="shared" si="273"/>
        <v>6.354050575982387E-4</v>
      </c>
      <c r="U614" s="42">
        <f t="shared" si="292"/>
        <v>0.33639075688022685</v>
      </c>
      <c r="V614" s="42">
        <f t="shared" si="293"/>
        <v>1.1524153057934401</v>
      </c>
      <c r="W614" s="42">
        <f t="shared" si="294"/>
        <v>1.1403343983107939</v>
      </c>
      <c r="X614" s="42">
        <f t="shared" si="295"/>
        <v>1.208090748264623E-2</v>
      </c>
      <c r="Y614" s="42">
        <f t="shared" si="299"/>
        <v>1.3701758855943987E-2</v>
      </c>
      <c r="Z614" s="10">
        <f t="shared" si="296"/>
        <v>21.563817744440264</v>
      </c>
      <c r="AA614">
        <f t="shared" si="274"/>
        <v>6852432.0167263709</v>
      </c>
      <c r="AB614" s="10">
        <f t="shared" si="275"/>
        <v>6.8524320167263708</v>
      </c>
      <c r="AC614" s="10">
        <f t="shared" si="276"/>
        <v>6.7514320167263708</v>
      </c>
      <c r="AD614" s="3">
        <f t="shared" si="277"/>
        <v>979.17795746575359</v>
      </c>
      <c r="AI614" s="94">
        <f t="shared" si="278"/>
        <v>1.1403343983107939</v>
      </c>
    </row>
    <row r="615" spans="2:35">
      <c r="B615" s="39">
        <f t="shared" si="279"/>
        <v>587</v>
      </c>
      <c r="C615" s="42">
        <f t="shared" si="280"/>
        <v>10.909472422061732</v>
      </c>
      <c r="D615" s="10">
        <f t="shared" si="281"/>
        <v>4.5905275779386052</v>
      </c>
      <c r="E615" s="40">
        <f t="shared" si="282"/>
        <v>36.81894484412279</v>
      </c>
      <c r="F615" s="40">
        <f t="shared" si="283"/>
        <v>46</v>
      </c>
      <c r="G615" s="3">
        <f t="shared" si="284"/>
        <v>315.90527577936962</v>
      </c>
      <c r="H615" s="3">
        <f t="shared" si="285"/>
        <v>148.76302106966494</v>
      </c>
      <c r="I615">
        <f t="shared" ref="I615:I678" si="300">H615/1000^2</f>
        <v>1.4876302106966495E-4</v>
      </c>
      <c r="J615" s="4">
        <f t="shared" si="286"/>
        <v>1212.3678578924723</v>
      </c>
      <c r="K615" s="40">
        <f t="shared" si="287"/>
        <v>8.1496587604571893</v>
      </c>
      <c r="L615" s="40">
        <f t="shared" ref="L615:L678" si="301">IF((gstar-K615)&lt;0,0,gstar-K615)</f>
        <v>0</v>
      </c>
      <c r="M615" s="10">
        <f t="shared" si="288"/>
        <v>6.8524320167263708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15.262107842612021</v>
      </c>
      <c r="Q615" s="42">
        <f t="shared" si="290"/>
        <v>0.7369207989325659</v>
      </c>
      <c r="R615" s="4">
        <f t="shared" si="291"/>
        <v>188655.31703082062</v>
      </c>
      <c r="S615">
        <f t="shared" ref="S615:S678" si="302">R615/1000^3</f>
        <v>1.8865531703082062E-4</v>
      </c>
      <c r="T615" s="41">
        <f t="shared" ref="T615:T678" si="303">(vc/1000^3-S615)</f>
        <v>6.361952182378206E-4</v>
      </c>
      <c r="U615" s="42">
        <f t="shared" si="292"/>
        <v>0.33498770023894692</v>
      </c>
      <c r="V615" s="42">
        <f t="shared" si="293"/>
        <v>1.1521899274152105</v>
      </c>
      <c r="W615" s="42">
        <f t="shared" si="294"/>
        <v>1.1401402080107306</v>
      </c>
      <c r="X615" s="42">
        <f t="shared" si="295"/>
        <v>1.2049719404479964E-2</v>
      </c>
      <c r="Y615" s="42">
        <f t="shared" si="299"/>
        <v>1.3716432164947775E-2</v>
      </c>
      <c r="Z615" s="10">
        <f t="shared" si="296"/>
        <v>21.560099434479465</v>
      </c>
      <c r="AA615">
        <f t="shared" ref="AA615:AA678" si="304">Z615*rat*to+patm*1000000</f>
        <v>6851267.8482467933</v>
      </c>
      <c r="AB615" s="10">
        <f t="shared" ref="AB615:AB678" si="305">AA615/1000000</f>
        <v>6.8512678482467937</v>
      </c>
      <c r="AC615" s="10">
        <f t="shared" ref="AC615:AC678" si="306">AB615-patm</f>
        <v>6.7502678482467937</v>
      </c>
      <c r="AD615" s="3">
        <f t="shared" ref="AD615:AD678" si="307">AC615*1000000/6895</f>
        <v>979.00911504667056</v>
      </c>
      <c r="AI615" s="94">
        <f t="shared" ref="AI615:AI678" si="308">($M615-patm)*1000000*$I615/SQRT(rat*to)*SQRT(k)*(2/(k+1))^((k+1)/2/(k-1))</f>
        <v>1.1401402080107306</v>
      </c>
    </row>
    <row r="616" spans="2:35">
      <c r="B616" s="39">
        <f t="shared" ref="B616:B679" si="309">1+B615</f>
        <v>588</v>
      </c>
      <c r="C616" s="42">
        <f t="shared" ref="C616:C679" si="310">xincp+C615</f>
        <v>10.928057553956215</v>
      </c>
      <c r="D616" s="10">
        <f t="shared" ref="D616:D679" si="311">(F616-E616)/2</f>
        <v>4.5719424460441225</v>
      </c>
      <c r="E616" s="40">
        <f t="shared" ref="E616:E679" si="312">E615+ci*2*xincp</f>
        <v>36.856115107911755</v>
      </c>
      <c r="F616" s="40">
        <f t="shared" ref="F616:F679" si="313">F615-osi*2*xincp</f>
        <v>46</v>
      </c>
      <c r="G616" s="3">
        <f t="shared" ref="G616:G679" si="314">G615-ei*n*2*xincp</f>
        <v>315.71942446042476</v>
      </c>
      <c r="H616" s="3">
        <f t="shared" ref="H616:H679" si="315">PI()/4*(dto+erate*(two-D616)/two)^2</f>
        <v>148.76302106966494</v>
      </c>
      <c r="I616">
        <f t="shared" si="300"/>
        <v>1.4876302106966495E-4</v>
      </c>
      <c r="J616" s="4">
        <f t="shared" ref="J616:J679" si="316">PI()/4*dc^2-PI()/4*(F616^2-E616^2)</f>
        <v>1214.518687580734</v>
      </c>
      <c r="K616" s="40">
        <f t="shared" ref="K616:K679" si="317">J616/H616</f>
        <v>8.1641168540936064</v>
      </c>
      <c r="L616" s="40">
        <f t="shared" si="301"/>
        <v>0</v>
      </c>
      <c r="M616" s="10">
        <f t="shared" ref="M616:M679" si="318">AB615</f>
        <v>6.8512678482467937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15.261280659943075</v>
      </c>
      <c r="Q616" s="42">
        <f t="shared" ref="Q616:Q679" si="320">xincp/P616+Q615</f>
        <v>0.73813859528325254</v>
      </c>
      <c r="R616" s="4">
        <f t="shared" ref="R616:R679" si="321">PI()/4*(F616^2-E616^2)*G616</f>
        <v>187865.26986132984</v>
      </c>
      <c r="S616">
        <f t="shared" si="302"/>
        <v>1.8786526986132985E-4</v>
      </c>
      <c r="T616" s="41">
        <f t="shared" si="303"/>
        <v>6.3698526540731132E-4</v>
      </c>
      <c r="U616" s="42">
        <f t="shared" ref="U616:U679" si="322">rhopgrain*R616/1000^2</f>
        <v>0.33358484508196895</v>
      </c>
      <c r="V616" s="42">
        <f t="shared" ref="V616:V679" si="323">(U615-U616)/(Q616-Q615)</f>
        <v>1.151962030586628</v>
      </c>
      <c r="W616" s="42">
        <f t="shared" ref="W616:W679" si="324">IF(V616&lt;AI616,IF(AB615&gt;pbd,AI616,0),AI616)</f>
        <v>1.1399436104164455</v>
      </c>
      <c r="X616" s="42">
        <f t="shared" ref="X616:X679" si="325">V616-W616</f>
        <v>1.2018420170182509E-2</v>
      </c>
      <c r="Y616" s="42">
        <f t="shared" si="299"/>
        <v>1.3731068153172042E-2</v>
      </c>
      <c r="Z616" s="10">
        <f t="shared" ref="Z616:Z679" si="326">Y616/T616</f>
        <v>21.556335599681262</v>
      </c>
      <c r="AA616">
        <f t="shared" si="304"/>
        <v>6850089.4263614183</v>
      </c>
      <c r="AB616" s="10">
        <f t="shared" si="305"/>
        <v>6.8500894263614187</v>
      </c>
      <c r="AC616" s="10">
        <f t="shared" si="306"/>
        <v>6.7490894263614187</v>
      </c>
      <c r="AD616" s="3">
        <f t="shared" si="307"/>
        <v>978.83820541862485</v>
      </c>
      <c r="AI616" s="94">
        <f t="shared" si="308"/>
        <v>1.1399436104164455</v>
      </c>
    </row>
    <row r="617" spans="2:35">
      <c r="B617" s="39">
        <f t="shared" si="309"/>
        <v>589</v>
      </c>
      <c r="C617" s="42">
        <f t="shared" si="310"/>
        <v>10.946642685850698</v>
      </c>
      <c r="D617" s="10">
        <f t="shared" si="311"/>
        <v>4.5533573141496397</v>
      </c>
      <c r="E617" s="40">
        <f t="shared" si="312"/>
        <v>36.893285371700721</v>
      </c>
      <c r="F617" s="40">
        <f t="shared" si="313"/>
        <v>46</v>
      </c>
      <c r="G617" s="3">
        <f t="shared" si="314"/>
        <v>315.53357314147991</v>
      </c>
      <c r="H617" s="3">
        <f t="shared" si="315"/>
        <v>148.76302106966494</v>
      </c>
      <c r="I617">
        <f t="shared" si="300"/>
        <v>1.4876302106966495E-4</v>
      </c>
      <c r="J617" s="4">
        <f t="shared" si="316"/>
        <v>1216.6716875259845</v>
      </c>
      <c r="K617" s="40">
        <f t="shared" si="317"/>
        <v>8.1785895364159309</v>
      </c>
      <c r="L617" s="40">
        <f t="shared" si="301"/>
        <v>0</v>
      </c>
      <c r="M617" s="10">
        <f t="shared" si="318"/>
        <v>6.8500894263614187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15.260443252239002</v>
      </c>
      <c r="Q617" s="42">
        <f t="shared" si="320"/>
        <v>0.73935645845978626</v>
      </c>
      <c r="R617" s="4">
        <f t="shared" si="321"/>
        <v>187075.33737196552</v>
      </c>
      <c r="S617">
        <f t="shared" si="302"/>
        <v>1.8707533737196552E-4</v>
      </c>
      <c r="T617" s="41">
        <f t="shared" si="303"/>
        <v>6.3777519789667565E-4</v>
      </c>
      <c r="U617" s="42">
        <f t="shared" si="322"/>
        <v>0.33218219355790429</v>
      </c>
      <c r="V617" s="42">
        <f t="shared" si="323"/>
        <v>1.1517316157442943</v>
      </c>
      <c r="W617" s="42">
        <f t="shared" si="324"/>
        <v>1.1397446057948799</v>
      </c>
      <c r="X617" s="42">
        <f t="shared" si="325"/>
        <v>1.1987009949414373E-2</v>
      </c>
      <c r="Y617" s="42">
        <f t="shared" si="299"/>
        <v>1.3745666691186176E-2</v>
      </c>
      <c r="Z617" s="10">
        <f t="shared" si="326"/>
        <v>21.552526245169346</v>
      </c>
      <c r="AA617">
        <f t="shared" si="304"/>
        <v>6848896.7526744315</v>
      </c>
      <c r="AB617" s="10">
        <f t="shared" si="305"/>
        <v>6.8488967526744311</v>
      </c>
      <c r="AC617" s="10">
        <f t="shared" si="306"/>
        <v>6.7478967526744311</v>
      </c>
      <c r="AD617" s="3">
        <f t="shared" si="307"/>
        <v>978.66522881427579</v>
      </c>
      <c r="AI617" s="94">
        <f t="shared" si="308"/>
        <v>1.1397446057948799</v>
      </c>
    </row>
    <row r="618" spans="2:35">
      <c r="B618" s="39">
        <f t="shared" si="309"/>
        <v>590</v>
      </c>
      <c r="C618" s="42">
        <f t="shared" si="310"/>
        <v>10.965227817745181</v>
      </c>
      <c r="D618" s="10">
        <f t="shared" si="311"/>
        <v>4.534772182255157</v>
      </c>
      <c r="E618" s="40">
        <f t="shared" si="312"/>
        <v>36.930455635489686</v>
      </c>
      <c r="F618" s="40">
        <f t="shared" si="313"/>
        <v>46</v>
      </c>
      <c r="G618" s="3">
        <f t="shared" si="314"/>
        <v>315.34772182253505</v>
      </c>
      <c r="H618" s="3">
        <f t="shared" si="315"/>
        <v>148.76302106966494</v>
      </c>
      <c r="I618">
        <f t="shared" si="300"/>
        <v>1.4876302106966495E-4</v>
      </c>
      <c r="J618" s="4">
        <f t="shared" si="316"/>
        <v>1218.8268577282233</v>
      </c>
      <c r="K618" s="40">
        <f t="shared" si="317"/>
        <v>8.1930768074241591</v>
      </c>
      <c r="L618" s="40">
        <f t="shared" si="301"/>
        <v>0</v>
      </c>
      <c r="M618" s="10">
        <f t="shared" si="318"/>
        <v>6.8488967526744311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15.259595617052094</v>
      </c>
      <c r="Q618" s="42">
        <f t="shared" si="320"/>
        <v>0.74057438928579811</v>
      </c>
      <c r="R618" s="4">
        <f t="shared" si="321"/>
        <v>186285.52077276315</v>
      </c>
      <c r="S618">
        <f t="shared" si="302"/>
        <v>1.8628552077276314E-4</v>
      </c>
      <c r="T618" s="41">
        <f t="shared" si="303"/>
        <v>6.3856501449587803E-4</v>
      </c>
      <c r="U618" s="42">
        <f t="shared" si="322"/>
        <v>0.33077974781536462</v>
      </c>
      <c r="V618" s="42">
        <f t="shared" si="323"/>
        <v>1.1514986833300067</v>
      </c>
      <c r="W618" s="42">
        <f t="shared" si="324"/>
        <v>1.1395431944169379</v>
      </c>
      <c r="X618" s="42">
        <f t="shared" si="325"/>
        <v>1.1955488913068857E-2</v>
      </c>
      <c r="Y618" s="42">
        <f t="shared" si="299"/>
        <v>1.3760227649673445E-2</v>
      </c>
      <c r="Z618" s="10">
        <f t="shared" si="326"/>
        <v>21.548671376142654</v>
      </c>
      <c r="AA618">
        <f t="shared" si="304"/>
        <v>6847689.8288135659</v>
      </c>
      <c r="AB618" s="10">
        <f t="shared" si="305"/>
        <v>6.8476898288135661</v>
      </c>
      <c r="AC618" s="10">
        <f t="shared" si="306"/>
        <v>6.7466898288135662</v>
      </c>
      <c r="AD618" s="3">
        <f t="shared" si="307"/>
        <v>978.49018546969774</v>
      </c>
      <c r="AI618" s="94">
        <f t="shared" si="308"/>
        <v>1.1395431944169379</v>
      </c>
    </row>
    <row r="619" spans="2:35">
      <c r="B619" s="39">
        <f t="shared" si="309"/>
        <v>591</v>
      </c>
      <c r="C619" s="42">
        <f t="shared" si="310"/>
        <v>10.983812949639663</v>
      </c>
      <c r="D619" s="10">
        <f t="shared" si="311"/>
        <v>4.5161870503606742</v>
      </c>
      <c r="E619" s="40">
        <f t="shared" si="312"/>
        <v>36.967625899278652</v>
      </c>
      <c r="F619" s="40">
        <f t="shared" si="313"/>
        <v>46</v>
      </c>
      <c r="G619" s="3">
        <f t="shared" si="314"/>
        <v>315.16187050359019</v>
      </c>
      <c r="H619" s="3">
        <f t="shared" si="315"/>
        <v>148.76302106966494</v>
      </c>
      <c r="I619">
        <f t="shared" si="300"/>
        <v>1.4876302106966495E-4</v>
      </c>
      <c r="J619" s="4">
        <f t="shared" si="316"/>
        <v>1220.9841981874511</v>
      </c>
      <c r="K619" s="40">
        <f t="shared" si="317"/>
        <v>8.2075786671182929</v>
      </c>
      <c r="L619" s="40">
        <f t="shared" si="301"/>
        <v>0</v>
      </c>
      <c r="M619" s="10">
        <f t="shared" si="318"/>
        <v>6.8476898288135661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15.258737751906756</v>
      </c>
      <c r="Q619" s="42">
        <f t="shared" si="320"/>
        <v>0.74179238858539032</v>
      </c>
      <c r="R619" s="4">
        <f t="shared" si="321"/>
        <v>185495.82127375796</v>
      </c>
      <c r="S619">
        <f t="shared" si="302"/>
        <v>1.8549582127375797E-4</v>
      </c>
      <c r="T619" s="41">
        <f t="shared" si="303"/>
        <v>6.3935471399488315E-4</v>
      </c>
      <c r="U619" s="42">
        <f t="shared" si="322"/>
        <v>0.32937751000296106</v>
      </c>
      <c r="V619" s="42">
        <f t="shared" si="323"/>
        <v>1.1512632337908864</v>
      </c>
      <c r="W619" s="42">
        <f t="shared" si="324"/>
        <v>1.1393393765575015</v>
      </c>
      <c r="X619" s="42">
        <f t="shared" si="325"/>
        <v>1.1923857233384849E-2</v>
      </c>
      <c r="Y619" s="42">
        <f t="shared" si="299"/>
        <v>1.3774750899432146E-2</v>
      </c>
      <c r="Z619" s="10">
        <f t="shared" si="326"/>
        <v>21.544770997875816</v>
      </c>
      <c r="AA619">
        <f t="shared" si="304"/>
        <v>6846468.656430264</v>
      </c>
      <c r="AB619" s="10">
        <f t="shared" si="305"/>
        <v>6.8464686564302637</v>
      </c>
      <c r="AC619" s="10">
        <f t="shared" si="306"/>
        <v>6.7454686564302637</v>
      </c>
      <c r="AD619" s="3">
        <f t="shared" si="307"/>
        <v>978.31307562440372</v>
      </c>
      <c r="AI619" s="94">
        <f t="shared" si="308"/>
        <v>1.1393393765575015</v>
      </c>
    </row>
    <row r="620" spans="2:35">
      <c r="B620" s="39">
        <f t="shared" si="309"/>
        <v>592</v>
      </c>
      <c r="C620" s="42">
        <f t="shared" si="310"/>
        <v>11.002398081534146</v>
      </c>
      <c r="D620" s="10">
        <f t="shared" si="311"/>
        <v>4.4976019184661915</v>
      </c>
      <c r="E620" s="40">
        <f t="shared" si="312"/>
        <v>37.004796163067617</v>
      </c>
      <c r="F620" s="40">
        <f t="shared" si="313"/>
        <v>46</v>
      </c>
      <c r="G620" s="3">
        <f t="shared" si="314"/>
        <v>314.97601918464534</v>
      </c>
      <c r="H620" s="3">
        <f t="shared" si="315"/>
        <v>148.76302106966494</v>
      </c>
      <c r="I620">
        <f t="shared" si="300"/>
        <v>1.4876302106966495E-4</v>
      </c>
      <c r="J620" s="4">
        <f t="shared" si="316"/>
        <v>1223.1437089036672</v>
      </c>
      <c r="K620" s="40">
        <f t="shared" si="317"/>
        <v>8.2220951154983286</v>
      </c>
      <c r="L620" s="40">
        <f t="shared" si="301"/>
        <v>0</v>
      </c>
      <c r="M620" s="10">
        <f t="shared" si="318"/>
        <v>6.8464686564302637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15.257869654299602</v>
      </c>
      <c r="Q620" s="42">
        <f t="shared" si="320"/>
        <v>0.74301045718314152</v>
      </c>
      <c r="R620" s="4">
        <f t="shared" si="321"/>
        <v>184706.24008498542</v>
      </c>
      <c r="S620">
        <f t="shared" si="302"/>
        <v>1.8470624008498542E-4</v>
      </c>
      <c r="T620" s="41">
        <f t="shared" si="303"/>
        <v>6.4014429518365577E-4</v>
      </c>
      <c r="U620" s="42">
        <f t="shared" si="322"/>
        <v>0.32797548226930523</v>
      </c>
      <c r="V620" s="42">
        <f t="shared" si="323"/>
        <v>1.1510252675787374</v>
      </c>
      <c r="W620" s="42">
        <f t="shared" si="324"/>
        <v>1.1391331524954555</v>
      </c>
      <c r="X620" s="42">
        <f t="shared" si="325"/>
        <v>1.1892115083281807E-2</v>
      </c>
      <c r="Y620" s="42">
        <f t="shared" si="299"/>
        <v>1.3789236311375935E-2</v>
      </c>
      <c r="Z620" s="10">
        <f t="shared" si="326"/>
        <v>21.540825115718384</v>
      </c>
      <c r="AA620">
        <f t="shared" si="304"/>
        <v>6845233.2371994192</v>
      </c>
      <c r="AB620" s="10">
        <f t="shared" si="305"/>
        <v>6.8452332371994196</v>
      </c>
      <c r="AC620" s="10">
        <f t="shared" si="306"/>
        <v>6.7442332371994196</v>
      </c>
      <c r="AD620" s="3">
        <f t="shared" si="307"/>
        <v>978.13389952130808</v>
      </c>
      <c r="AI620" s="94">
        <f t="shared" si="308"/>
        <v>1.1391331524954555</v>
      </c>
    </row>
    <row r="621" spans="2:35">
      <c r="B621" s="39">
        <f t="shared" si="309"/>
        <v>593</v>
      </c>
      <c r="C621" s="42">
        <f t="shared" si="310"/>
        <v>11.020983213428629</v>
      </c>
      <c r="D621" s="10">
        <f t="shared" si="311"/>
        <v>4.4790167865717088</v>
      </c>
      <c r="E621" s="40">
        <f t="shared" si="312"/>
        <v>37.041966426856582</v>
      </c>
      <c r="F621" s="40">
        <f t="shared" si="313"/>
        <v>46</v>
      </c>
      <c r="G621" s="3">
        <f t="shared" si="314"/>
        <v>314.79016786570048</v>
      </c>
      <c r="H621" s="3">
        <f t="shared" si="315"/>
        <v>148.76302106966494</v>
      </c>
      <c r="I621">
        <f t="shared" si="300"/>
        <v>1.4876302106966495E-4</v>
      </c>
      <c r="J621" s="4">
        <f t="shared" si="316"/>
        <v>1225.3053898768726</v>
      </c>
      <c r="K621" s="40">
        <f t="shared" si="317"/>
        <v>8.2366261525642752</v>
      </c>
      <c r="L621" s="40">
        <f t="shared" si="301"/>
        <v>0</v>
      </c>
      <c r="M621" s="10">
        <f t="shared" si="318"/>
        <v>6.8452332371994196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15.256991321699239</v>
      </c>
      <c r="Q621" s="42">
        <f t="shared" si="320"/>
        <v>0.74422859590411272</v>
      </c>
      <c r="R621" s="4">
        <f t="shared" si="321"/>
        <v>183916.77841648081</v>
      </c>
      <c r="S621">
        <f t="shared" si="302"/>
        <v>1.839167784164808E-4</v>
      </c>
      <c r="T621" s="41">
        <f t="shared" si="303"/>
        <v>6.4093375685216037E-4</v>
      </c>
      <c r="U621" s="42">
        <f t="shared" si="322"/>
        <v>0.32657366676300836</v>
      </c>
      <c r="V621" s="42">
        <f t="shared" si="323"/>
        <v>1.1507847851509194</v>
      </c>
      <c r="W621" s="42">
        <f t="shared" si="324"/>
        <v>1.1389245225136464</v>
      </c>
      <c r="X621" s="42">
        <f t="shared" si="325"/>
        <v>1.1860262637273022E-2</v>
      </c>
      <c r="Y621" s="42">
        <f t="shared" si="299"/>
        <v>1.3803683756535286E-2</v>
      </c>
      <c r="Z621" s="10">
        <f t="shared" si="326"/>
        <v>21.536833735095783</v>
      </c>
      <c r="AA621">
        <f t="shared" si="304"/>
        <v>6843983.5728196828</v>
      </c>
      <c r="AB621" s="10">
        <f t="shared" si="305"/>
        <v>6.8439835728196829</v>
      </c>
      <c r="AC621" s="10">
        <f t="shared" si="306"/>
        <v>6.742983572819683</v>
      </c>
      <c r="AD621" s="3">
        <f t="shared" si="307"/>
        <v>977.95265740677053</v>
      </c>
      <c r="AI621" s="94">
        <f t="shared" si="308"/>
        <v>1.1389245225136464</v>
      </c>
    </row>
    <row r="622" spans="2:35">
      <c r="B622" s="39">
        <f t="shared" si="309"/>
        <v>594</v>
      </c>
      <c r="C622" s="42">
        <f t="shared" si="310"/>
        <v>11.039568345323111</v>
      </c>
      <c r="D622" s="10">
        <f t="shared" si="311"/>
        <v>4.460431654677226</v>
      </c>
      <c r="E622" s="40">
        <f t="shared" si="312"/>
        <v>37.079136690645548</v>
      </c>
      <c r="F622" s="40">
        <f t="shared" si="313"/>
        <v>46</v>
      </c>
      <c r="G622" s="3">
        <f t="shared" si="314"/>
        <v>314.60431654675563</v>
      </c>
      <c r="H622" s="3">
        <f t="shared" si="315"/>
        <v>148.76302106966494</v>
      </c>
      <c r="I622">
        <f t="shared" si="300"/>
        <v>1.4876302106966495E-4</v>
      </c>
      <c r="J622" s="4">
        <f t="shared" si="316"/>
        <v>1227.4692411070664</v>
      </c>
      <c r="K622" s="40">
        <f t="shared" si="317"/>
        <v>8.2511717783161238</v>
      </c>
      <c r="L622" s="40">
        <f t="shared" si="301"/>
        <v>0</v>
      </c>
      <c r="M622" s="10">
        <f t="shared" si="318"/>
        <v>6.8439835728196829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15.256102751546422</v>
      </c>
      <c r="Q622" s="42">
        <f t="shared" si="320"/>
        <v>0.7454468055738529</v>
      </c>
      <c r="R622" s="4">
        <f t="shared" si="321"/>
        <v>183127.43747827958</v>
      </c>
      <c r="S622">
        <f t="shared" si="302"/>
        <v>1.8312743747827956E-4</v>
      </c>
      <c r="T622" s="41">
        <f t="shared" si="303"/>
        <v>6.4172309779036161E-4</v>
      </c>
      <c r="U622" s="42">
        <f t="shared" si="322"/>
        <v>0.32517206563268192</v>
      </c>
      <c r="V622" s="42">
        <f t="shared" si="323"/>
        <v>1.1505417869695473</v>
      </c>
      <c r="W622" s="42">
        <f t="shared" si="324"/>
        <v>1.1387134868989315</v>
      </c>
      <c r="X622" s="42">
        <f t="shared" si="325"/>
        <v>1.182830007061586E-2</v>
      </c>
      <c r="Y622" s="42">
        <f t="shared" si="299"/>
        <v>1.3818093106057899E-2</v>
      </c>
      <c r="Z622" s="10">
        <f t="shared" si="326"/>
        <v>21.532796861508636</v>
      </c>
      <c r="AA622">
        <f t="shared" si="304"/>
        <v>6842719.6650132462</v>
      </c>
      <c r="AB622" s="10">
        <f t="shared" si="305"/>
        <v>6.842719665013246</v>
      </c>
      <c r="AC622" s="10">
        <f t="shared" si="306"/>
        <v>6.741719665013246</v>
      </c>
      <c r="AD622" s="3">
        <f t="shared" si="307"/>
        <v>977.76934953056514</v>
      </c>
      <c r="AI622" s="94">
        <f t="shared" si="308"/>
        <v>1.1387134868989315</v>
      </c>
    </row>
    <row r="623" spans="2:35">
      <c r="B623" s="39">
        <f t="shared" si="309"/>
        <v>595</v>
      </c>
      <c r="C623" s="42">
        <f t="shared" si="310"/>
        <v>11.058153477217594</v>
      </c>
      <c r="D623" s="10">
        <f t="shared" si="311"/>
        <v>4.4418465227827433</v>
      </c>
      <c r="E623" s="40">
        <f t="shared" si="312"/>
        <v>37.116306954434513</v>
      </c>
      <c r="F623" s="40">
        <f t="shared" si="313"/>
        <v>46</v>
      </c>
      <c r="G623" s="3">
        <f t="shared" si="314"/>
        <v>314.41846522781077</v>
      </c>
      <c r="H623" s="3">
        <f t="shared" si="315"/>
        <v>148.76302106966494</v>
      </c>
      <c r="I623">
        <f t="shared" si="300"/>
        <v>1.4876302106966495E-4</v>
      </c>
      <c r="J623" s="4">
        <f t="shared" si="316"/>
        <v>1229.6352625942488</v>
      </c>
      <c r="K623" s="40">
        <f t="shared" si="317"/>
        <v>8.2657319927538779</v>
      </c>
      <c r="L623" s="40">
        <f t="shared" si="301"/>
        <v>0</v>
      </c>
      <c r="M623" s="10">
        <f t="shared" si="318"/>
        <v>6.842719665013246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15.255203941253887</v>
      </c>
      <c r="Q623" s="42">
        <f t="shared" si="320"/>
        <v>0.74666508701840473</v>
      </c>
      <c r="R623" s="4">
        <f t="shared" si="321"/>
        <v>182338.21848041704</v>
      </c>
      <c r="S623">
        <f t="shared" si="302"/>
        <v>1.8233821848041704E-4</v>
      </c>
      <c r="T623" s="41">
        <f t="shared" si="303"/>
        <v>6.4251231678822416E-4</v>
      </c>
      <c r="U623" s="42">
        <f t="shared" si="322"/>
        <v>0.32377068102693735</v>
      </c>
      <c r="V623" s="42">
        <f t="shared" si="323"/>
        <v>1.1502962735019757</v>
      </c>
      <c r="W623" s="42">
        <f t="shared" si="324"/>
        <v>1.1385000459421437</v>
      </c>
      <c r="X623" s="42">
        <f t="shared" si="325"/>
        <v>1.1796227559832007E-2</v>
      </c>
      <c r="Y623" s="42">
        <f t="shared" si="299"/>
        <v>1.3832464231209754E-2</v>
      </c>
      <c r="Z623" s="10">
        <f t="shared" si="326"/>
        <v>21.528714500533091</v>
      </c>
      <c r="AA623">
        <f t="shared" si="304"/>
        <v>6841441.5155259538</v>
      </c>
      <c r="AB623" s="10">
        <f t="shared" si="305"/>
        <v>6.841441515525954</v>
      </c>
      <c r="AC623" s="10">
        <f t="shared" si="306"/>
        <v>6.7404415155259541</v>
      </c>
      <c r="AD623" s="3">
        <f t="shared" si="307"/>
        <v>977.58397614589614</v>
      </c>
      <c r="AI623" s="94">
        <f t="shared" si="308"/>
        <v>1.1385000459421437</v>
      </c>
    </row>
    <row r="624" spans="2:35">
      <c r="B624" s="39">
        <f t="shared" si="309"/>
        <v>596</v>
      </c>
      <c r="C624" s="42">
        <f t="shared" si="310"/>
        <v>11.076738609112077</v>
      </c>
      <c r="D624" s="10">
        <f t="shared" si="311"/>
        <v>4.4232613908882605</v>
      </c>
      <c r="E624" s="40">
        <f t="shared" si="312"/>
        <v>37.153477218223479</v>
      </c>
      <c r="F624" s="40">
        <f t="shared" si="313"/>
        <v>46</v>
      </c>
      <c r="G624" s="3">
        <f t="shared" si="314"/>
        <v>314.23261390886591</v>
      </c>
      <c r="H624" s="3">
        <f t="shared" si="315"/>
        <v>148.76302106966494</v>
      </c>
      <c r="I624">
        <f t="shared" si="300"/>
        <v>1.4876302106966495E-4</v>
      </c>
      <c r="J624" s="4">
        <f t="shared" si="316"/>
        <v>1231.8034543384201</v>
      </c>
      <c r="K624" s="40">
        <f t="shared" si="317"/>
        <v>8.2803067958775394</v>
      </c>
      <c r="L624" s="40">
        <f t="shared" si="301"/>
        <v>0</v>
      </c>
      <c r="M624" s="10">
        <f t="shared" si="318"/>
        <v>6.841441515525954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15.254294888206369</v>
      </c>
      <c r="Q624" s="42">
        <f t="shared" si="320"/>
        <v>0.74788344106431037</v>
      </c>
      <c r="R624" s="4">
        <f t="shared" si="321"/>
        <v>181549.1226329286</v>
      </c>
      <c r="S624">
        <f t="shared" si="302"/>
        <v>1.8154912263292861E-4</v>
      </c>
      <c r="T624" s="41">
        <f t="shared" si="303"/>
        <v>6.4330141263571259E-4</v>
      </c>
      <c r="U624" s="42">
        <f t="shared" si="322"/>
        <v>0.32236951509438599</v>
      </c>
      <c r="V624" s="42">
        <f t="shared" si="323"/>
        <v>1.1500482452207197</v>
      </c>
      <c r="W624" s="42">
        <f t="shared" si="324"/>
        <v>1.138284199938111</v>
      </c>
      <c r="X624" s="42">
        <f t="shared" si="325"/>
        <v>1.1764045282608659E-2</v>
      </c>
      <c r="Y624" s="42">
        <f t="shared" si="299"/>
        <v>1.3846797003376037E-2</v>
      </c>
      <c r="Z624" s="10">
        <f t="shared" si="326"/>
        <v>21.524586657820961</v>
      </c>
      <c r="AA624">
        <f t="shared" si="304"/>
        <v>6840149.1261273343</v>
      </c>
      <c r="AB624" s="10">
        <f t="shared" si="305"/>
        <v>6.8401491261273346</v>
      </c>
      <c r="AC624" s="10">
        <f t="shared" si="306"/>
        <v>6.7391491261273346</v>
      </c>
      <c r="AD624" s="3">
        <f t="shared" si="307"/>
        <v>977.39653750940306</v>
      </c>
      <c r="AI624" s="94">
        <f t="shared" si="308"/>
        <v>1.138284199938111</v>
      </c>
    </row>
    <row r="625" spans="2:35">
      <c r="B625" s="39">
        <f t="shared" si="309"/>
        <v>597</v>
      </c>
      <c r="C625" s="42">
        <f t="shared" si="310"/>
        <v>11.09532374100656</v>
      </c>
      <c r="D625" s="10">
        <f t="shared" si="311"/>
        <v>4.4046762589937778</v>
      </c>
      <c r="E625" s="40">
        <f t="shared" si="312"/>
        <v>37.190647482012444</v>
      </c>
      <c r="F625" s="40">
        <f t="shared" si="313"/>
        <v>46</v>
      </c>
      <c r="G625" s="3">
        <f t="shared" si="314"/>
        <v>314.04676258992106</v>
      </c>
      <c r="H625" s="3">
        <f t="shared" si="315"/>
        <v>148.76302106966494</v>
      </c>
      <c r="I625">
        <f t="shared" si="300"/>
        <v>1.4876302106966495E-4</v>
      </c>
      <c r="J625" s="4">
        <f t="shared" si="316"/>
        <v>1233.9738163395805</v>
      </c>
      <c r="K625" s="40">
        <f t="shared" si="317"/>
        <v>8.2948961876871063</v>
      </c>
      <c r="L625" s="40">
        <f t="shared" si="301"/>
        <v>0</v>
      </c>
      <c r="M625" s="10">
        <f t="shared" si="318"/>
        <v>6.8401491261273346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15.253375589760607</v>
      </c>
      <c r="Q625" s="42">
        <f t="shared" si="320"/>
        <v>0.74910186853861704</v>
      </c>
      <c r="R625" s="4">
        <f t="shared" si="321"/>
        <v>180760.15114584958</v>
      </c>
      <c r="S625">
        <f t="shared" si="302"/>
        <v>1.8076015114584958E-4</v>
      </c>
      <c r="T625" s="41">
        <f t="shared" si="303"/>
        <v>6.4409038412279157E-4</v>
      </c>
      <c r="U625" s="42">
        <f t="shared" si="322"/>
        <v>0.32096856998363926</v>
      </c>
      <c r="V625" s="42">
        <f t="shared" si="323"/>
        <v>1.1497977026034476</v>
      </c>
      <c r="W625" s="42">
        <f t="shared" si="324"/>
        <v>1.13806594918566</v>
      </c>
      <c r="X625" s="42">
        <f t="shared" si="325"/>
        <v>1.1731753417787649E-2</v>
      </c>
      <c r="Y625" s="42">
        <f t="shared" si="299"/>
        <v>1.386109129406206E-2</v>
      </c>
      <c r="Z625" s="10">
        <f t="shared" si="326"/>
        <v>21.520413339099836</v>
      </c>
      <c r="AA625">
        <f t="shared" si="304"/>
        <v>6838842.4986106427</v>
      </c>
      <c r="AB625" s="10">
        <f t="shared" si="305"/>
        <v>6.8388424986106431</v>
      </c>
      <c r="AC625" s="10">
        <f t="shared" si="306"/>
        <v>6.7378424986106431</v>
      </c>
      <c r="AD625" s="3">
        <f t="shared" si="307"/>
        <v>977.20703388116647</v>
      </c>
      <c r="AI625" s="94">
        <f t="shared" si="308"/>
        <v>1.13806594918566</v>
      </c>
    </row>
    <row r="626" spans="2:35">
      <c r="B626" s="39">
        <f t="shared" si="309"/>
        <v>598</v>
      </c>
      <c r="C626" s="42">
        <f t="shared" si="310"/>
        <v>11.113908872901042</v>
      </c>
      <c r="D626" s="10">
        <f t="shared" si="311"/>
        <v>4.3860911270992951</v>
      </c>
      <c r="E626" s="40">
        <f t="shared" si="312"/>
        <v>37.22781774580141</v>
      </c>
      <c r="F626" s="40">
        <f t="shared" si="313"/>
        <v>46</v>
      </c>
      <c r="G626" s="3">
        <f t="shared" si="314"/>
        <v>313.8609112709762</v>
      </c>
      <c r="H626" s="3">
        <f t="shared" si="315"/>
        <v>148.76302106966494</v>
      </c>
      <c r="I626">
        <f t="shared" si="300"/>
        <v>1.4876302106966495E-4</v>
      </c>
      <c r="J626" s="4">
        <f t="shared" si="316"/>
        <v>1236.146348597729</v>
      </c>
      <c r="K626" s="40">
        <f t="shared" si="317"/>
        <v>8.3095001681825771</v>
      </c>
      <c r="L626" s="40">
        <f t="shared" si="301"/>
        <v>0</v>
      </c>
      <c r="M626" s="10">
        <f t="shared" si="318"/>
        <v>6.8388424986106431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15.25244604324531</v>
      </c>
      <c r="Q626" s="42">
        <f t="shared" si="320"/>
        <v>0.7503203702688831</v>
      </c>
      <c r="R626" s="4">
        <f t="shared" si="321"/>
        <v>179971.30522921548</v>
      </c>
      <c r="S626">
        <f t="shared" si="302"/>
        <v>1.7997130522921548E-4</v>
      </c>
      <c r="T626" s="41">
        <f t="shared" si="303"/>
        <v>6.4487923003942566E-4</v>
      </c>
      <c r="U626" s="42">
        <f t="shared" si="322"/>
        <v>0.31956784784330877</v>
      </c>
      <c r="V626" s="42">
        <f t="shared" si="323"/>
        <v>1.1495446461324685</v>
      </c>
      <c r="W626" s="42">
        <f t="shared" si="324"/>
        <v>1.1378452939876242</v>
      </c>
      <c r="X626" s="42">
        <f t="shared" si="325"/>
        <v>1.1699352144844299E-2</v>
      </c>
      <c r="Y626" s="42">
        <f t="shared" si="299"/>
        <v>1.3875346974893545E-2</v>
      </c>
      <c r="Z626" s="10">
        <f t="shared" si="326"/>
        <v>21.516194550172216</v>
      </c>
      <c r="AA626">
        <f t="shared" si="304"/>
        <v>6837521.6347925887</v>
      </c>
      <c r="AB626" s="10">
        <f t="shared" si="305"/>
        <v>6.8375216347925889</v>
      </c>
      <c r="AC626" s="10">
        <f t="shared" si="306"/>
        <v>6.7365216347925889</v>
      </c>
      <c r="AD626" s="3">
        <f t="shared" si="307"/>
        <v>977.01546552466846</v>
      </c>
      <c r="AI626" s="94">
        <f t="shared" si="308"/>
        <v>1.1378452939876242</v>
      </c>
    </row>
    <row r="627" spans="2:35">
      <c r="B627" s="39">
        <f t="shared" si="309"/>
        <v>599</v>
      </c>
      <c r="C627" s="42">
        <f t="shared" si="310"/>
        <v>11.132494004795525</v>
      </c>
      <c r="D627" s="10">
        <f t="shared" si="311"/>
        <v>4.3675059952048123</v>
      </c>
      <c r="E627" s="40">
        <f t="shared" si="312"/>
        <v>37.264988009590375</v>
      </c>
      <c r="F627" s="40">
        <f t="shared" si="313"/>
        <v>46</v>
      </c>
      <c r="G627" s="3">
        <f t="shared" si="314"/>
        <v>313.67505995203135</v>
      </c>
      <c r="H627" s="3">
        <f t="shared" si="315"/>
        <v>148.76302106966494</v>
      </c>
      <c r="I627">
        <f t="shared" si="300"/>
        <v>1.4876302106966495E-4</v>
      </c>
      <c r="J627" s="4">
        <f t="shared" si="316"/>
        <v>1238.3210511128666</v>
      </c>
      <c r="K627" s="40">
        <f t="shared" si="317"/>
        <v>8.3241187373639534</v>
      </c>
      <c r="L627" s="40">
        <f t="shared" si="301"/>
        <v>0</v>
      </c>
      <c r="M627" s="10">
        <f t="shared" si="318"/>
        <v>6.8375216347925889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15.251506245960936</v>
      </c>
      <c r="Q627" s="42">
        <f t="shared" si="320"/>
        <v>0.75153894708318336</v>
      </c>
      <c r="R627" s="4">
        <f t="shared" si="321"/>
        <v>179182.58609306152</v>
      </c>
      <c r="S627">
        <f t="shared" si="302"/>
        <v>1.7918258609306151E-4</v>
      </c>
      <c r="T627" s="41">
        <f t="shared" si="303"/>
        <v>6.4566794917557966E-4</v>
      </c>
      <c r="U627" s="42">
        <f t="shared" si="322"/>
        <v>0.31816735082200559</v>
      </c>
      <c r="V627" s="42">
        <f t="shared" si="323"/>
        <v>1.1492890762962527</v>
      </c>
      <c r="W627" s="42">
        <f t="shared" si="324"/>
        <v>1.1376222346507994</v>
      </c>
      <c r="X627" s="42">
        <f t="shared" si="325"/>
        <v>1.1666841645453285E-2</v>
      </c>
      <c r="Y627" s="42">
        <f t="shared" si="299"/>
        <v>1.3889563917618806E-2</v>
      </c>
      <c r="Z627" s="10">
        <f t="shared" si="326"/>
        <v>21.511930296917601</v>
      </c>
      <c r="AA627">
        <f t="shared" si="304"/>
        <v>6836186.5365139889</v>
      </c>
      <c r="AB627" s="10">
        <f t="shared" si="305"/>
        <v>6.8361865365139884</v>
      </c>
      <c r="AC627" s="10">
        <f t="shared" si="306"/>
        <v>6.7351865365139885</v>
      </c>
      <c r="AD627" s="3">
        <f t="shared" si="307"/>
        <v>976.82183270688745</v>
      </c>
      <c r="AI627" s="94">
        <f t="shared" si="308"/>
        <v>1.1376222346507994</v>
      </c>
    </row>
    <row r="628" spans="2:35">
      <c r="B628" s="39">
        <f t="shared" si="309"/>
        <v>600</v>
      </c>
      <c r="C628" s="42">
        <f t="shared" si="310"/>
        <v>11.151079136690008</v>
      </c>
      <c r="D628" s="10">
        <f t="shared" si="311"/>
        <v>4.3489208633103296</v>
      </c>
      <c r="E628" s="40">
        <f t="shared" si="312"/>
        <v>37.302158273379341</v>
      </c>
      <c r="F628" s="40">
        <f t="shared" si="313"/>
        <v>46</v>
      </c>
      <c r="G628" s="3">
        <f t="shared" si="314"/>
        <v>313.48920863308649</v>
      </c>
      <c r="H628" s="3">
        <f t="shared" si="315"/>
        <v>148.76302106966494</v>
      </c>
      <c r="I628">
        <f t="shared" si="300"/>
        <v>1.4876302106966495E-4</v>
      </c>
      <c r="J628" s="4">
        <f t="shared" si="316"/>
        <v>1240.4979238849928</v>
      </c>
      <c r="K628" s="40">
        <f t="shared" si="317"/>
        <v>8.3387518952312352</v>
      </c>
      <c r="L628" s="40">
        <f t="shared" si="301"/>
        <v>0</v>
      </c>
      <c r="M628" s="10">
        <f t="shared" si="318"/>
        <v>6.8361865365139884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15.250556195180115</v>
      </c>
      <c r="Q628" s="42">
        <f t="shared" si="320"/>
        <v>0.75275759981011525</v>
      </c>
      <c r="R628" s="4">
        <f t="shared" si="321"/>
        <v>178393.99494742314</v>
      </c>
      <c r="S628">
        <f t="shared" si="302"/>
        <v>1.7839399494742314E-4</v>
      </c>
      <c r="T628" s="41">
        <f t="shared" si="303"/>
        <v>6.46456540321218E-4</v>
      </c>
      <c r="U628" s="42">
        <f t="shared" si="322"/>
        <v>0.31676708106834139</v>
      </c>
      <c r="V628" s="42">
        <f t="shared" si="323"/>
        <v>1.1490309935871144</v>
      </c>
      <c r="W628" s="42">
        <f t="shared" si="324"/>
        <v>1.1373967714860505</v>
      </c>
      <c r="X628" s="42">
        <f t="shared" si="325"/>
        <v>1.1634222101063907E-2</v>
      </c>
      <c r="Y628" s="42">
        <f t="shared" si="299"/>
        <v>1.3903741994108E-2</v>
      </c>
      <c r="Z628" s="10">
        <f t="shared" si="326"/>
        <v>21.507620585290027</v>
      </c>
      <c r="AA628">
        <f t="shared" si="304"/>
        <v>6834837.2056389982</v>
      </c>
      <c r="AB628" s="10">
        <f t="shared" si="305"/>
        <v>6.8348372056389985</v>
      </c>
      <c r="AC628" s="10">
        <f t="shared" si="306"/>
        <v>6.7338372056389986</v>
      </c>
      <c r="AD628" s="3">
        <f t="shared" si="307"/>
        <v>976.62613569818689</v>
      </c>
      <c r="AI628" s="94">
        <f t="shared" si="308"/>
        <v>1.1373967714860505</v>
      </c>
    </row>
    <row r="629" spans="2:35">
      <c r="B629" s="39">
        <f t="shared" si="309"/>
        <v>601</v>
      </c>
      <c r="C629" s="42">
        <f t="shared" si="310"/>
        <v>11.169664268584491</v>
      </c>
      <c r="D629" s="10">
        <f t="shared" si="311"/>
        <v>4.3303357314158468</v>
      </c>
      <c r="E629" s="40">
        <f t="shared" si="312"/>
        <v>37.339328537168306</v>
      </c>
      <c r="F629" s="40">
        <f t="shared" si="313"/>
        <v>46</v>
      </c>
      <c r="G629" s="3">
        <f t="shared" si="314"/>
        <v>313.30335731414164</v>
      </c>
      <c r="H629" s="3">
        <f t="shared" si="315"/>
        <v>148.76302106966494</v>
      </c>
      <c r="I629">
        <f t="shared" si="300"/>
        <v>1.4876302106966495E-4</v>
      </c>
      <c r="J629" s="4">
        <f t="shared" si="316"/>
        <v>1242.6769669141077</v>
      </c>
      <c r="K629" s="40">
        <f t="shared" si="317"/>
        <v>8.3533996417844225</v>
      </c>
      <c r="L629" s="40">
        <f t="shared" si="301"/>
        <v>0</v>
      </c>
      <c r="M629" s="10">
        <f t="shared" si="318"/>
        <v>6.8348372056389985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15.249595888147054</v>
      </c>
      <c r="Q629" s="42">
        <f t="shared" si="320"/>
        <v>0.7539763292788042</v>
      </c>
      <c r="R629" s="4">
        <f t="shared" si="321"/>
        <v>177605.53300233575</v>
      </c>
      <c r="S629">
        <f t="shared" si="302"/>
        <v>1.7760553300233574E-4</v>
      </c>
      <c r="T629" s="41">
        <f t="shared" si="303"/>
        <v>6.4724500226630548E-4</v>
      </c>
      <c r="U629" s="42">
        <f t="shared" si="322"/>
        <v>0.31536704073092747</v>
      </c>
      <c r="V629" s="42">
        <f t="shared" si="323"/>
        <v>1.1487703985036288</v>
      </c>
      <c r="W629" s="42">
        <f t="shared" si="324"/>
        <v>1.137168904808185</v>
      </c>
      <c r="X629" s="42">
        <f t="shared" si="325"/>
        <v>1.1601493695443832E-2</v>
      </c>
      <c r="Y629" s="42">
        <f t="shared" si="299"/>
        <v>1.3917881076355446E-2</v>
      </c>
      <c r="Z629" s="10">
        <f t="shared" si="326"/>
        <v>21.503265421320332</v>
      </c>
      <c r="AA629">
        <f t="shared" si="304"/>
        <v>6833473.6440558145</v>
      </c>
      <c r="AB629" s="10">
        <f t="shared" si="305"/>
        <v>6.8334736440558146</v>
      </c>
      <c r="AC629" s="10">
        <f t="shared" si="306"/>
        <v>6.7324736440558146</v>
      </c>
      <c r="AD629" s="3">
        <f t="shared" si="307"/>
        <v>976.42837477241687</v>
      </c>
      <c r="AI629" s="94">
        <f t="shared" si="308"/>
        <v>1.137168904808185</v>
      </c>
    </row>
    <row r="630" spans="2:35">
      <c r="B630" s="39">
        <f t="shared" si="309"/>
        <v>602</v>
      </c>
      <c r="C630" s="42">
        <f t="shared" si="310"/>
        <v>11.188249400478973</v>
      </c>
      <c r="D630" s="10">
        <f t="shared" si="311"/>
        <v>4.3117505995213641</v>
      </c>
      <c r="E630" s="40">
        <f t="shared" si="312"/>
        <v>37.376498800957272</v>
      </c>
      <c r="F630" s="40">
        <f t="shared" si="313"/>
        <v>46</v>
      </c>
      <c r="G630" s="3">
        <f t="shared" si="314"/>
        <v>313.11750599519678</v>
      </c>
      <c r="H630" s="3">
        <f t="shared" si="315"/>
        <v>148.76302106966494</v>
      </c>
      <c r="I630">
        <f t="shared" si="300"/>
        <v>1.4876302106966495E-4</v>
      </c>
      <c r="J630" s="4">
        <f t="shared" si="316"/>
        <v>1244.8581802002113</v>
      </c>
      <c r="K630" s="40">
        <f t="shared" si="317"/>
        <v>8.3680619770235154</v>
      </c>
      <c r="L630" s="40">
        <f t="shared" si="301"/>
        <v>0</v>
      </c>
      <c r="M630" s="10">
        <f t="shared" si="318"/>
        <v>6.8334736440558146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15.248625322078</v>
      </c>
      <c r="Q630" s="42">
        <f t="shared" si="320"/>
        <v>0.75519513631891</v>
      </c>
      <c r="R630" s="4">
        <f t="shared" si="321"/>
        <v>176817.20146783462</v>
      </c>
      <c r="S630">
        <f t="shared" si="302"/>
        <v>1.7681720146783461E-4</v>
      </c>
      <c r="T630" s="41">
        <f t="shared" si="303"/>
        <v>6.4803333380080656E-4</v>
      </c>
      <c r="U630" s="42">
        <f t="shared" si="322"/>
        <v>0.31396723195837517</v>
      </c>
      <c r="V630" s="42">
        <f t="shared" si="323"/>
        <v>1.1485072915486234</v>
      </c>
      <c r="W630" s="42">
        <f t="shared" si="324"/>
        <v>1.1369386349360695</v>
      </c>
      <c r="X630" s="42">
        <f t="shared" si="325"/>
        <v>1.1568656612553907E-2</v>
      </c>
      <c r="Y630" s="42">
        <f t="shared" si="299"/>
        <v>1.3931981036479394E-2</v>
      </c>
      <c r="Z630" s="10">
        <f t="shared" si="326"/>
        <v>21.498864811114526</v>
      </c>
      <c r="AA630">
        <f t="shared" si="304"/>
        <v>6832095.8536761729</v>
      </c>
      <c r="AB630" s="10">
        <f t="shared" si="305"/>
        <v>6.8320958536761731</v>
      </c>
      <c r="AC630" s="10">
        <f t="shared" si="306"/>
        <v>6.7310958536761731</v>
      </c>
      <c r="AD630" s="3">
        <f t="shared" si="307"/>
        <v>976.22855020684165</v>
      </c>
      <c r="AI630" s="94">
        <f t="shared" si="308"/>
        <v>1.1369386349360695</v>
      </c>
    </row>
    <row r="631" spans="2:35">
      <c r="B631" s="39">
        <f t="shared" si="309"/>
        <v>603</v>
      </c>
      <c r="C631" s="42">
        <f t="shared" si="310"/>
        <v>11.206834532373456</v>
      </c>
      <c r="D631" s="10">
        <f t="shared" si="311"/>
        <v>4.2931654676268813</v>
      </c>
      <c r="E631" s="40">
        <f t="shared" si="312"/>
        <v>37.413669064746237</v>
      </c>
      <c r="F631" s="40">
        <f t="shared" si="313"/>
        <v>46</v>
      </c>
      <c r="G631" s="3">
        <f t="shared" si="314"/>
        <v>312.93165467625192</v>
      </c>
      <c r="H631" s="3">
        <f t="shared" si="315"/>
        <v>148.76302106966494</v>
      </c>
      <c r="I631">
        <f t="shared" si="300"/>
        <v>1.4876302106966495E-4</v>
      </c>
      <c r="J631" s="4">
        <f t="shared" si="316"/>
        <v>1247.0415637433039</v>
      </c>
      <c r="K631" s="40">
        <f t="shared" si="317"/>
        <v>8.3827389009485156</v>
      </c>
      <c r="L631" s="40">
        <f t="shared" si="301"/>
        <v>0</v>
      </c>
      <c r="M631" s="10">
        <f t="shared" si="318"/>
        <v>6.8320958536761731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15.247644494160838</v>
      </c>
      <c r="Q631" s="42">
        <f t="shared" si="320"/>
        <v>0.75641402176063188</v>
      </c>
      <c r="R631" s="4">
        <f t="shared" si="321"/>
        <v>176029.0015539552</v>
      </c>
      <c r="S631">
        <f t="shared" si="302"/>
        <v>1.760290015539552E-4</v>
      </c>
      <c r="T631" s="41">
        <f t="shared" si="303"/>
        <v>6.48821533714686E-4</v>
      </c>
      <c r="U631" s="42">
        <f t="shared" si="322"/>
        <v>0.31256765689929611</v>
      </c>
      <c r="V631" s="42">
        <f t="shared" si="323"/>
        <v>1.1482416732305227</v>
      </c>
      <c r="W631" s="42">
        <f t="shared" si="324"/>
        <v>1.1367059621925468</v>
      </c>
      <c r="X631" s="42">
        <f t="shared" si="325"/>
        <v>1.1535711037975904E-2</v>
      </c>
      <c r="Y631" s="42">
        <f t="shared" si="299"/>
        <v>1.3946041746723493E-2</v>
      </c>
      <c r="Z631" s="10">
        <f t="shared" si="326"/>
        <v>21.494418760854739</v>
      </c>
      <c r="AA631">
        <f t="shared" si="304"/>
        <v>6830703.836435644</v>
      </c>
      <c r="AB631" s="10">
        <f t="shared" si="305"/>
        <v>6.830703836435644</v>
      </c>
      <c r="AC631" s="10">
        <f t="shared" si="306"/>
        <v>6.7297038364356441</v>
      </c>
      <c r="AD631" s="3">
        <f t="shared" si="307"/>
        <v>976.02666228218186</v>
      </c>
      <c r="AI631" s="94">
        <f t="shared" si="308"/>
        <v>1.1367059621925468</v>
      </c>
    </row>
    <row r="632" spans="2:35">
      <c r="B632" s="39">
        <f t="shared" si="309"/>
        <v>604</v>
      </c>
      <c r="C632" s="42">
        <f t="shared" si="310"/>
        <v>11.225419664267939</v>
      </c>
      <c r="D632" s="10">
        <f t="shared" si="311"/>
        <v>4.2745803357323986</v>
      </c>
      <c r="E632" s="40">
        <f t="shared" si="312"/>
        <v>37.450839328535203</v>
      </c>
      <c r="F632" s="40">
        <f t="shared" si="313"/>
        <v>46</v>
      </c>
      <c r="G632" s="3">
        <f t="shared" si="314"/>
        <v>312.74580335730707</v>
      </c>
      <c r="H632" s="3">
        <f t="shared" si="315"/>
        <v>148.76302106966494</v>
      </c>
      <c r="I632">
        <f t="shared" si="300"/>
        <v>1.4876302106966495E-4</v>
      </c>
      <c r="J632" s="4">
        <f t="shared" si="316"/>
        <v>1249.2271175433848</v>
      </c>
      <c r="K632" s="40">
        <f t="shared" si="317"/>
        <v>8.3974304135594178</v>
      </c>
      <c r="L632" s="40">
        <f t="shared" si="301"/>
        <v>0</v>
      </c>
      <c r="M632" s="10">
        <f t="shared" si="318"/>
        <v>6.830703836435644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15.246653401555252</v>
      </c>
      <c r="Q632" s="42">
        <f t="shared" si="320"/>
        <v>0.75763298643471488</v>
      </c>
      <c r="R632" s="4">
        <f t="shared" si="321"/>
        <v>175240.9344707329</v>
      </c>
      <c r="S632">
        <f t="shared" si="302"/>
        <v>1.752409344707329E-4</v>
      </c>
      <c r="T632" s="41">
        <f t="shared" si="303"/>
        <v>6.4960960079790827E-4</v>
      </c>
      <c r="U632" s="42">
        <f t="shared" si="322"/>
        <v>0.31116831770230158</v>
      </c>
      <c r="V632" s="42">
        <f t="shared" si="323"/>
        <v>1.1479735440628926</v>
      </c>
      <c r="W632" s="42">
        <f t="shared" si="324"/>
        <v>1.1364708869044835</v>
      </c>
      <c r="X632" s="42">
        <f t="shared" si="325"/>
        <v>1.1502657158409146E-2</v>
      </c>
      <c r="Y632" s="42">
        <f t="shared" si="299"/>
        <v>1.3960063079457682E-2</v>
      </c>
      <c r="Z632" s="10">
        <f t="shared" si="326"/>
        <v>21.489927276799314</v>
      </c>
      <c r="AA632">
        <f t="shared" si="304"/>
        <v>6829297.5942936549</v>
      </c>
      <c r="AB632" s="10">
        <f t="shared" si="305"/>
        <v>6.8292975942936547</v>
      </c>
      <c r="AC632" s="10">
        <f t="shared" si="306"/>
        <v>6.7282975942936547</v>
      </c>
      <c r="AD632" s="3">
        <f t="shared" si="307"/>
        <v>975.82271128261857</v>
      </c>
      <c r="AI632" s="94">
        <f t="shared" si="308"/>
        <v>1.1364708869044835</v>
      </c>
    </row>
    <row r="633" spans="2:35">
      <c r="B633" s="39">
        <f t="shared" si="309"/>
        <v>605</v>
      </c>
      <c r="C633" s="42">
        <f t="shared" si="310"/>
        <v>11.244004796162422</v>
      </c>
      <c r="D633" s="10">
        <f t="shared" si="311"/>
        <v>4.2559952038379159</v>
      </c>
      <c r="E633" s="40">
        <f t="shared" si="312"/>
        <v>37.488009592324168</v>
      </c>
      <c r="F633" s="40">
        <f t="shared" si="313"/>
        <v>46</v>
      </c>
      <c r="G633" s="3">
        <f t="shared" si="314"/>
        <v>312.55995203836221</v>
      </c>
      <c r="H633" s="3">
        <f t="shared" si="315"/>
        <v>148.76302106966494</v>
      </c>
      <c r="I633">
        <f t="shared" si="300"/>
        <v>1.4876302106966495E-4</v>
      </c>
      <c r="J633" s="4">
        <f t="shared" si="316"/>
        <v>1251.4148416004548</v>
      </c>
      <c r="K633" s="40">
        <f t="shared" si="317"/>
        <v>8.4121365148562273</v>
      </c>
      <c r="L633" s="40">
        <f t="shared" si="301"/>
        <v>0</v>
      </c>
      <c r="M633" s="10">
        <f t="shared" si="318"/>
        <v>6.8292975942936547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15.245652041392711</v>
      </c>
      <c r="Q633" s="42">
        <f t="shared" si="320"/>
        <v>0.75885203117245548</v>
      </c>
      <c r="R633" s="4">
        <f t="shared" si="321"/>
        <v>174453.00142820296</v>
      </c>
      <c r="S633">
        <f t="shared" si="302"/>
        <v>1.7445300142820297E-4</v>
      </c>
      <c r="T633" s="41">
        <f t="shared" si="303"/>
        <v>6.5039753384043826E-4</v>
      </c>
      <c r="U633" s="42">
        <f t="shared" si="322"/>
        <v>0.30976921651600292</v>
      </c>
      <c r="V633" s="42">
        <f t="shared" si="323"/>
        <v>1.1477029045642611</v>
      </c>
      <c r="W633" s="42">
        <f t="shared" si="324"/>
        <v>1.136233409402776</v>
      </c>
      <c r="X633" s="42">
        <f t="shared" si="325"/>
        <v>1.1469495161485099E-2</v>
      </c>
      <c r="Y633" s="42">
        <f t="shared" si="299"/>
        <v>1.3974044907178832E-2</v>
      </c>
      <c r="Z633" s="10">
        <f t="shared" si="326"/>
        <v>21.48539036528247</v>
      </c>
      <c r="AA633">
        <f t="shared" si="304"/>
        <v>6827877.1292333901</v>
      </c>
      <c r="AB633" s="10">
        <f t="shared" si="305"/>
        <v>6.8278771292333902</v>
      </c>
      <c r="AC633" s="10">
        <f t="shared" si="306"/>
        <v>6.7268771292333902</v>
      </c>
      <c r="AD633" s="3">
        <f t="shared" si="307"/>
        <v>975.61669749577811</v>
      </c>
      <c r="AI633" s="94">
        <f t="shared" si="308"/>
        <v>1.136233409402776</v>
      </c>
    </row>
    <row r="634" spans="2:35">
      <c r="B634" s="39">
        <f t="shared" si="309"/>
        <v>606</v>
      </c>
      <c r="C634" s="42">
        <f t="shared" si="310"/>
        <v>11.262589928056904</v>
      </c>
      <c r="D634" s="10">
        <f t="shared" si="311"/>
        <v>4.2374100719434331</v>
      </c>
      <c r="E634" s="40">
        <f t="shared" si="312"/>
        <v>37.525179856113134</v>
      </c>
      <c r="F634" s="40">
        <f t="shared" si="313"/>
        <v>46</v>
      </c>
      <c r="G634" s="3">
        <f t="shared" si="314"/>
        <v>312.37410071941736</v>
      </c>
      <c r="H634" s="3">
        <f t="shared" si="315"/>
        <v>148.76302106966494</v>
      </c>
      <c r="I634">
        <f t="shared" si="300"/>
        <v>1.4876302106966495E-4</v>
      </c>
      <c r="J634" s="4">
        <f t="shared" si="316"/>
        <v>1253.6047359145132</v>
      </c>
      <c r="K634" s="40">
        <f t="shared" si="317"/>
        <v>8.4268572048389405</v>
      </c>
      <c r="L634" s="40">
        <f t="shared" si="301"/>
        <v>0</v>
      </c>
      <c r="M634" s="10">
        <f t="shared" si="318"/>
        <v>6.8278771292333902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15.244640410776343</v>
      </c>
      <c r="Q634" s="42">
        <f t="shared" si="320"/>
        <v>0.76007115680570725</v>
      </c>
      <c r="R634" s="4">
        <f t="shared" si="321"/>
        <v>173665.20363640087</v>
      </c>
      <c r="S634">
        <f t="shared" si="302"/>
        <v>1.7366520363640086E-4</v>
      </c>
      <c r="T634" s="41">
        <f t="shared" si="303"/>
        <v>6.5118533163224031E-4</v>
      </c>
      <c r="U634" s="42">
        <f t="shared" si="322"/>
        <v>0.30837035548901154</v>
      </c>
      <c r="V634" s="42">
        <f t="shared" si="323"/>
        <v>1.1474297552584491</v>
      </c>
      <c r="W634" s="42">
        <f t="shared" si="324"/>
        <v>1.1359935300223318</v>
      </c>
      <c r="X634" s="42">
        <f t="shared" si="325"/>
        <v>1.1436225236117314E-2</v>
      </c>
      <c r="Y634" s="42">
        <f t="shared" si="299"/>
        <v>1.3987987102511824E-2</v>
      </c>
      <c r="Z634" s="10">
        <f t="shared" si="326"/>
        <v>21.480808032714716</v>
      </c>
      <c r="AA634">
        <f t="shared" si="304"/>
        <v>6826442.4432619233</v>
      </c>
      <c r="AB634" s="10">
        <f t="shared" si="305"/>
        <v>6.8264424432619233</v>
      </c>
      <c r="AC634" s="10">
        <f t="shared" si="306"/>
        <v>6.7254424432619233</v>
      </c>
      <c r="AD634" s="3">
        <f t="shared" si="307"/>
        <v>975.40862121275177</v>
      </c>
      <c r="AI634" s="94">
        <f t="shared" si="308"/>
        <v>1.1359935300223318</v>
      </c>
    </row>
    <row r="635" spans="2:35">
      <c r="B635" s="39">
        <f t="shared" si="309"/>
        <v>607</v>
      </c>
      <c r="C635" s="42">
        <f t="shared" si="310"/>
        <v>11.281175059951387</v>
      </c>
      <c r="D635" s="10">
        <f t="shared" si="311"/>
        <v>4.2188249400489504</v>
      </c>
      <c r="E635" s="40">
        <f t="shared" si="312"/>
        <v>37.562350119902099</v>
      </c>
      <c r="F635" s="40">
        <f t="shared" si="313"/>
        <v>46</v>
      </c>
      <c r="G635" s="3">
        <f t="shared" si="314"/>
        <v>312.1882494004725</v>
      </c>
      <c r="H635" s="3">
        <f t="shared" si="315"/>
        <v>148.76302106966494</v>
      </c>
      <c r="I635">
        <f t="shared" si="300"/>
        <v>1.4876302106966495E-4</v>
      </c>
      <c r="J635" s="4">
        <f t="shared" si="316"/>
        <v>1255.7968004855607</v>
      </c>
      <c r="K635" s="40">
        <f t="shared" si="317"/>
        <v>8.4415924835075611</v>
      </c>
      <c r="L635" s="40">
        <f t="shared" si="301"/>
        <v>0</v>
      </c>
      <c r="M635" s="10">
        <f t="shared" si="318"/>
        <v>6.8264424432619233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15.243618506780981</v>
      </c>
      <c r="Q635" s="42">
        <f t="shared" si="320"/>
        <v>0.761290364166887</v>
      </c>
      <c r="R635" s="4">
        <f t="shared" si="321"/>
        <v>172877.54230536197</v>
      </c>
      <c r="S635">
        <f t="shared" si="302"/>
        <v>1.7287754230536199E-4</v>
      </c>
      <c r="T635" s="41">
        <f t="shared" si="303"/>
        <v>6.5197299296327921E-4</v>
      </c>
      <c r="U635" s="42">
        <f t="shared" si="322"/>
        <v>0.30697173676993905</v>
      </c>
      <c r="V635" s="42">
        <f t="shared" si="323"/>
        <v>1.1471540966740295</v>
      </c>
      <c r="W635" s="42">
        <f t="shared" si="324"/>
        <v>1.1357512491020938</v>
      </c>
      <c r="X635" s="42">
        <f t="shared" si="325"/>
        <v>1.1402847571935659E-2</v>
      </c>
      <c r="Y635" s="42">
        <f t="shared" si="299"/>
        <v>1.4001889538209938E-2</v>
      </c>
      <c r="Z635" s="10">
        <f t="shared" si="326"/>
        <v>21.476180285582107</v>
      </c>
      <c r="AA635">
        <f t="shared" si="304"/>
        <v>6824993.5384099763</v>
      </c>
      <c r="AB635" s="10">
        <f t="shared" si="305"/>
        <v>6.8249935384099762</v>
      </c>
      <c r="AC635" s="10">
        <f t="shared" si="306"/>
        <v>6.7239935384099763</v>
      </c>
      <c r="AD635" s="3">
        <f t="shared" si="307"/>
        <v>975.19848272806041</v>
      </c>
      <c r="AI635" s="94">
        <f t="shared" si="308"/>
        <v>1.1357512491020938</v>
      </c>
    </row>
    <row r="636" spans="2:35">
      <c r="B636" s="39">
        <f t="shared" si="309"/>
        <v>608</v>
      </c>
      <c r="C636" s="42">
        <f t="shared" si="310"/>
        <v>11.29976019184587</v>
      </c>
      <c r="D636" s="10">
        <f t="shared" si="311"/>
        <v>4.2002398081544676</v>
      </c>
      <c r="E636" s="40">
        <f t="shared" si="312"/>
        <v>37.599520383691065</v>
      </c>
      <c r="F636" s="40">
        <f t="shared" si="313"/>
        <v>46</v>
      </c>
      <c r="G636" s="3">
        <f t="shared" si="314"/>
        <v>312.00239808152764</v>
      </c>
      <c r="H636" s="3">
        <f t="shared" si="315"/>
        <v>148.76302106966494</v>
      </c>
      <c r="I636">
        <f t="shared" si="300"/>
        <v>1.4876302106966495E-4</v>
      </c>
      <c r="J636" s="4">
        <f t="shared" si="316"/>
        <v>1257.9910353135965</v>
      </c>
      <c r="K636" s="40">
        <f t="shared" si="317"/>
        <v>8.4563423508620854</v>
      </c>
      <c r="L636" s="40">
        <f t="shared" si="301"/>
        <v>0</v>
      </c>
      <c r="M636" s="10">
        <f t="shared" si="318"/>
        <v>6.8249935384099762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15.24258632645296</v>
      </c>
      <c r="Q636" s="42">
        <f t="shared" si="320"/>
        <v>0.76250965408898042</v>
      </c>
      <c r="R636" s="4">
        <f t="shared" si="321"/>
        <v>172090.01864512157</v>
      </c>
      <c r="S636">
        <f t="shared" si="302"/>
        <v>1.7209001864512157E-4</v>
      </c>
      <c r="T636" s="41">
        <f t="shared" si="303"/>
        <v>6.5276051662351963E-4</v>
      </c>
      <c r="U636" s="42">
        <f t="shared" si="322"/>
        <v>0.30557336250739653</v>
      </c>
      <c r="V636" s="42">
        <f t="shared" si="323"/>
        <v>1.1468759293455302</v>
      </c>
      <c r="W636" s="42">
        <f t="shared" si="324"/>
        <v>1.1355065669849971</v>
      </c>
      <c r="X636" s="42">
        <f t="shared" si="325"/>
        <v>1.1369362360533097E-2</v>
      </c>
      <c r="Y636" s="42">
        <f t="shared" si="299"/>
        <v>1.4015752087156764E-2</v>
      </c>
      <c r="Z636" s="10">
        <f t="shared" si="326"/>
        <v>21.471507130447911</v>
      </c>
      <c r="AA636">
        <f t="shared" si="304"/>
        <v>6823530.41673245</v>
      </c>
      <c r="AB636" s="10">
        <f t="shared" si="305"/>
        <v>6.8235304167324502</v>
      </c>
      <c r="AC636" s="10">
        <f t="shared" si="306"/>
        <v>6.7225304167324502</v>
      </c>
      <c r="AD636" s="3">
        <f t="shared" si="307"/>
        <v>974.9862823397317</v>
      </c>
      <c r="AI636" s="94">
        <f t="shared" si="308"/>
        <v>1.1355065669849971</v>
      </c>
    </row>
    <row r="637" spans="2:35">
      <c r="B637" s="39">
        <f t="shared" si="309"/>
        <v>609</v>
      </c>
      <c r="C637" s="42">
        <f t="shared" si="310"/>
        <v>11.318345323740353</v>
      </c>
      <c r="D637" s="10">
        <f t="shared" si="311"/>
        <v>4.1816546762599849</v>
      </c>
      <c r="E637" s="40">
        <f t="shared" si="312"/>
        <v>37.63669064748003</v>
      </c>
      <c r="F637" s="40">
        <f t="shared" si="313"/>
        <v>46</v>
      </c>
      <c r="G637" s="3">
        <f t="shared" si="314"/>
        <v>311.81654676258279</v>
      </c>
      <c r="H637" s="3">
        <f t="shared" si="315"/>
        <v>148.76302106966494</v>
      </c>
      <c r="I637">
        <f t="shared" si="300"/>
        <v>1.4876302106966495E-4</v>
      </c>
      <c r="J637" s="4">
        <f t="shared" si="316"/>
        <v>1260.1874403986214</v>
      </c>
      <c r="K637" s="40">
        <f t="shared" si="317"/>
        <v>8.4711068069025188</v>
      </c>
      <c r="L637" s="40">
        <f t="shared" si="301"/>
        <v>0</v>
      </c>
      <c r="M637" s="10">
        <f t="shared" si="318"/>
        <v>6.8235304167324502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15.241543866810435</v>
      </c>
      <c r="Q637" s="42">
        <f t="shared" si="320"/>
        <v>0.76372902740554804</v>
      </c>
      <c r="R637" s="4">
        <f t="shared" si="321"/>
        <v>171302.63386571506</v>
      </c>
      <c r="S637">
        <f t="shared" si="302"/>
        <v>1.7130263386571506E-4</v>
      </c>
      <c r="T637" s="41">
        <f t="shared" si="303"/>
        <v>6.5354790140292613E-4</v>
      </c>
      <c r="U637" s="42">
        <f t="shared" si="322"/>
        <v>0.30417523484999559</v>
      </c>
      <c r="V637" s="42">
        <f t="shared" si="323"/>
        <v>1.1465952538115878</v>
      </c>
      <c r="W637" s="42">
        <f t="shared" si="324"/>
        <v>1.1352594840180612</v>
      </c>
      <c r="X637" s="42">
        <f t="shared" si="325"/>
        <v>1.1335769793526573E-2</v>
      </c>
      <c r="Y637" s="42">
        <f t="shared" si="299"/>
        <v>1.4029574622365744E-2</v>
      </c>
      <c r="Z637" s="10">
        <f t="shared" si="326"/>
        <v>21.466788573950623</v>
      </c>
      <c r="AA637">
        <f t="shared" si="304"/>
        <v>6822053.0803077929</v>
      </c>
      <c r="AB637" s="10">
        <f t="shared" si="305"/>
        <v>6.8220530803077928</v>
      </c>
      <c r="AC637" s="10">
        <f t="shared" si="306"/>
        <v>6.7210530803077928</v>
      </c>
      <c r="AD637" s="3">
        <f t="shared" si="307"/>
        <v>974.77202034920856</v>
      </c>
      <c r="AI637" s="94">
        <f t="shared" si="308"/>
        <v>1.1352594840180612</v>
      </c>
    </row>
    <row r="638" spans="2:35">
      <c r="B638" s="39">
        <f t="shared" si="309"/>
        <v>610</v>
      </c>
      <c r="C638" s="42">
        <f t="shared" si="310"/>
        <v>11.336930455634835</v>
      </c>
      <c r="D638" s="10">
        <f t="shared" si="311"/>
        <v>4.1630695443655021</v>
      </c>
      <c r="E638" s="40">
        <f t="shared" si="312"/>
        <v>37.673860911268996</v>
      </c>
      <c r="F638" s="40">
        <f t="shared" si="313"/>
        <v>46</v>
      </c>
      <c r="G638" s="3">
        <f t="shared" si="314"/>
        <v>311.63069544363793</v>
      </c>
      <c r="H638" s="3">
        <f t="shared" si="315"/>
        <v>148.76302106966494</v>
      </c>
      <c r="I638">
        <f t="shared" si="300"/>
        <v>1.4876302106966495E-4</v>
      </c>
      <c r="J638" s="4">
        <f t="shared" si="316"/>
        <v>1262.386015740635</v>
      </c>
      <c r="K638" s="40">
        <f t="shared" si="317"/>
        <v>8.4858858516288542</v>
      </c>
      <c r="L638" s="40">
        <f t="shared" si="301"/>
        <v>0</v>
      </c>
      <c r="M638" s="10">
        <f t="shared" si="318"/>
        <v>6.8220530803077928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15.240491124842897</v>
      </c>
      <c r="Q638" s="42">
        <f t="shared" si="320"/>
        <v>0.76494848495073098</v>
      </c>
      <c r="R638" s="4">
        <f t="shared" si="321"/>
        <v>170515.38917717786</v>
      </c>
      <c r="S638">
        <f t="shared" si="302"/>
        <v>1.7051538917717786E-4</v>
      </c>
      <c r="T638" s="41">
        <f t="shared" si="303"/>
        <v>6.5433514609146328E-4</v>
      </c>
      <c r="U638" s="42">
        <f t="shared" si="322"/>
        <v>0.30277735594634764</v>
      </c>
      <c r="V638" s="42">
        <f t="shared" si="323"/>
        <v>1.1463120706168202</v>
      </c>
      <c r="W638" s="42">
        <f t="shared" si="324"/>
        <v>1.1350100005522812</v>
      </c>
      <c r="X638" s="42">
        <f t="shared" si="325"/>
        <v>1.1302070064538983E-2</v>
      </c>
      <c r="Y638" s="42">
        <f t="shared" si="299"/>
        <v>1.4043357016982132E-2</v>
      </c>
      <c r="Z638" s="10">
        <f t="shared" si="326"/>
        <v>21.462024622805671</v>
      </c>
      <c r="AA638">
        <f t="shared" si="304"/>
        <v>6820561.5312385447</v>
      </c>
      <c r="AB638" s="10">
        <f t="shared" si="305"/>
        <v>6.8205615312385444</v>
      </c>
      <c r="AC638" s="10">
        <f t="shared" si="306"/>
        <v>6.7195615312385444</v>
      </c>
      <c r="AD638" s="3">
        <f t="shared" si="307"/>
        <v>974.55569706142785</v>
      </c>
      <c r="AI638" s="94">
        <f t="shared" si="308"/>
        <v>1.1350100005522812</v>
      </c>
    </row>
    <row r="639" spans="2:35">
      <c r="B639" s="39">
        <f t="shared" si="309"/>
        <v>611</v>
      </c>
      <c r="C639" s="42">
        <f t="shared" si="310"/>
        <v>11.355515587529318</v>
      </c>
      <c r="D639" s="10">
        <f t="shared" si="311"/>
        <v>4.1444844124710194</v>
      </c>
      <c r="E639" s="40">
        <f t="shared" si="312"/>
        <v>37.711031175057961</v>
      </c>
      <c r="F639" s="40">
        <f t="shared" si="313"/>
        <v>46</v>
      </c>
      <c r="G639" s="3">
        <f t="shared" si="314"/>
        <v>311.44484412469308</v>
      </c>
      <c r="H639" s="3">
        <f t="shared" si="315"/>
        <v>148.76302106966494</v>
      </c>
      <c r="I639">
        <f t="shared" si="300"/>
        <v>1.4876302106966495E-4</v>
      </c>
      <c r="J639" s="4">
        <f t="shared" si="316"/>
        <v>1264.5867613396372</v>
      </c>
      <c r="K639" s="40">
        <f t="shared" si="317"/>
        <v>8.5006794850410969</v>
      </c>
      <c r="L639" s="40">
        <f t="shared" si="301"/>
        <v>0</v>
      </c>
      <c r="M639" s="10">
        <f t="shared" si="318"/>
        <v>6.8205615312385444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15.239428097511501</v>
      </c>
      <c r="Q639" s="42">
        <f t="shared" si="320"/>
        <v>0.76616802755925695</v>
      </c>
      <c r="R639" s="4">
        <f t="shared" si="321"/>
        <v>169728.28578954539</v>
      </c>
      <c r="S639">
        <f t="shared" si="302"/>
        <v>1.6972828578954539E-4</v>
      </c>
      <c r="T639" s="41">
        <f t="shared" si="303"/>
        <v>6.5512224947909575E-4</v>
      </c>
      <c r="U639" s="42">
        <f t="shared" si="322"/>
        <v>0.30137972794506418</v>
      </c>
      <c r="V639" s="42">
        <f t="shared" si="323"/>
        <v>1.1460263803105124</v>
      </c>
      <c r="W639" s="42">
        <f t="shared" si="324"/>
        <v>1.1347581169427212</v>
      </c>
      <c r="X639" s="42">
        <f t="shared" si="325"/>
        <v>1.1268263367791187E-2</v>
      </c>
      <c r="Y639" s="42">
        <f t="shared" si="299"/>
        <v>1.4057099144283245E-2</v>
      </c>
      <c r="Z639" s="10">
        <f t="shared" si="326"/>
        <v>21.457215283804512</v>
      </c>
      <c r="AA639">
        <f t="shared" si="304"/>
        <v>6819055.7716510491</v>
      </c>
      <c r="AB639" s="10">
        <f t="shared" si="305"/>
        <v>6.8190557716510494</v>
      </c>
      <c r="AC639" s="10">
        <f t="shared" si="306"/>
        <v>6.7180557716510494</v>
      </c>
      <c r="AD639" s="3">
        <f t="shared" si="307"/>
        <v>974.33731278477865</v>
      </c>
      <c r="AI639" s="94">
        <f t="shared" si="308"/>
        <v>1.1347581169427212</v>
      </c>
    </row>
    <row r="640" spans="2:35">
      <c r="B640" s="39">
        <f t="shared" si="309"/>
        <v>612</v>
      </c>
      <c r="C640" s="42">
        <f t="shared" si="310"/>
        <v>11.374100719423801</v>
      </c>
      <c r="D640" s="10">
        <f t="shared" si="311"/>
        <v>4.1258992805765367</v>
      </c>
      <c r="E640" s="40">
        <f t="shared" si="312"/>
        <v>37.748201438846927</v>
      </c>
      <c r="F640" s="40">
        <f t="shared" si="313"/>
        <v>46</v>
      </c>
      <c r="G640" s="3">
        <f t="shared" si="314"/>
        <v>311.25899280574822</v>
      </c>
      <c r="H640" s="3">
        <f t="shared" si="315"/>
        <v>148.76302106966494</v>
      </c>
      <c r="I640">
        <f t="shared" si="300"/>
        <v>1.4876302106966495E-4</v>
      </c>
      <c r="J640" s="4">
        <f t="shared" si="316"/>
        <v>1266.789677195628</v>
      </c>
      <c r="K640" s="40">
        <f t="shared" si="317"/>
        <v>8.5154877071392434</v>
      </c>
      <c r="L640" s="40">
        <f t="shared" si="301"/>
        <v>0</v>
      </c>
      <c r="M640" s="10">
        <f t="shared" si="318"/>
        <v>6.8190557716510494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15.238354781748832</v>
      </c>
      <c r="Q640" s="42">
        <f t="shared" si="320"/>
        <v>0.7673876560664461</v>
      </c>
      <c r="R640" s="4">
        <f t="shared" si="321"/>
        <v>168941.32491285293</v>
      </c>
      <c r="S640">
        <f t="shared" si="302"/>
        <v>1.6894132491285292E-4</v>
      </c>
      <c r="T640" s="41">
        <f t="shared" si="303"/>
        <v>6.5590921035578822E-4</v>
      </c>
      <c r="U640" s="42">
        <f t="shared" si="322"/>
        <v>0.29998235299475645</v>
      </c>
      <c r="V640" s="42">
        <f t="shared" si="323"/>
        <v>1.1457381834475351</v>
      </c>
      <c r="W640" s="42">
        <f t="shared" si="324"/>
        <v>1.1345038335484654</v>
      </c>
      <c r="X640" s="42">
        <f t="shared" si="325"/>
        <v>1.1234349899069684E-2</v>
      </c>
      <c r="Y640" s="42">
        <f t="shared" si="299"/>
        <v>1.4070800877679888E-2</v>
      </c>
      <c r="Z640" s="10">
        <f t="shared" si="326"/>
        <v>21.452360563815517</v>
      </c>
      <c r="AA640">
        <f t="shared" si="304"/>
        <v>6817535.8036957271</v>
      </c>
      <c r="AB640" s="10">
        <f t="shared" si="305"/>
        <v>6.8175358036957272</v>
      </c>
      <c r="AC640" s="10">
        <f t="shared" si="306"/>
        <v>6.7165358036957272</v>
      </c>
      <c r="AD640" s="3">
        <f t="shared" si="307"/>
        <v>974.11686783114249</v>
      </c>
      <c r="AI640" s="94">
        <f t="shared" si="308"/>
        <v>1.1345038335484654</v>
      </c>
    </row>
    <row r="641" spans="2:35">
      <c r="B641" s="39">
        <f t="shared" si="309"/>
        <v>613</v>
      </c>
      <c r="C641" s="42">
        <f t="shared" si="310"/>
        <v>11.392685851318284</v>
      </c>
      <c r="D641" s="10">
        <f t="shared" si="311"/>
        <v>4.1073141486820539</v>
      </c>
      <c r="E641" s="40">
        <f t="shared" si="312"/>
        <v>37.785371702635892</v>
      </c>
      <c r="F641" s="40">
        <f t="shared" si="313"/>
        <v>46</v>
      </c>
      <c r="G641" s="3">
        <f t="shared" si="314"/>
        <v>311.07314148680337</v>
      </c>
      <c r="H641" s="3">
        <f t="shared" si="315"/>
        <v>148.76302106966494</v>
      </c>
      <c r="I641">
        <f t="shared" si="300"/>
        <v>1.4876302106966495E-4</v>
      </c>
      <c r="J641" s="4">
        <f t="shared" si="316"/>
        <v>1268.9947633086076</v>
      </c>
      <c r="K641" s="40">
        <f t="shared" si="317"/>
        <v>8.5303105179232954</v>
      </c>
      <c r="L641" s="40">
        <f t="shared" si="301"/>
        <v>0</v>
      </c>
      <c r="M641" s="10">
        <f t="shared" si="318"/>
        <v>6.8175358036957272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15.237271174459032</v>
      </c>
      <c r="Q641" s="42">
        <f t="shared" si="320"/>
        <v>0.76860737130821699</v>
      </c>
      <c r="R641" s="4">
        <f t="shared" si="321"/>
        <v>168154.50775713581</v>
      </c>
      <c r="S641">
        <f t="shared" si="302"/>
        <v>1.6815450775713582E-4</v>
      </c>
      <c r="T641" s="41">
        <f t="shared" si="303"/>
        <v>6.5669602751150535E-4</v>
      </c>
      <c r="U641" s="42">
        <f t="shared" si="322"/>
        <v>0.2985852332440358</v>
      </c>
      <c r="V641" s="42">
        <f t="shared" si="323"/>
        <v>1.1454474805875112</v>
      </c>
      <c r="W641" s="42">
        <f t="shared" si="324"/>
        <v>1.1342471507326632</v>
      </c>
      <c r="X641" s="42">
        <f t="shared" si="325"/>
        <v>1.1200329854847979E-2</v>
      </c>
      <c r="Y641" s="42">
        <f t="shared" si="299"/>
        <v>1.4084462090716707E-2</v>
      </c>
      <c r="Z641" s="10">
        <f t="shared" si="326"/>
        <v>21.447460469783255</v>
      </c>
      <c r="AA641">
        <f t="shared" si="304"/>
        <v>6816001.6295468602</v>
      </c>
      <c r="AB641" s="10">
        <f t="shared" si="305"/>
        <v>6.81600162954686</v>
      </c>
      <c r="AC641" s="10">
        <f t="shared" si="306"/>
        <v>6.71500162954686</v>
      </c>
      <c r="AD641" s="3">
        <f t="shared" si="307"/>
        <v>973.89436251586085</v>
      </c>
      <c r="AI641" s="94">
        <f t="shared" si="308"/>
        <v>1.1342471507326632</v>
      </c>
    </row>
    <row r="642" spans="2:35">
      <c r="B642" s="39">
        <f t="shared" si="309"/>
        <v>614</v>
      </c>
      <c r="C642" s="42">
        <f t="shared" si="310"/>
        <v>11.411270983212766</v>
      </c>
      <c r="D642" s="10">
        <f t="shared" si="311"/>
        <v>4.0887290167875712</v>
      </c>
      <c r="E642" s="40">
        <f t="shared" si="312"/>
        <v>37.822541966424858</v>
      </c>
      <c r="F642" s="40">
        <f t="shared" si="313"/>
        <v>46</v>
      </c>
      <c r="G642" s="3">
        <f t="shared" si="314"/>
        <v>310.88729016785851</v>
      </c>
      <c r="H642" s="3">
        <f t="shared" si="315"/>
        <v>148.76302106966494</v>
      </c>
      <c r="I642">
        <f t="shared" si="300"/>
        <v>1.4876302106966495E-4</v>
      </c>
      <c r="J642" s="4">
        <f t="shared" si="316"/>
        <v>1271.2020196785761</v>
      </c>
      <c r="K642" s="40">
        <f t="shared" si="317"/>
        <v>8.545147917393253</v>
      </c>
      <c r="L642" s="40">
        <f t="shared" si="301"/>
        <v>0</v>
      </c>
      <c r="M642" s="10">
        <f t="shared" si="318"/>
        <v>6.81600162954686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15.236177272517612</v>
      </c>
      <c r="Q642" s="42">
        <f t="shared" si="320"/>
        <v>0.76982717412109225</v>
      </c>
      <c r="R642" s="4">
        <f t="shared" si="321"/>
        <v>167367.83553242954</v>
      </c>
      <c r="S642">
        <f t="shared" si="302"/>
        <v>1.6736783553242954E-4</v>
      </c>
      <c r="T642" s="41">
        <f t="shared" si="303"/>
        <v>6.574826997362116E-4</v>
      </c>
      <c r="U642" s="42">
        <f t="shared" si="322"/>
        <v>0.29718837084151384</v>
      </c>
      <c r="V642" s="42">
        <f t="shared" si="323"/>
        <v>1.1451542722953258</v>
      </c>
      <c r="W642" s="42">
        <f t="shared" si="324"/>
        <v>1.1339880688624939</v>
      </c>
      <c r="X642" s="42">
        <f t="shared" si="325"/>
        <v>1.1166203432831923E-2</v>
      </c>
      <c r="Y642" s="42">
        <f t="shared" si="299"/>
        <v>1.4098082657073213E-2</v>
      </c>
      <c r="Z642" s="10">
        <f t="shared" si="326"/>
        <v>21.442515008728748</v>
      </c>
      <c r="AA642">
        <f t="shared" si="304"/>
        <v>6814453.2514026668</v>
      </c>
      <c r="AB642" s="10">
        <f t="shared" si="305"/>
        <v>6.814453251402667</v>
      </c>
      <c r="AC642" s="10">
        <f t="shared" si="306"/>
        <v>6.713453251402667</v>
      </c>
      <c r="AD642" s="3">
        <f t="shared" si="307"/>
        <v>973.66979715774721</v>
      </c>
      <c r="AI642" s="94">
        <f t="shared" si="308"/>
        <v>1.1339880688624939</v>
      </c>
    </row>
    <row r="643" spans="2:35">
      <c r="B643" s="39">
        <f t="shared" si="309"/>
        <v>615</v>
      </c>
      <c r="C643" s="42">
        <f t="shared" si="310"/>
        <v>11.429856115107249</v>
      </c>
      <c r="D643" s="10">
        <f t="shared" si="311"/>
        <v>4.0701438848930884</v>
      </c>
      <c r="E643" s="40">
        <f t="shared" si="312"/>
        <v>37.859712230213823</v>
      </c>
      <c r="F643" s="40">
        <f t="shared" si="313"/>
        <v>46</v>
      </c>
      <c r="G643" s="3">
        <f t="shared" si="314"/>
        <v>310.70143884891365</v>
      </c>
      <c r="H643" s="3">
        <f t="shared" si="315"/>
        <v>148.76302106966494</v>
      </c>
      <c r="I643">
        <f t="shared" si="300"/>
        <v>1.4876302106966495E-4</v>
      </c>
      <c r="J643" s="4">
        <f t="shared" si="316"/>
        <v>1273.4114463055332</v>
      </c>
      <c r="K643" s="40">
        <f t="shared" si="317"/>
        <v>8.5599999055491178</v>
      </c>
      <c r="L643" s="40">
        <f t="shared" si="301"/>
        <v>0</v>
      </c>
      <c r="M643" s="10">
        <f t="shared" si="318"/>
        <v>6.814453251402667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15.235073072771453</v>
      </c>
      <c r="Q643" s="42">
        <f t="shared" si="320"/>
        <v>0.77104706534220491</v>
      </c>
      <c r="R643" s="4">
        <f t="shared" si="321"/>
        <v>166581.30944876935</v>
      </c>
      <c r="S643">
        <f t="shared" si="302"/>
        <v>1.6658130944876935E-4</v>
      </c>
      <c r="T643" s="41">
        <f t="shared" si="303"/>
        <v>6.5826922581987187E-4</v>
      </c>
      <c r="U643" s="42">
        <f t="shared" si="322"/>
        <v>0.29579176793580175</v>
      </c>
      <c r="V643" s="42">
        <f t="shared" si="323"/>
        <v>1.1448585591412412</v>
      </c>
      <c r="W643" s="42">
        <f t="shared" si="324"/>
        <v>1.1337265883091792</v>
      </c>
      <c r="X643" s="42">
        <f t="shared" si="325"/>
        <v>1.1131970832062077E-2</v>
      </c>
      <c r="Y643" s="42">
        <f t="shared" si="299"/>
        <v>1.4111662450564928E-2</v>
      </c>
      <c r="Z643" s="10">
        <f t="shared" si="326"/>
        <v>21.437524187749936</v>
      </c>
      <c r="AA643">
        <f t="shared" si="304"/>
        <v>6812890.6714854445</v>
      </c>
      <c r="AB643" s="10">
        <f t="shared" si="305"/>
        <v>6.8128906714854445</v>
      </c>
      <c r="AC643" s="10">
        <f t="shared" si="306"/>
        <v>6.7118906714854445</v>
      </c>
      <c r="AD643" s="3">
        <f t="shared" si="307"/>
        <v>973.44317207910728</v>
      </c>
      <c r="AI643" s="94">
        <f t="shared" si="308"/>
        <v>1.1337265883091792</v>
      </c>
    </row>
    <row r="644" spans="2:35">
      <c r="B644" s="39">
        <f t="shared" si="309"/>
        <v>616</v>
      </c>
      <c r="C644" s="42">
        <f t="shared" si="310"/>
        <v>11.448441247001732</v>
      </c>
      <c r="D644" s="10">
        <f t="shared" si="311"/>
        <v>4.0515587529986057</v>
      </c>
      <c r="E644" s="40">
        <f t="shared" si="312"/>
        <v>37.896882494002789</v>
      </c>
      <c r="F644" s="40">
        <f t="shared" si="313"/>
        <v>46</v>
      </c>
      <c r="G644" s="3">
        <f t="shared" si="314"/>
        <v>310.5155875299688</v>
      </c>
      <c r="H644" s="3">
        <f t="shared" si="315"/>
        <v>148.76302106966494</v>
      </c>
      <c r="I644">
        <f t="shared" si="300"/>
        <v>1.4876302106966495E-4</v>
      </c>
      <c r="J644" s="4">
        <f t="shared" si="316"/>
        <v>1275.6230431894789</v>
      </c>
      <c r="K644" s="40">
        <f t="shared" si="317"/>
        <v>8.5748664823908847</v>
      </c>
      <c r="L644" s="40">
        <f t="shared" si="301"/>
        <v>0</v>
      </c>
      <c r="M644" s="10">
        <f t="shared" si="318"/>
        <v>6.8128906714854445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15.233958572038858</v>
      </c>
      <c r="Q644" s="42">
        <f t="shared" si="320"/>
        <v>0.77226704580930394</v>
      </c>
      <c r="R644" s="4">
        <f t="shared" si="321"/>
        <v>165794.93071619075</v>
      </c>
      <c r="S644">
        <f t="shared" si="302"/>
        <v>1.6579493071619075E-4</v>
      </c>
      <c r="T644" s="41">
        <f t="shared" si="303"/>
        <v>6.5905560455245039E-4</v>
      </c>
      <c r="U644" s="42">
        <f t="shared" si="322"/>
        <v>0.29439542667551127</v>
      </c>
      <c r="V644" s="42">
        <f t="shared" si="323"/>
        <v>1.1445603417002306</v>
      </c>
      <c r="W644" s="42">
        <f t="shared" si="324"/>
        <v>1.1334627094480072</v>
      </c>
      <c r="X644" s="42">
        <f t="shared" si="325"/>
        <v>1.1097632252223377E-2</v>
      </c>
      <c r="Y644" s="42">
        <f t="shared" si="299"/>
        <v>1.4125201345143688E-2</v>
      </c>
      <c r="Z644" s="10">
        <f t="shared" si="326"/>
        <v>21.432488014020898</v>
      </c>
      <c r="AA644">
        <f t="shared" si="304"/>
        <v>6811313.8920413312</v>
      </c>
      <c r="AB644" s="10">
        <f t="shared" si="305"/>
        <v>6.8113138920413308</v>
      </c>
      <c r="AC644" s="10">
        <f t="shared" si="306"/>
        <v>6.7103138920413308</v>
      </c>
      <c r="AD644" s="3">
        <f t="shared" si="307"/>
        <v>973.21448760570433</v>
      </c>
      <c r="AI644" s="94">
        <f t="shared" si="308"/>
        <v>1.1334627094480072</v>
      </c>
    </row>
    <row r="645" spans="2:35">
      <c r="B645" s="39">
        <f t="shared" si="309"/>
        <v>617</v>
      </c>
      <c r="C645" s="42">
        <f t="shared" si="310"/>
        <v>11.467026378896215</v>
      </c>
      <c r="D645" s="10">
        <f t="shared" si="311"/>
        <v>4.0329736211041229</v>
      </c>
      <c r="E645" s="40">
        <f t="shared" si="312"/>
        <v>37.934052757791754</v>
      </c>
      <c r="F645" s="40">
        <f t="shared" si="313"/>
        <v>46</v>
      </c>
      <c r="G645" s="3">
        <f t="shared" si="314"/>
        <v>310.32973621102394</v>
      </c>
      <c r="H645" s="3">
        <f t="shared" si="315"/>
        <v>148.76302106966494</v>
      </c>
      <c r="I645">
        <f t="shared" si="300"/>
        <v>1.4876302106966495E-4</v>
      </c>
      <c r="J645" s="4">
        <f t="shared" si="316"/>
        <v>1277.8368103304135</v>
      </c>
      <c r="K645" s="40">
        <f t="shared" si="317"/>
        <v>8.5897476479185588</v>
      </c>
      <c r="L645" s="40">
        <f t="shared" si="301"/>
        <v>0</v>
      </c>
      <c r="M645" s="10">
        <f t="shared" si="318"/>
        <v>6.8113138920413308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15.232833767109335</v>
      </c>
      <c r="Q645" s="42">
        <f t="shared" si="320"/>
        <v>0.77348711636076051</v>
      </c>
      <c r="R645" s="4">
        <f t="shared" si="321"/>
        <v>165008.70054472898</v>
      </c>
      <c r="S645">
        <f t="shared" si="302"/>
        <v>1.6500870054472899E-4</v>
      </c>
      <c r="T645" s="41">
        <f t="shared" si="303"/>
        <v>6.5984183472391216E-4</v>
      </c>
      <c r="U645" s="42">
        <f t="shared" si="322"/>
        <v>0.29299934920925347</v>
      </c>
      <c r="V645" s="42">
        <f t="shared" si="323"/>
        <v>1.1442596205531865</v>
      </c>
      <c r="W645" s="42">
        <f t="shared" si="324"/>
        <v>1.1331964326582913</v>
      </c>
      <c r="X645" s="42">
        <f t="shared" si="325"/>
        <v>1.1063187894895243E-2</v>
      </c>
      <c r="Y645" s="42">
        <f t="shared" si="299"/>
        <v>1.4138699214899481E-2</v>
      </c>
      <c r="Z645" s="10">
        <f t="shared" si="326"/>
        <v>21.427406494793299</v>
      </c>
      <c r="AA645">
        <f t="shared" si="304"/>
        <v>6809722.9153407579</v>
      </c>
      <c r="AB645" s="10">
        <f t="shared" si="305"/>
        <v>6.8097229153407577</v>
      </c>
      <c r="AC645" s="10">
        <f t="shared" si="306"/>
        <v>6.7087229153407577</v>
      </c>
      <c r="AD645" s="3">
        <f t="shared" si="307"/>
        <v>972.9837440668249</v>
      </c>
      <c r="AI645" s="94">
        <f t="shared" si="308"/>
        <v>1.1331964326582913</v>
      </c>
    </row>
    <row r="646" spans="2:35">
      <c r="B646" s="39">
        <f t="shared" si="309"/>
        <v>618</v>
      </c>
      <c r="C646" s="42">
        <f t="shared" si="310"/>
        <v>11.485611510790697</v>
      </c>
      <c r="D646" s="10">
        <f t="shared" si="311"/>
        <v>4.0143884892096402</v>
      </c>
      <c r="E646" s="40">
        <f t="shared" si="312"/>
        <v>37.97122302158072</v>
      </c>
      <c r="F646" s="40">
        <f t="shared" si="313"/>
        <v>46</v>
      </c>
      <c r="G646" s="3">
        <f t="shared" si="314"/>
        <v>310.14388489207909</v>
      </c>
      <c r="H646" s="3">
        <f t="shared" si="315"/>
        <v>148.76302106966494</v>
      </c>
      <c r="I646">
        <f t="shared" si="300"/>
        <v>1.4876302106966495E-4</v>
      </c>
      <c r="J646" s="4">
        <f t="shared" si="316"/>
        <v>1280.0527477283367</v>
      </c>
      <c r="K646" s="40">
        <f t="shared" si="317"/>
        <v>8.6046434021321385</v>
      </c>
      <c r="L646" s="40">
        <f t="shared" si="301"/>
        <v>0</v>
      </c>
      <c r="M646" s="10">
        <f t="shared" si="318"/>
        <v>6.8097229153407577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15.23169865474387</v>
      </c>
      <c r="Q646" s="42">
        <f t="shared" si="320"/>
        <v>0.7747072778355738</v>
      </c>
      <c r="R646" s="4">
        <f t="shared" si="321"/>
        <v>164222.62014441949</v>
      </c>
      <c r="S646">
        <f t="shared" si="302"/>
        <v>1.6422262014441949E-4</v>
      </c>
      <c r="T646" s="41">
        <f t="shared" si="303"/>
        <v>6.6062791512422163E-4</v>
      </c>
      <c r="U646" s="42">
        <f t="shared" si="322"/>
        <v>0.2916035376856399</v>
      </c>
      <c r="V646" s="42">
        <f t="shared" si="323"/>
        <v>1.1439563962852917</v>
      </c>
      <c r="W646" s="42">
        <f t="shared" si="324"/>
        <v>1.1329277583234483</v>
      </c>
      <c r="X646" s="42">
        <f t="shared" si="325"/>
        <v>1.1028637961843391E-2</v>
      </c>
      <c r="Y646" s="42">
        <f t="shared" si="299"/>
        <v>1.4152155934060186E-2</v>
      </c>
      <c r="Z646" s="10">
        <f t="shared" si="326"/>
        <v>21.422279637394791</v>
      </c>
      <c r="AA646">
        <f t="shared" si="304"/>
        <v>6808117.743677943</v>
      </c>
      <c r="AB646" s="10">
        <f t="shared" si="305"/>
        <v>6.8081177436779434</v>
      </c>
      <c r="AC646" s="10">
        <f t="shared" si="306"/>
        <v>6.7071177436779434</v>
      </c>
      <c r="AD646" s="3">
        <f t="shared" si="307"/>
        <v>972.75094179520568</v>
      </c>
      <c r="AI646" s="94">
        <f t="shared" si="308"/>
        <v>1.1329277583234483</v>
      </c>
    </row>
    <row r="647" spans="2:35">
      <c r="B647" s="39">
        <f t="shared" si="309"/>
        <v>619</v>
      </c>
      <c r="C647" s="42">
        <f t="shared" si="310"/>
        <v>11.50419664268518</v>
      </c>
      <c r="D647" s="10">
        <f t="shared" si="311"/>
        <v>3.9958033573151575</v>
      </c>
      <c r="E647" s="40">
        <f t="shared" si="312"/>
        <v>38.008393285369685</v>
      </c>
      <c r="F647" s="40">
        <f t="shared" si="313"/>
        <v>46</v>
      </c>
      <c r="G647" s="3">
        <f t="shared" si="314"/>
        <v>309.95803357313423</v>
      </c>
      <c r="H647" s="3">
        <f t="shared" si="315"/>
        <v>148.76302106966494</v>
      </c>
      <c r="I647">
        <f t="shared" si="300"/>
        <v>1.4876302106966495E-4</v>
      </c>
      <c r="J647" s="4">
        <f t="shared" si="316"/>
        <v>1282.2708553832488</v>
      </c>
      <c r="K647" s="40">
        <f t="shared" si="317"/>
        <v>8.6195537450316237</v>
      </c>
      <c r="L647" s="40">
        <f t="shared" si="301"/>
        <v>0</v>
      </c>
      <c r="M647" s="10">
        <f t="shared" si="318"/>
        <v>6.8081177436779434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15.230553231674508</v>
      </c>
      <c r="Q647" s="42">
        <f t="shared" si="320"/>
        <v>0.77592753107337686</v>
      </c>
      <c r="R647" s="4">
        <f t="shared" si="321"/>
        <v>163436.69072529767</v>
      </c>
      <c r="S647">
        <f t="shared" si="302"/>
        <v>1.6343669072529766E-4</v>
      </c>
      <c r="T647" s="41">
        <f t="shared" si="303"/>
        <v>6.6141384454334348E-4</v>
      </c>
      <c r="U647" s="42">
        <f t="shared" si="322"/>
        <v>0.29020799425328209</v>
      </c>
      <c r="V647" s="42">
        <f t="shared" si="323"/>
        <v>1.1436506694875466</v>
      </c>
      <c r="W647" s="42">
        <f t="shared" si="324"/>
        <v>1.1326566868309116</v>
      </c>
      <c r="X647" s="42">
        <f t="shared" si="325"/>
        <v>1.0993982656634982E-2</v>
      </c>
      <c r="Y647" s="42">
        <f t="shared" si="299"/>
        <v>1.4165571376993296E-2</v>
      </c>
      <c r="Z647" s="10">
        <f t="shared" si="326"/>
        <v>21.417107449230304</v>
      </c>
      <c r="AA647">
        <f t="shared" si="304"/>
        <v>6806498.3793713031</v>
      </c>
      <c r="AB647" s="10">
        <f t="shared" si="305"/>
        <v>6.8064983793713028</v>
      </c>
      <c r="AC647" s="10">
        <f t="shared" si="306"/>
        <v>6.7054983793713028</v>
      </c>
      <c r="AD647" s="3">
        <f t="shared" si="307"/>
        <v>972.51608112709255</v>
      </c>
      <c r="AI647" s="94">
        <f t="shared" si="308"/>
        <v>1.1326566868309116</v>
      </c>
    </row>
    <row r="648" spans="2:35">
      <c r="B648" s="39">
        <f t="shared" si="309"/>
        <v>620</v>
      </c>
      <c r="C648" s="42">
        <f t="shared" si="310"/>
        <v>11.522781774579663</v>
      </c>
      <c r="D648" s="10">
        <f t="shared" si="311"/>
        <v>3.9772182254206747</v>
      </c>
      <c r="E648" s="40">
        <f t="shared" si="312"/>
        <v>38.045563549158651</v>
      </c>
      <c r="F648" s="40">
        <f t="shared" si="313"/>
        <v>46</v>
      </c>
      <c r="G648" s="3">
        <f t="shared" si="314"/>
        <v>309.77218225418937</v>
      </c>
      <c r="H648" s="3">
        <f t="shared" si="315"/>
        <v>148.76302106966494</v>
      </c>
      <c r="I648">
        <f t="shared" si="300"/>
        <v>1.4876302106966495E-4</v>
      </c>
      <c r="J648" s="4">
        <f t="shared" si="316"/>
        <v>1284.4911332951497</v>
      </c>
      <c r="K648" s="40">
        <f t="shared" si="317"/>
        <v>8.6344786766170145</v>
      </c>
      <c r="L648" s="40">
        <f t="shared" si="301"/>
        <v>0</v>
      </c>
      <c r="M648" s="10">
        <f t="shared" si="318"/>
        <v>6.8064983793713028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15.229397494604607</v>
      </c>
      <c r="Q648" s="42">
        <f t="shared" si="320"/>
        <v>0.77714787691444298</v>
      </c>
      <c r="R648" s="4">
        <f t="shared" si="321"/>
        <v>162650.91349739881</v>
      </c>
      <c r="S648">
        <f t="shared" si="302"/>
        <v>1.6265091349739881E-4</v>
      </c>
      <c r="T648" s="41">
        <f t="shared" si="303"/>
        <v>6.6219962177124238E-4</v>
      </c>
      <c r="U648" s="42">
        <f t="shared" si="322"/>
        <v>0.28881272106079114</v>
      </c>
      <c r="V648" s="42">
        <f t="shared" si="323"/>
        <v>1.1433424407559789</v>
      </c>
      <c r="W648" s="42">
        <f t="shared" si="324"/>
        <v>1.1323832185722007</v>
      </c>
      <c r="X648" s="42">
        <f t="shared" si="325"/>
        <v>1.0959222183778206E-2</v>
      </c>
      <c r="Y648" s="42">
        <f t="shared" si="299"/>
        <v>1.4178945418206589E-2</v>
      </c>
      <c r="Z648" s="10">
        <f t="shared" si="326"/>
        <v>21.411889937781815</v>
      </c>
      <c r="AA648">
        <f t="shared" si="304"/>
        <v>6804864.8247633744</v>
      </c>
      <c r="AB648" s="10">
        <f t="shared" si="305"/>
        <v>6.8048648247633743</v>
      </c>
      <c r="AC648" s="10">
        <f t="shared" si="306"/>
        <v>6.7038648247633743</v>
      </c>
      <c r="AD648" s="3">
        <f t="shared" si="307"/>
        <v>972.27916240222976</v>
      </c>
      <c r="AI648" s="94">
        <f t="shared" si="308"/>
        <v>1.1323832185722007</v>
      </c>
    </row>
    <row r="649" spans="2:35">
      <c r="B649" s="39">
        <f t="shared" si="309"/>
        <v>621</v>
      </c>
      <c r="C649" s="42">
        <f t="shared" si="310"/>
        <v>11.541366906474146</v>
      </c>
      <c r="D649" s="10">
        <f t="shared" si="311"/>
        <v>3.958633093526192</v>
      </c>
      <c r="E649" s="40">
        <f t="shared" si="312"/>
        <v>38.082733812947616</v>
      </c>
      <c r="F649" s="40">
        <f t="shared" si="313"/>
        <v>46</v>
      </c>
      <c r="G649" s="3">
        <f t="shared" si="314"/>
        <v>309.58633093524452</v>
      </c>
      <c r="H649" s="3">
        <f t="shared" si="315"/>
        <v>148.76302106966494</v>
      </c>
      <c r="I649">
        <f t="shared" si="300"/>
        <v>1.4876302106966495E-4</v>
      </c>
      <c r="J649" s="4">
        <f t="shared" si="316"/>
        <v>1286.713581464039</v>
      </c>
      <c r="K649" s="40">
        <f t="shared" si="317"/>
        <v>8.649418196888309</v>
      </c>
      <c r="L649" s="40">
        <f t="shared" si="301"/>
        <v>0</v>
      </c>
      <c r="M649" s="10">
        <f t="shared" si="318"/>
        <v>6.8048648247633743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15.228231440208727</v>
      </c>
      <c r="Q649" s="42">
        <f t="shared" si="320"/>
        <v>0.77836831619969127</v>
      </c>
      <c r="R649" s="4">
        <f t="shared" si="321"/>
        <v>161865.28967075836</v>
      </c>
      <c r="S649">
        <f t="shared" si="302"/>
        <v>1.6186528967075835E-4</v>
      </c>
      <c r="T649" s="41">
        <f t="shared" si="303"/>
        <v>6.6298524559788279E-4</v>
      </c>
      <c r="U649" s="42">
        <f t="shared" si="322"/>
        <v>0.28741772025677875</v>
      </c>
      <c r="V649" s="42">
        <f t="shared" si="323"/>
        <v>1.1430317106914432</v>
      </c>
      <c r="W649" s="42">
        <f t="shared" si="324"/>
        <v>1.1321073539429094</v>
      </c>
      <c r="X649" s="42">
        <f t="shared" si="325"/>
        <v>1.0924356748533759E-2</v>
      </c>
      <c r="Y649" s="42">
        <f t="shared" si="299"/>
        <v>1.4192277932348568E-2</v>
      </c>
      <c r="Z649" s="10">
        <f t="shared" si="326"/>
        <v>21.40662711060774</v>
      </c>
      <c r="AA649">
        <f t="shared" si="304"/>
        <v>6803217.0822206289</v>
      </c>
      <c r="AB649" s="10">
        <f t="shared" si="305"/>
        <v>6.8032170822206286</v>
      </c>
      <c r="AC649" s="10">
        <f t="shared" si="306"/>
        <v>6.7022170822206286</v>
      </c>
      <c r="AD649" s="3">
        <f t="shared" si="307"/>
        <v>972.0401859638331</v>
      </c>
      <c r="AI649" s="94">
        <f t="shared" si="308"/>
        <v>1.1321073539429094</v>
      </c>
    </row>
    <row r="650" spans="2:35">
      <c r="B650" s="39">
        <f t="shared" si="309"/>
        <v>622</v>
      </c>
      <c r="C650" s="42">
        <f t="shared" si="310"/>
        <v>11.559952038368628</v>
      </c>
      <c r="D650" s="10">
        <f t="shared" si="311"/>
        <v>3.9400479616317092</v>
      </c>
      <c r="E650" s="40">
        <f t="shared" si="312"/>
        <v>38.119904076736582</v>
      </c>
      <c r="F650" s="40">
        <f t="shared" si="313"/>
        <v>46</v>
      </c>
      <c r="G650" s="3">
        <f t="shared" si="314"/>
        <v>309.40047961629966</v>
      </c>
      <c r="H650" s="3">
        <f t="shared" si="315"/>
        <v>148.76302106966494</v>
      </c>
      <c r="I650">
        <f t="shared" si="300"/>
        <v>1.4876302106966495E-4</v>
      </c>
      <c r="J650" s="4">
        <f t="shared" si="316"/>
        <v>1288.9381998899171</v>
      </c>
      <c r="K650" s="40">
        <f t="shared" si="317"/>
        <v>8.6643723058455109</v>
      </c>
      <c r="L650" s="40">
        <f t="shared" si="301"/>
        <v>0</v>
      </c>
      <c r="M650" s="10">
        <f t="shared" si="318"/>
        <v>6.8032170822206286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15.227055065132436</v>
      </c>
      <c r="Q650" s="42">
        <f t="shared" si="320"/>
        <v>0.77958884977069287</v>
      </c>
      <c r="R650" s="4">
        <f t="shared" si="321"/>
        <v>161079.82045541165</v>
      </c>
      <c r="S650">
        <f t="shared" si="302"/>
        <v>1.6107982045541165E-4</v>
      </c>
      <c r="T650" s="41">
        <f t="shared" si="303"/>
        <v>6.6377071481322949E-4</v>
      </c>
      <c r="U650" s="42">
        <f t="shared" si="322"/>
        <v>0.28602299398985626</v>
      </c>
      <c r="V650" s="42">
        <f t="shared" si="323"/>
        <v>1.1427184799005132</v>
      </c>
      <c r="W650" s="42">
        <f t="shared" si="324"/>
        <v>1.1318290933426725</v>
      </c>
      <c r="X650" s="42">
        <f t="shared" si="325"/>
        <v>1.0889386557840774E-2</v>
      </c>
      <c r="Y650" s="42">
        <f t="shared" si="299"/>
        <v>1.4205568794210026E-2</v>
      </c>
      <c r="Z650" s="10">
        <f t="shared" si="326"/>
        <v>21.401318975344012</v>
      </c>
      <c r="AA650">
        <f t="shared" si="304"/>
        <v>6801555.1541338032</v>
      </c>
      <c r="AB650" s="10">
        <f t="shared" si="305"/>
        <v>6.8015551541338031</v>
      </c>
      <c r="AC650" s="10">
        <f t="shared" si="306"/>
        <v>6.7005551541338031</v>
      </c>
      <c r="AD650" s="3">
        <f t="shared" si="307"/>
        <v>971.79915215863718</v>
      </c>
      <c r="AI650" s="94">
        <f t="shared" si="308"/>
        <v>1.1318290933426725</v>
      </c>
    </row>
    <row r="651" spans="2:35">
      <c r="B651" s="39">
        <f t="shared" si="309"/>
        <v>623</v>
      </c>
      <c r="C651" s="42">
        <f t="shared" si="310"/>
        <v>11.578537170263111</v>
      </c>
      <c r="D651" s="10">
        <f t="shared" si="311"/>
        <v>3.9214628297372265</v>
      </c>
      <c r="E651" s="40">
        <f t="shared" si="312"/>
        <v>38.157074340525547</v>
      </c>
      <c r="F651" s="40">
        <f t="shared" si="313"/>
        <v>46</v>
      </c>
      <c r="G651" s="3">
        <f t="shared" si="314"/>
        <v>309.21462829735481</v>
      </c>
      <c r="H651" s="3">
        <f t="shared" si="315"/>
        <v>148.76302106966494</v>
      </c>
      <c r="I651">
        <f t="shared" si="300"/>
        <v>1.4876302106966495E-4</v>
      </c>
      <c r="J651" s="4">
        <f t="shared" si="316"/>
        <v>1291.1649885727838</v>
      </c>
      <c r="K651" s="40">
        <f t="shared" si="317"/>
        <v>8.6793410034886165</v>
      </c>
      <c r="L651" s="40">
        <f t="shared" si="301"/>
        <v>0</v>
      </c>
      <c r="M651" s="10">
        <f t="shared" si="318"/>
        <v>6.8015551541338031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15.225868365992513</v>
      </c>
      <c r="Q651" s="42">
        <f t="shared" si="320"/>
        <v>0.78080947846967685</v>
      </c>
      <c r="R651" s="4">
        <f t="shared" si="321"/>
        <v>160294.50706139405</v>
      </c>
      <c r="S651">
        <f t="shared" si="302"/>
        <v>1.6029450706139405E-4</v>
      </c>
      <c r="T651" s="41">
        <f t="shared" si="303"/>
        <v>6.6455602820724715E-4</v>
      </c>
      <c r="U651" s="42">
        <f t="shared" si="322"/>
        <v>0.28462854440863494</v>
      </c>
      <c r="V651" s="42">
        <f t="shared" si="323"/>
        <v>1.1424027489948529</v>
      </c>
      <c r="W651" s="42">
        <f t="shared" si="324"/>
        <v>1.1315484371752225</v>
      </c>
      <c r="X651" s="42">
        <f t="shared" si="325"/>
        <v>1.085431181963048E-2</v>
      </c>
      <c r="Y651" s="42">
        <f t="shared" si="299"/>
        <v>1.4218817878724787E-2</v>
      </c>
      <c r="Z651" s="10">
        <f t="shared" si="326"/>
        <v>21.395965539703951</v>
      </c>
      <c r="AA651">
        <f t="shared" si="304"/>
        <v>6799879.0429178709</v>
      </c>
      <c r="AB651" s="10">
        <f t="shared" si="305"/>
        <v>6.7998790429178708</v>
      </c>
      <c r="AC651" s="10">
        <f t="shared" si="306"/>
        <v>6.6988790429178708</v>
      </c>
      <c r="AD651" s="3">
        <f t="shared" si="307"/>
        <v>971.55606133689207</v>
      </c>
      <c r="AI651" s="94">
        <f t="shared" si="308"/>
        <v>1.1315484371752225</v>
      </c>
    </row>
    <row r="652" spans="2:35">
      <c r="B652" s="39">
        <f t="shared" si="309"/>
        <v>624</v>
      </c>
      <c r="C652" s="42">
        <f t="shared" si="310"/>
        <v>11.597122302157594</v>
      </c>
      <c r="D652" s="10">
        <f t="shared" si="311"/>
        <v>3.9028776978427437</v>
      </c>
      <c r="E652" s="40">
        <f t="shared" si="312"/>
        <v>38.194244604314513</v>
      </c>
      <c r="F652" s="40">
        <f t="shared" si="313"/>
        <v>46</v>
      </c>
      <c r="G652" s="3">
        <f t="shared" si="314"/>
        <v>309.02877697840995</v>
      </c>
      <c r="H652" s="3">
        <f t="shared" si="315"/>
        <v>148.76302106966494</v>
      </c>
      <c r="I652">
        <f t="shared" si="300"/>
        <v>1.4876302106966495E-4</v>
      </c>
      <c r="J652" s="4">
        <f t="shared" si="316"/>
        <v>1293.3939475126394</v>
      </c>
      <c r="K652" s="40">
        <f t="shared" si="317"/>
        <v>8.6943242898176276</v>
      </c>
      <c r="L652" s="40">
        <f t="shared" si="301"/>
        <v>0</v>
      </c>
      <c r="M652" s="10">
        <f t="shared" si="318"/>
        <v>6.7998790429178708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15.224671339376862</v>
      </c>
      <c r="Q652" s="42">
        <f t="shared" si="320"/>
        <v>0.78203020313953653</v>
      </c>
      <c r="R652" s="4">
        <f t="shared" si="321"/>
        <v>159509.35069874095</v>
      </c>
      <c r="S652">
        <f t="shared" si="302"/>
        <v>1.5950935069874094E-4</v>
      </c>
      <c r="T652" s="41">
        <f t="shared" si="303"/>
        <v>6.6534118456990023E-4</v>
      </c>
      <c r="U652" s="42">
        <f t="shared" si="322"/>
        <v>0.28323437366172638</v>
      </c>
      <c r="V652" s="42">
        <f t="shared" si="323"/>
        <v>1.1420845185907702</v>
      </c>
      <c r="W652" s="42">
        <f t="shared" si="324"/>
        <v>1.1312653858483859</v>
      </c>
      <c r="X652" s="42">
        <f t="shared" si="325"/>
        <v>1.081913274238433E-2</v>
      </c>
      <c r="Y652" s="42">
        <f t="shared" si="299"/>
        <v>1.4232025060969902E-2</v>
      </c>
      <c r="Z652" s="10">
        <f t="shared" si="326"/>
        <v>21.390566811477303</v>
      </c>
      <c r="AA652">
        <f t="shared" si="304"/>
        <v>6798188.7510117255</v>
      </c>
      <c r="AB652" s="10">
        <f t="shared" si="305"/>
        <v>6.7981887510117254</v>
      </c>
      <c r="AC652" s="10">
        <f t="shared" si="306"/>
        <v>6.6971887510117254</v>
      </c>
      <c r="AD652" s="3">
        <f t="shared" si="307"/>
        <v>971.31091385231696</v>
      </c>
      <c r="AI652" s="94">
        <f t="shared" si="308"/>
        <v>1.1312653858483859</v>
      </c>
    </row>
    <row r="653" spans="2:35">
      <c r="B653" s="39">
        <f t="shared" si="309"/>
        <v>625</v>
      </c>
      <c r="C653" s="42">
        <f t="shared" si="310"/>
        <v>11.615707434052077</v>
      </c>
      <c r="D653" s="10">
        <f t="shared" si="311"/>
        <v>3.884292565948261</v>
      </c>
      <c r="E653" s="40">
        <f t="shared" si="312"/>
        <v>38.231414868103478</v>
      </c>
      <c r="F653" s="40">
        <f t="shared" si="313"/>
        <v>46</v>
      </c>
      <c r="G653" s="3">
        <f t="shared" si="314"/>
        <v>308.8429256594651</v>
      </c>
      <c r="H653" s="3">
        <f t="shared" si="315"/>
        <v>148.76302106966494</v>
      </c>
      <c r="I653">
        <f t="shared" si="300"/>
        <v>1.4876302106966495E-4</v>
      </c>
      <c r="J653" s="4">
        <f t="shared" si="316"/>
        <v>1295.6250767094839</v>
      </c>
      <c r="K653" s="40">
        <f t="shared" si="317"/>
        <v>8.7093221648325461</v>
      </c>
      <c r="L653" s="40">
        <f t="shared" si="301"/>
        <v>0</v>
      </c>
      <c r="M653" s="10">
        <f t="shared" si="318"/>
        <v>6.7981887510117254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15.223463981844224</v>
      </c>
      <c r="Q653" s="42">
        <f t="shared" si="320"/>
        <v>0.78325102462383522</v>
      </c>
      <c r="R653" s="4">
        <f t="shared" si="321"/>
        <v>158724.35257748768</v>
      </c>
      <c r="S653">
        <f t="shared" si="302"/>
        <v>1.5872435257748767E-4</v>
      </c>
      <c r="T653" s="41">
        <f t="shared" si="303"/>
        <v>6.661261826911535E-4</v>
      </c>
      <c r="U653" s="42">
        <f t="shared" si="322"/>
        <v>0.28184048389774174</v>
      </c>
      <c r="V653" s="42">
        <f t="shared" si="323"/>
        <v>1.1417637893105717</v>
      </c>
      <c r="W653" s="42">
        <f t="shared" si="324"/>
        <v>1.1309799397740274</v>
      </c>
      <c r="X653" s="42">
        <f t="shared" si="325"/>
        <v>1.078384953654421E-2</v>
      </c>
      <c r="Y653" s="42">
        <f t="shared" si="299"/>
        <v>1.4245190216167559E-2</v>
      </c>
      <c r="Z653" s="10">
        <f t="shared" si="326"/>
        <v>21.385122798531821</v>
      </c>
      <c r="AA653">
        <f t="shared" si="304"/>
        <v>6796484.2808786919</v>
      </c>
      <c r="AB653" s="10">
        <f t="shared" si="305"/>
        <v>6.7964842808786923</v>
      </c>
      <c r="AC653" s="10">
        <f t="shared" si="306"/>
        <v>6.6954842808786923</v>
      </c>
      <c r="AD653" s="3">
        <f t="shared" si="307"/>
        <v>971.06371006217432</v>
      </c>
      <c r="AI653" s="94">
        <f t="shared" si="308"/>
        <v>1.1309799397740274</v>
      </c>
    </row>
    <row r="654" spans="2:35">
      <c r="B654" s="39">
        <f t="shared" si="309"/>
        <v>626</v>
      </c>
      <c r="C654" s="42">
        <f t="shared" si="310"/>
        <v>11.634292565946559</v>
      </c>
      <c r="D654" s="10">
        <f t="shared" si="311"/>
        <v>3.8657074340537783</v>
      </c>
      <c r="E654" s="40">
        <f t="shared" si="312"/>
        <v>38.268585131892443</v>
      </c>
      <c r="F654" s="40">
        <f t="shared" si="313"/>
        <v>46</v>
      </c>
      <c r="G654" s="3">
        <f t="shared" si="314"/>
        <v>308.65707434052024</v>
      </c>
      <c r="H654" s="3">
        <f t="shared" si="315"/>
        <v>148.76302106966494</v>
      </c>
      <c r="I654">
        <f t="shared" si="300"/>
        <v>1.4876302106966495E-4</v>
      </c>
      <c r="J654" s="4">
        <f t="shared" si="316"/>
        <v>1297.858376163317</v>
      </c>
      <c r="K654" s="40">
        <f t="shared" si="317"/>
        <v>8.7243346285333683</v>
      </c>
      <c r="L654" s="40">
        <f t="shared" si="301"/>
        <v>0</v>
      </c>
      <c r="M654" s="10">
        <f t="shared" si="318"/>
        <v>6.7964842808786923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15.22224628992452</v>
      </c>
      <c r="Q654" s="42">
        <f t="shared" si="320"/>
        <v>0.78447194376681251</v>
      </c>
      <c r="R654" s="4">
        <f t="shared" si="321"/>
        <v>157939.51390766969</v>
      </c>
      <c r="S654">
        <f t="shared" si="302"/>
        <v>1.5793951390766968E-4</v>
      </c>
      <c r="T654" s="41">
        <f t="shared" si="303"/>
        <v>6.6691102136097143E-4</v>
      </c>
      <c r="U654" s="42">
        <f t="shared" si="322"/>
        <v>0.28044687726529277</v>
      </c>
      <c r="V654" s="42">
        <f t="shared" si="323"/>
        <v>1.1414405617808412</v>
      </c>
      <c r="W654" s="42">
        <f t="shared" si="324"/>
        <v>1.1306920993681386</v>
      </c>
      <c r="X654" s="42">
        <f t="shared" si="325"/>
        <v>1.0748462412702553E-2</v>
      </c>
      <c r="Y654" s="42">
        <f t="shared" si="299"/>
        <v>1.42583132196848E-2</v>
      </c>
      <c r="Z654" s="10">
        <f t="shared" si="326"/>
        <v>21.379633508811608</v>
      </c>
      <c r="AA654">
        <f t="shared" si="304"/>
        <v>6794765.6350059919</v>
      </c>
      <c r="AB654" s="10">
        <f t="shared" si="305"/>
        <v>6.7947656350059917</v>
      </c>
      <c r="AC654" s="10">
        <f t="shared" si="306"/>
        <v>6.6937656350059918</v>
      </c>
      <c r="AD654" s="3">
        <f t="shared" si="307"/>
        <v>970.81445032719239</v>
      </c>
      <c r="AI654" s="94">
        <f t="shared" si="308"/>
        <v>1.1306920993681386</v>
      </c>
    </row>
    <row r="655" spans="2:35">
      <c r="B655" s="39">
        <f t="shared" si="309"/>
        <v>627</v>
      </c>
      <c r="C655" s="42">
        <f t="shared" si="310"/>
        <v>11.652877697841042</v>
      </c>
      <c r="D655" s="10">
        <f t="shared" si="311"/>
        <v>3.8471223021592955</v>
      </c>
      <c r="E655" s="40">
        <f t="shared" si="312"/>
        <v>38.305755395681409</v>
      </c>
      <c r="F655" s="40">
        <f t="shared" si="313"/>
        <v>46</v>
      </c>
      <c r="G655" s="3">
        <f t="shared" si="314"/>
        <v>308.47122302157538</v>
      </c>
      <c r="H655" s="3">
        <f t="shared" si="315"/>
        <v>148.76302106966494</v>
      </c>
      <c r="I655">
        <f t="shared" si="300"/>
        <v>1.4876302106966495E-4</v>
      </c>
      <c r="J655" s="4">
        <f t="shared" si="316"/>
        <v>1300.0938458741389</v>
      </c>
      <c r="K655" s="40">
        <f t="shared" si="317"/>
        <v>8.7393616809200978</v>
      </c>
      <c r="L655" s="40">
        <f t="shared" si="301"/>
        <v>0</v>
      </c>
      <c r="M655" s="10">
        <f t="shared" si="318"/>
        <v>6.7947656350059917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15.221018260118372</v>
      </c>
      <c r="Q655" s="42">
        <f t="shared" si="320"/>
        <v>0.78569296141339007</v>
      </c>
      <c r="R655" s="4">
        <f t="shared" si="321"/>
        <v>157154.83589932221</v>
      </c>
      <c r="S655">
        <f t="shared" si="302"/>
        <v>1.5715483589932221E-4</v>
      </c>
      <c r="T655" s="41">
        <f t="shared" si="303"/>
        <v>6.6769569936931902E-4</v>
      </c>
      <c r="U655" s="42">
        <f t="shared" si="322"/>
        <v>0.27905355591299047</v>
      </c>
      <c r="V655" s="42">
        <f t="shared" si="323"/>
        <v>1.1411148366345878</v>
      </c>
      <c r="W655" s="42">
        <f t="shared" si="324"/>
        <v>1.1304018650507461</v>
      </c>
      <c r="X655" s="42">
        <f t="shared" si="325"/>
        <v>1.0712971583841657E-2</v>
      </c>
      <c r="Y655" s="42">
        <f t="shared" si="299"/>
        <v>1.4271393947035955E-2</v>
      </c>
      <c r="Z655" s="10">
        <f t="shared" si="326"/>
        <v>21.374098950339494</v>
      </c>
      <c r="AA655">
        <f t="shared" si="304"/>
        <v>6793032.8159055002</v>
      </c>
      <c r="AB655" s="10">
        <f t="shared" si="305"/>
        <v>6.7930328159054998</v>
      </c>
      <c r="AC655" s="10">
        <f t="shared" si="306"/>
        <v>6.6920328159054998</v>
      </c>
      <c r="AD655" s="3">
        <f t="shared" si="307"/>
        <v>970.56313501167517</v>
      </c>
      <c r="AI655" s="94">
        <f t="shared" si="308"/>
        <v>1.1304018650507461</v>
      </c>
    </row>
    <row r="656" spans="2:35">
      <c r="B656" s="39">
        <f t="shared" si="309"/>
        <v>628</v>
      </c>
      <c r="C656" s="42">
        <f t="shared" si="310"/>
        <v>11.671462829735525</v>
      </c>
      <c r="D656" s="10">
        <f t="shared" si="311"/>
        <v>3.8285371702648128</v>
      </c>
      <c r="E656" s="40">
        <f t="shared" si="312"/>
        <v>38.342925659470374</v>
      </c>
      <c r="F656" s="40">
        <f t="shared" si="313"/>
        <v>46</v>
      </c>
      <c r="G656" s="3">
        <f t="shared" si="314"/>
        <v>308.28537170263053</v>
      </c>
      <c r="H656" s="3">
        <f t="shared" si="315"/>
        <v>148.76302106966494</v>
      </c>
      <c r="I656">
        <f t="shared" si="300"/>
        <v>1.4876302106966495E-4</v>
      </c>
      <c r="J656" s="4">
        <f t="shared" si="316"/>
        <v>1302.3314858419494</v>
      </c>
      <c r="K656" s="40">
        <f t="shared" si="317"/>
        <v>8.7544033219927311</v>
      </c>
      <c r="L656" s="40">
        <f t="shared" si="301"/>
        <v>0</v>
      </c>
      <c r="M656" s="10">
        <f t="shared" si="318"/>
        <v>6.7930328159054998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15.21977988889763</v>
      </c>
      <c r="Q656" s="42">
        <f t="shared" si="320"/>
        <v>0.78691407840917793</v>
      </c>
      <c r="R656" s="4">
        <f t="shared" si="321"/>
        <v>156370.31976248079</v>
      </c>
      <c r="S656">
        <f t="shared" si="302"/>
        <v>1.5637031976248078E-4</v>
      </c>
      <c r="T656" s="41">
        <f t="shared" si="303"/>
        <v>6.6848021550616039E-4</v>
      </c>
      <c r="U656" s="42">
        <f t="shared" si="322"/>
        <v>0.27766052198944668</v>
      </c>
      <c r="V656" s="42">
        <f t="shared" si="323"/>
        <v>1.1407866145086296</v>
      </c>
      <c r="W656" s="42">
        <f t="shared" si="324"/>
        <v>1.1301092372460397</v>
      </c>
      <c r="X656" s="42">
        <f t="shared" si="325"/>
        <v>1.0677377262589882E-2</v>
      </c>
      <c r="Y656" s="42">
        <f t="shared" si="299"/>
        <v>1.4284432273881743E-2</v>
      </c>
      <c r="Z656" s="10">
        <f t="shared" si="326"/>
        <v>21.368519131214445</v>
      </c>
      <c r="AA656">
        <f t="shared" si="304"/>
        <v>6791285.8261129297</v>
      </c>
      <c r="AB656" s="10">
        <f t="shared" si="305"/>
        <v>6.7912858261129294</v>
      </c>
      <c r="AC656" s="10">
        <f t="shared" si="306"/>
        <v>6.6902858261129294</v>
      </c>
      <c r="AD656" s="3">
        <f t="shared" si="307"/>
        <v>970.30976448338356</v>
      </c>
      <c r="AI656" s="94">
        <f t="shared" si="308"/>
        <v>1.1301092372460397</v>
      </c>
    </row>
    <row r="657" spans="2:35">
      <c r="B657" s="39">
        <f t="shared" si="309"/>
        <v>629</v>
      </c>
      <c r="C657" s="42">
        <f t="shared" si="310"/>
        <v>11.690047961630007</v>
      </c>
      <c r="D657" s="10">
        <f t="shared" si="311"/>
        <v>3.80995203837033</v>
      </c>
      <c r="E657" s="40">
        <f t="shared" si="312"/>
        <v>38.38009592325934</v>
      </c>
      <c r="F657" s="40">
        <f t="shared" si="313"/>
        <v>46</v>
      </c>
      <c r="G657" s="3">
        <f t="shared" si="314"/>
        <v>308.09952038368567</v>
      </c>
      <c r="H657" s="3">
        <f t="shared" si="315"/>
        <v>148.76302106966494</v>
      </c>
      <c r="I657">
        <f t="shared" si="300"/>
        <v>1.4876302106966495E-4</v>
      </c>
      <c r="J657" s="4">
        <f t="shared" si="316"/>
        <v>1304.5712960667486</v>
      </c>
      <c r="K657" s="40">
        <f t="shared" si="317"/>
        <v>8.7694595517512699</v>
      </c>
      <c r="L657" s="40">
        <f t="shared" si="301"/>
        <v>0</v>
      </c>
      <c r="M657" s="10">
        <f t="shared" si="318"/>
        <v>6.7912858261129294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15.218531172704706</v>
      </c>
      <c r="Q657" s="42">
        <f t="shared" si="320"/>
        <v>0.78813529560048068</v>
      </c>
      <c r="R657" s="4">
        <f t="shared" si="321"/>
        <v>155585.96670718069</v>
      </c>
      <c r="S657">
        <f t="shared" si="302"/>
        <v>1.5558596670718069E-4</v>
      </c>
      <c r="T657" s="41">
        <f t="shared" si="303"/>
        <v>6.6926456856146043E-4</v>
      </c>
      <c r="U657" s="42">
        <f t="shared" si="322"/>
        <v>0.27626777764327248</v>
      </c>
      <c r="V657" s="42">
        <f t="shared" si="323"/>
        <v>1.1404558960462021</v>
      </c>
      <c r="W657" s="42">
        <f t="shared" si="324"/>
        <v>1.1298142163822349</v>
      </c>
      <c r="X657" s="42">
        <f t="shared" si="325"/>
        <v>1.064167966396723E-2</v>
      </c>
      <c r="Y657" s="42">
        <f t="shared" si="299"/>
        <v>1.4297428076031717E-2</v>
      </c>
      <c r="Z657" s="10">
        <f t="shared" si="326"/>
        <v>21.36289405961395</v>
      </c>
      <c r="AA657">
        <f t="shared" si="304"/>
        <v>6789524.6681885757</v>
      </c>
      <c r="AB657" s="10">
        <f t="shared" si="305"/>
        <v>6.7895246681885757</v>
      </c>
      <c r="AC657" s="10">
        <f t="shared" si="306"/>
        <v>6.6885246681885757</v>
      </c>
      <c r="AD657" s="3">
        <f t="shared" si="307"/>
        <v>970.05433911364401</v>
      </c>
      <c r="AI657" s="94">
        <f t="shared" si="308"/>
        <v>1.1298142163822349</v>
      </c>
    </row>
    <row r="658" spans="2:35">
      <c r="B658" s="39">
        <f t="shared" si="309"/>
        <v>630</v>
      </c>
      <c r="C658" s="42">
        <f t="shared" si="310"/>
        <v>11.70863309352449</v>
      </c>
      <c r="D658" s="10">
        <f t="shared" si="311"/>
        <v>3.7913669064758473</v>
      </c>
      <c r="E658" s="40">
        <f t="shared" si="312"/>
        <v>38.417266187048305</v>
      </c>
      <c r="F658" s="40">
        <f t="shared" si="313"/>
        <v>46</v>
      </c>
      <c r="G658" s="3">
        <f t="shared" si="314"/>
        <v>307.91366906474082</v>
      </c>
      <c r="H658" s="3">
        <f t="shared" si="315"/>
        <v>148.76302106966494</v>
      </c>
      <c r="I658">
        <f t="shared" si="300"/>
        <v>1.4876302106966495E-4</v>
      </c>
      <c r="J658" s="4">
        <f t="shared" si="316"/>
        <v>1306.8132765485366</v>
      </c>
      <c r="K658" s="40">
        <f t="shared" si="317"/>
        <v>8.7845303701957143</v>
      </c>
      <c r="L658" s="40">
        <f t="shared" si="301"/>
        <v>0</v>
      </c>
      <c r="M658" s="10">
        <f t="shared" si="318"/>
        <v>6.7895246681885757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15.217272107953059</v>
      </c>
      <c r="Q658" s="42">
        <f t="shared" si="320"/>
        <v>0.78935661383430333</v>
      </c>
      <c r="R658" s="4">
        <f t="shared" si="321"/>
        <v>154801.77794345733</v>
      </c>
      <c r="S658">
        <f t="shared" si="302"/>
        <v>1.5480177794345733E-4</v>
      </c>
      <c r="T658" s="41">
        <f t="shared" si="303"/>
        <v>6.7004875732518381E-4</v>
      </c>
      <c r="U658" s="42">
        <f t="shared" si="322"/>
        <v>0.27487532502307949</v>
      </c>
      <c r="V658" s="42">
        <f t="shared" si="323"/>
        <v>1.1401226818948744</v>
      </c>
      <c r="W658" s="42">
        <f t="shared" si="324"/>
        <v>1.1295168028916986</v>
      </c>
      <c r="X658" s="42">
        <f t="shared" si="325"/>
        <v>1.0605879003175778E-2</v>
      </c>
      <c r="Y658" s="42">
        <f t="shared" si="299"/>
        <v>1.4310381229444011E-2</v>
      </c>
      <c r="Z658" s="10">
        <f t="shared" si="326"/>
        <v>21.357223743792407</v>
      </c>
      <c r="AA658">
        <f t="shared" si="304"/>
        <v>6787749.3447168125</v>
      </c>
      <c r="AB658" s="10">
        <f t="shared" si="305"/>
        <v>6.7877493447168122</v>
      </c>
      <c r="AC658" s="10">
        <f t="shared" si="306"/>
        <v>6.6867493447168123</v>
      </c>
      <c r="AD658" s="3">
        <f t="shared" si="307"/>
        <v>969.79685927727519</v>
      </c>
      <c r="AI658" s="94">
        <f t="shared" si="308"/>
        <v>1.1295168028916986</v>
      </c>
    </row>
    <row r="659" spans="2:35">
      <c r="B659" s="39">
        <f t="shared" si="309"/>
        <v>631</v>
      </c>
      <c r="C659" s="42">
        <f t="shared" si="310"/>
        <v>11.727218225418973</v>
      </c>
      <c r="D659" s="10">
        <f t="shared" si="311"/>
        <v>3.7727817745813645</v>
      </c>
      <c r="E659" s="40">
        <f t="shared" si="312"/>
        <v>38.454436450837271</v>
      </c>
      <c r="F659" s="40">
        <f t="shared" si="313"/>
        <v>46</v>
      </c>
      <c r="G659" s="3">
        <f t="shared" si="314"/>
        <v>307.72781774579596</v>
      </c>
      <c r="H659" s="3">
        <f t="shared" si="315"/>
        <v>148.76302106966494</v>
      </c>
      <c r="I659">
        <f t="shared" si="300"/>
        <v>1.4876302106966495E-4</v>
      </c>
      <c r="J659" s="4">
        <f t="shared" si="316"/>
        <v>1309.0574272873132</v>
      </c>
      <c r="K659" s="40">
        <f t="shared" si="317"/>
        <v>8.7996157773260624</v>
      </c>
      <c r="L659" s="40">
        <f t="shared" si="301"/>
        <v>0</v>
      </c>
      <c r="M659" s="10">
        <f t="shared" si="318"/>
        <v>6.7877493447168122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15.216002691026791</v>
      </c>
      <c r="Q659" s="42">
        <f t="shared" si="320"/>
        <v>0.79057803395835757</v>
      </c>
      <c r="R659" s="4">
        <f t="shared" si="321"/>
        <v>154017.75468134606</v>
      </c>
      <c r="S659">
        <f t="shared" si="302"/>
        <v>1.5401775468134606E-4</v>
      </c>
      <c r="T659" s="41">
        <f t="shared" si="303"/>
        <v>6.7083278058729511E-4</v>
      </c>
      <c r="U659" s="42">
        <f t="shared" si="322"/>
        <v>0.27348316627747898</v>
      </c>
      <c r="V659" s="42">
        <f t="shared" si="323"/>
        <v>1.1397869727080741</v>
      </c>
      <c r="W659" s="42">
        <f t="shared" si="324"/>
        <v>1.1292169972108641</v>
      </c>
      <c r="X659" s="42">
        <f t="shared" si="325"/>
        <v>1.0569975497209949E-2</v>
      </c>
      <c r="Y659" s="42">
        <f t="shared" si="299"/>
        <v>1.4323291610227063E-2</v>
      </c>
      <c r="Z659" s="10">
        <f t="shared" si="326"/>
        <v>21.351508192082424</v>
      </c>
      <c r="AA659">
        <f t="shared" si="304"/>
        <v>6785959.8583065048</v>
      </c>
      <c r="AB659" s="10">
        <f t="shared" si="305"/>
        <v>6.7859598583065051</v>
      </c>
      <c r="AC659" s="10">
        <f t="shared" si="306"/>
        <v>6.6849598583065051</v>
      </c>
      <c r="AD659" s="3">
        <f t="shared" si="307"/>
        <v>969.53732535264749</v>
      </c>
      <c r="AI659" s="94">
        <f t="shared" si="308"/>
        <v>1.1292169972108641</v>
      </c>
    </row>
    <row r="660" spans="2:35">
      <c r="B660" s="39">
        <f t="shared" si="309"/>
        <v>632</v>
      </c>
      <c r="C660" s="42">
        <f t="shared" si="310"/>
        <v>11.745803357313456</v>
      </c>
      <c r="D660" s="10">
        <f t="shared" si="311"/>
        <v>3.7541966426868818</v>
      </c>
      <c r="E660" s="40">
        <f t="shared" si="312"/>
        <v>38.491606714626236</v>
      </c>
      <c r="F660" s="40">
        <f t="shared" si="313"/>
        <v>46</v>
      </c>
      <c r="G660" s="3">
        <f t="shared" si="314"/>
        <v>307.5419664268511</v>
      </c>
      <c r="H660" s="3">
        <f t="shared" si="315"/>
        <v>148.76302106966494</v>
      </c>
      <c r="I660">
        <f t="shared" si="300"/>
        <v>1.4876302106966495E-4</v>
      </c>
      <c r="J660" s="4">
        <f t="shared" si="316"/>
        <v>1311.3037482830787</v>
      </c>
      <c r="K660" s="40">
        <f t="shared" si="317"/>
        <v>8.8147157731423196</v>
      </c>
      <c r="L660" s="40">
        <f t="shared" si="301"/>
        <v>0</v>
      </c>
      <c r="M660" s="10">
        <f t="shared" si="318"/>
        <v>6.7859598583065051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15.214722918280858</v>
      </c>
      <c r="Q660" s="42">
        <f t="shared" si="320"/>
        <v>0.79179955682106795</v>
      </c>
      <c r="R660" s="4">
        <f t="shared" si="321"/>
        <v>153233.89813088224</v>
      </c>
      <c r="S660">
        <f t="shared" si="302"/>
        <v>1.5323389813088223E-4</v>
      </c>
      <c r="T660" s="41">
        <f t="shared" si="303"/>
        <v>6.7161663713775888E-4</v>
      </c>
      <c r="U660" s="42">
        <f t="shared" si="322"/>
        <v>0.27209130355508238</v>
      </c>
      <c r="V660" s="42">
        <f t="shared" si="323"/>
        <v>1.1394487691440105</v>
      </c>
      <c r="W660" s="42">
        <f t="shared" si="324"/>
        <v>1.1289147997803004</v>
      </c>
      <c r="X660" s="42">
        <f t="shared" si="325"/>
        <v>1.0533969363710094E-2</v>
      </c>
      <c r="Y660" s="42">
        <f t="shared" si="299"/>
        <v>1.4336159094639925E-2</v>
      </c>
      <c r="Z660" s="10">
        <f t="shared" si="326"/>
        <v>21.34574741289406</v>
      </c>
      <c r="AA660">
        <f t="shared" si="304"/>
        <v>6784156.2115907623</v>
      </c>
      <c r="AB660" s="10">
        <f t="shared" si="305"/>
        <v>6.7841562115907621</v>
      </c>
      <c r="AC660" s="10">
        <f t="shared" si="306"/>
        <v>6.6831562115907621</v>
      </c>
      <c r="AD660" s="3">
        <f t="shared" si="307"/>
        <v>969.27573772164794</v>
      </c>
      <c r="AI660" s="94">
        <f t="shared" si="308"/>
        <v>1.1289147997803004</v>
      </c>
    </row>
    <row r="661" spans="2:35">
      <c r="B661" s="39">
        <f t="shared" si="309"/>
        <v>633</v>
      </c>
      <c r="C661" s="42">
        <f t="shared" si="310"/>
        <v>11.764388489207938</v>
      </c>
      <c r="D661" s="10">
        <f t="shared" si="311"/>
        <v>3.7356115107923991</v>
      </c>
      <c r="E661" s="40">
        <f t="shared" si="312"/>
        <v>38.528776978415202</v>
      </c>
      <c r="F661" s="40">
        <f t="shared" si="313"/>
        <v>46</v>
      </c>
      <c r="G661" s="3">
        <f t="shared" si="314"/>
        <v>307.35611510790625</v>
      </c>
      <c r="H661" s="3">
        <f t="shared" si="315"/>
        <v>148.76302106966494</v>
      </c>
      <c r="I661">
        <f t="shared" si="300"/>
        <v>1.4876302106966495E-4</v>
      </c>
      <c r="J661" s="4">
        <f t="shared" si="316"/>
        <v>1313.5522395358328</v>
      </c>
      <c r="K661" s="40">
        <f t="shared" si="317"/>
        <v>8.8298303576444788</v>
      </c>
      <c r="L661" s="40">
        <f t="shared" si="301"/>
        <v>0</v>
      </c>
      <c r="M661" s="10">
        <f t="shared" si="318"/>
        <v>6.7841562115907621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15.213432786040865</v>
      </c>
      <c r="Q661" s="42">
        <f t="shared" si="320"/>
        <v>0.793021183271578</v>
      </c>
      <c r="R661" s="4">
        <f t="shared" si="321"/>
        <v>152450.20950210126</v>
      </c>
      <c r="S661">
        <f t="shared" si="302"/>
        <v>1.5245020950210126E-4</v>
      </c>
      <c r="T661" s="41">
        <f t="shared" si="303"/>
        <v>6.7240032576653991E-4</v>
      </c>
      <c r="U661" s="42">
        <f t="shared" si="322"/>
        <v>0.27069973900450112</v>
      </c>
      <c r="V661" s="42">
        <f t="shared" si="323"/>
        <v>1.1391080718662057</v>
      </c>
      <c r="W661" s="42">
        <f t="shared" si="324"/>
        <v>1.1286102110446707</v>
      </c>
      <c r="X661" s="42">
        <f t="shared" si="325"/>
        <v>1.0497860821534921E-2</v>
      </c>
      <c r="Y661" s="42">
        <f t="shared" si="299"/>
        <v>1.4348983559093286E-2</v>
      </c>
      <c r="Z661" s="10">
        <f t="shared" si="326"/>
        <v>21.339941414715064</v>
      </c>
      <c r="AA661">
        <f t="shared" si="304"/>
        <v>6782338.4072270235</v>
      </c>
      <c r="AB661" s="10">
        <f t="shared" si="305"/>
        <v>6.7823384072270239</v>
      </c>
      <c r="AC661" s="10">
        <f t="shared" si="306"/>
        <v>6.6813384072270239</v>
      </c>
      <c r="AD661" s="3">
        <f t="shared" si="307"/>
        <v>969.01209676969154</v>
      </c>
      <c r="AI661" s="94">
        <f t="shared" si="308"/>
        <v>1.1286102110446707</v>
      </c>
    </row>
    <row r="662" spans="2:35">
      <c r="B662" s="39">
        <f t="shared" si="309"/>
        <v>634</v>
      </c>
      <c r="C662" s="42">
        <f t="shared" si="310"/>
        <v>11.782973621102421</v>
      </c>
      <c r="D662" s="10">
        <f t="shared" si="311"/>
        <v>3.7170263788979163</v>
      </c>
      <c r="E662" s="40">
        <f t="shared" si="312"/>
        <v>38.565947242204167</v>
      </c>
      <c r="F662" s="40">
        <f t="shared" si="313"/>
        <v>46</v>
      </c>
      <c r="G662" s="3">
        <f t="shared" si="314"/>
        <v>307.17026378896139</v>
      </c>
      <c r="H662" s="3">
        <f t="shared" si="315"/>
        <v>148.76302106966494</v>
      </c>
      <c r="I662">
        <f t="shared" si="300"/>
        <v>1.4876302106966495E-4</v>
      </c>
      <c r="J662" s="4">
        <f t="shared" si="316"/>
        <v>1315.8029010455757</v>
      </c>
      <c r="K662" s="40">
        <f t="shared" si="317"/>
        <v>8.8449595308325453</v>
      </c>
      <c r="L662" s="40">
        <f t="shared" si="301"/>
        <v>0</v>
      </c>
      <c r="M662" s="10">
        <f t="shared" si="318"/>
        <v>6.7823384072270239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15.212132290603057</v>
      </c>
      <c r="Q662" s="42">
        <f t="shared" si="320"/>
        <v>0.79424291415975623</v>
      </c>
      <c r="R662" s="4">
        <f t="shared" si="321"/>
        <v>151666.69000503846</v>
      </c>
      <c r="S662">
        <f t="shared" si="302"/>
        <v>1.5166669000503847E-4</v>
      </c>
      <c r="T662" s="41">
        <f t="shared" si="303"/>
        <v>6.7318384526360276E-4</v>
      </c>
      <c r="U662" s="42">
        <f t="shared" si="322"/>
        <v>0.26930847477434655</v>
      </c>
      <c r="V662" s="42">
        <f t="shared" si="323"/>
        <v>1.1387648815437035</v>
      </c>
      <c r="W662" s="42">
        <f t="shared" si="324"/>
        <v>1.128303231452747</v>
      </c>
      <c r="X662" s="42">
        <f t="shared" si="325"/>
        <v>1.0461650090956454E-2</v>
      </c>
      <c r="Y662" s="42">
        <f t="shared" si="299"/>
        <v>1.436176488015072E-2</v>
      </c>
      <c r="Z662" s="10">
        <f t="shared" si="326"/>
        <v>21.334090206111519</v>
      </c>
      <c r="AA662">
        <f t="shared" si="304"/>
        <v>6780506.447897247</v>
      </c>
      <c r="AB662" s="10">
        <f t="shared" si="305"/>
        <v>6.7805064478972472</v>
      </c>
      <c r="AC662" s="10">
        <f t="shared" si="306"/>
        <v>6.6795064478972472</v>
      </c>
      <c r="AD662" s="3">
        <f t="shared" si="307"/>
        <v>968.74640288575006</v>
      </c>
      <c r="AI662" s="94">
        <f t="shared" si="308"/>
        <v>1.128303231452747</v>
      </c>
    </row>
    <row r="663" spans="2:35">
      <c r="B663" s="39">
        <f t="shared" si="309"/>
        <v>635</v>
      </c>
      <c r="C663" s="42">
        <f t="shared" si="310"/>
        <v>11.801558752996904</v>
      </c>
      <c r="D663" s="10">
        <f t="shared" si="311"/>
        <v>3.6984412470034336</v>
      </c>
      <c r="E663" s="40">
        <f t="shared" si="312"/>
        <v>38.603117505993133</v>
      </c>
      <c r="F663" s="40">
        <f t="shared" si="313"/>
        <v>46</v>
      </c>
      <c r="G663" s="3">
        <f t="shared" si="314"/>
        <v>306.98441247001654</v>
      </c>
      <c r="H663" s="3">
        <f t="shared" si="315"/>
        <v>148.76302106966494</v>
      </c>
      <c r="I663">
        <f t="shared" si="300"/>
        <v>1.4876302106966495E-4</v>
      </c>
      <c r="J663" s="4">
        <f t="shared" si="316"/>
        <v>1318.0557328123073</v>
      </c>
      <c r="K663" s="40">
        <f t="shared" si="317"/>
        <v>8.8601032927065173</v>
      </c>
      <c r="L663" s="40">
        <f t="shared" si="301"/>
        <v>0</v>
      </c>
      <c r="M663" s="10">
        <f t="shared" si="318"/>
        <v>6.7805064478972472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15.210821428234386</v>
      </c>
      <c r="Q663" s="42">
        <f t="shared" si="320"/>
        <v>0.79546475033620268</v>
      </c>
      <c r="R663" s="4">
        <f t="shared" si="321"/>
        <v>150883.34084972923</v>
      </c>
      <c r="S663">
        <f t="shared" si="302"/>
        <v>1.5088334084972923E-4</v>
      </c>
      <c r="T663" s="41">
        <f t="shared" si="303"/>
        <v>6.7396719441891188E-4</v>
      </c>
      <c r="U663" s="42">
        <f t="shared" si="322"/>
        <v>0.26791751301323019</v>
      </c>
      <c r="V663" s="42">
        <f t="shared" si="323"/>
        <v>1.1384191988502059</v>
      </c>
      <c r="W663" s="42">
        <f t="shared" si="324"/>
        <v>1.1279938614574416</v>
      </c>
      <c r="X663" s="42">
        <f t="shared" si="325"/>
        <v>1.04253373927643E-2</v>
      </c>
      <c r="Y663" s="42">
        <f t="shared" si="299"/>
        <v>1.437450293452886E-2</v>
      </c>
      <c r="Z663" s="10">
        <f t="shared" si="326"/>
        <v>21.328193795726836</v>
      </c>
      <c r="AA663">
        <f t="shared" si="304"/>
        <v>6778660.3363076067</v>
      </c>
      <c r="AB663" s="10">
        <f t="shared" si="305"/>
        <v>6.778660336307607</v>
      </c>
      <c r="AC663" s="10">
        <f t="shared" si="306"/>
        <v>6.677660336307607</v>
      </c>
      <c r="AD663" s="3">
        <f t="shared" si="307"/>
        <v>968.47865646230696</v>
      </c>
      <c r="AI663" s="94">
        <f t="shared" si="308"/>
        <v>1.1279938614574416</v>
      </c>
    </row>
    <row r="664" spans="2:35">
      <c r="B664" s="39">
        <f t="shared" si="309"/>
        <v>636</v>
      </c>
      <c r="C664" s="42">
        <f t="shared" si="310"/>
        <v>11.820143884891387</v>
      </c>
      <c r="D664" s="10">
        <f t="shared" si="311"/>
        <v>3.6798561151089508</v>
      </c>
      <c r="E664" s="40">
        <f t="shared" si="312"/>
        <v>38.640287769782098</v>
      </c>
      <c r="F664" s="40">
        <f t="shared" si="313"/>
        <v>46</v>
      </c>
      <c r="G664" s="3">
        <f t="shared" si="314"/>
        <v>306.79856115107168</v>
      </c>
      <c r="H664" s="3">
        <f t="shared" si="315"/>
        <v>148.76302106966494</v>
      </c>
      <c r="I664">
        <f t="shared" si="300"/>
        <v>1.4876302106966495E-4</v>
      </c>
      <c r="J664" s="4">
        <f t="shared" si="316"/>
        <v>1320.3107348360277</v>
      </c>
      <c r="K664" s="40">
        <f t="shared" si="317"/>
        <v>8.8752616432663931</v>
      </c>
      <c r="L664" s="40">
        <f t="shared" si="301"/>
        <v>0</v>
      </c>
      <c r="M664" s="10">
        <f t="shared" si="318"/>
        <v>6.778660336307607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15.209500195172261</v>
      </c>
      <c r="Q664" s="42">
        <f t="shared" si="320"/>
        <v>0.79668669265225478</v>
      </c>
      <c r="R664" s="4">
        <f t="shared" si="321"/>
        <v>150100.16324620898</v>
      </c>
      <c r="S664">
        <f t="shared" si="302"/>
        <v>1.5010016324620897E-4</v>
      </c>
      <c r="T664" s="41">
        <f t="shared" si="303"/>
        <v>6.7475037202243218E-4</v>
      </c>
      <c r="U664" s="42">
        <f t="shared" si="322"/>
        <v>0.26652685586976343</v>
      </c>
      <c r="V664" s="42">
        <f t="shared" si="323"/>
        <v>1.1380710244651655</v>
      </c>
      <c r="W664" s="42">
        <f t="shared" si="324"/>
        <v>1.127682101515757</v>
      </c>
      <c r="X664" s="42">
        <f t="shared" si="325"/>
        <v>1.0388922949408519E-2</v>
      </c>
      <c r="Y664" s="42">
        <f t="shared" si="299"/>
        <v>1.4387197599098947E-2</v>
      </c>
      <c r="Z664" s="10">
        <f t="shared" si="326"/>
        <v>21.322252192282811</v>
      </c>
      <c r="AA664">
        <f t="shared" si="304"/>
        <v>6776800.0751888156</v>
      </c>
      <c r="AB664" s="10">
        <f t="shared" si="305"/>
        <v>6.7768000751888158</v>
      </c>
      <c r="AC664" s="10">
        <f t="shared" si="306"/>
        <v>6.6758000751888158</v>
      </c>
      <c r="AD664" s="3">
        <f t="shared" si="307"/>
        <v>968.20885789540478</v>
      </c>
      <c r="AI664" s="94">
        <f t="shared" si="308"/>
        <v>1.127682101515757</v>
      </c>
    </row>
    <row r="665" spans="2:35">
      <c r="B665" s="39">
        <f t="shared" si="309"/>
        <v>637</v>
      </c>
      <c r="C665" s="42">
        <f t="shared" si="310"/>
        <v>11.838729016785869</v>
      </c>
      <c r="D665" s="10">
        <f t="shared" si="311"/>
        <v>3.6612709832144681</v>
      </c>
      <c r="E665" s="40">
        <f t="shared" si="312"/>
        <v>38.677458033571064</v>
      </c>
      <c r="F665" s="40">
        <f t="shared" si="313"/>
        <v>46</v>
      </c>
      <c r="G665" s="3">
        <f t="shared" si="314"/>
        <v>306.61270983212682</v>
      </c>
      <c r="H665" s="3">
        <f t="shared" si="315"/>
        <v>148.76302106966494</v>
      </c>
      <c r="I665">
        <f t="shared" si="300"/>
        <v>1.4876302106966495E-4</v>
      </c>
      <c r="J665" s="4">
        <f t="shared" si="316"/>
        <v>1322.5679071167367</v>
      </c>
      <c r="K665" s="40">
        <f t="shared" si="317"/>
        <v>8.8904345825121762</v>
      </c>
      <c r="L665" s="40">
        <f t="shared" si="301"/>
        <v>0</v>
      </c>
      <c r="M665" s="10">
        <f t="shared" si="318"/>
        <v>6.7768000751888158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15.208168587624693</v>
      </c>
      <c r="Q665" s="42">
        <f t="shared" si="320"/>
        <v>0.79790874195999373</v>
      </c>
      <c r="R665" s="4">
        <f t="shared" si="321"/>
        <v>149317.15840451306</v>
      </c>
      <c r="S665">
        <f t="shared" si="302"/>
        <v>1.4931715840451305E-4</v>
      </c>
      <c r="T665" s="41">
        <f t="shared" si="303"/>
        <v>6.7553337686412809E-4</v>
      </c>
      <c r="U665" s="42">
        <f t="shared" si="322"/>
        <v>0.26513650549255763</v>
      </c>
      <c r="V665" s="42">
        <f t="shared" si="323"/>
        <v>1.1377203590731142</v>
      </c>
      <c r="W665" s="42">
        <f t="shared" si="324"/>
        <v>1.1273679520888384</v>
      </c>
      <c r="X665" s="42">
        <f t="shared" si="325"/>
        <v>1.0352406984275753E-2</v>
      </c>
      <c r="Y665" s="42">
        <f t="shared" si="299"/>
        <v>1.4399848750887513E-2</v>
      </c>
      <c r="Z665" s="10">
        <f t="shared" si="326"/>
        <v>21.316265404579404</v>
      </c>
      <c r="AA665">
        <f t="shared" si="304"/>
        <v>6774925.6672960604</v>
      </c>
      <c r="AB665" s="10">
        <f t="shared" si="305"/>
        <v>6.7749256672960607</v>
      </c>
      <c r="AC665" s="10">
        <f t="shared" si="306"/>
        <v>6.6739256672960607</v>
      </c>
      <c r="AD665" s="3">
        <f t="shared" si="307"/>
        <v>967.93700758463524</v>
      </c>
      <c r="AI665" s="94">
        <f t="shared" si="308"/>
        <v>1.1273679520888384</v>
      </c>
    </row>
    <row r="666" spans="2:35">
      <c r="B666" s="39">
        <f t="shared" si="309"/>
        <v>638</v>
      </c>
      <c r="C666" s="42">
        <f t="shared" si="310"/>
        <v>11.857314148680352</v>
      </c>
      <c r="D666" s="10">
        <f t="shared" si="311"/>
        <v>3.6426858513199853</v>
      </c>
      <c r="E666" s="40">
        <f t="shared" si="312"/>
        <v>38.714628297360029</v>
      </c>
      <c r="F666" s="40">
        <f t="shared" si="313"/>
        <v>46</v>
      </c>
      <c r="G666" s="3">
        <f t="shared" si="314"/>
        <v>306.42685851318197</v>
      </c>
      <c r="H666" s="3">
        <f t="shared" si="315"/>
        <v>148.76302106966494</v>
      </c>
      <c r="I666">
        <f t="shared" si="300"/>
        <v>1.4876302106966495E-4</v>
      </c>
      <c r="J666" s="4">
        <f t="shared" si="316"/>
        <v>1324.8272496544346</v>
      </c>
      <c r="K666" s="40">
        <f t="shared" si="317"/>
        <v>8.9056221104438649</v>
      </c>
      <c r="L666" s="40">
        <f t="shared" si="301"/>
        <v>0</v>
      </c>
      <c r="M666" s="10">
        <f t="shared" si="318"/>
        <v>6.7749256672960607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15.206826601770207</v>
      </c>
      <c r="Q666" s="42">
        <f t="shared" si="320"/>
        <v>0.79913089911225055</v>
      </c>
      <c r="R666" s="4">
        <f t="shared" si="321"/>
        <v>148534.32753467679</v>
      </c>
      <c r="S666">
        <f t="shared" si="302"/>
        <v>1.4853432753467679E-4</v>
      </c>
      <c r="T666" s="41">
        <f t="shared" si="303"/>
        <v>6.7631620773396441E-4</v>
      </c>
      <c r="U666" s="42">
        <f t="shared" si="322"/>
        <v>0.26374646403022417</v>
      </c>
      <c r="V666" s="42">
        <f t="shared" si="323"/>
        <v>1.1373672033638431</v>
      </c>
      <c r="W666" s="42">
        <f t="shared" si="324"/>
        <v>1.1270514136419654</v>
      </c>
      <c r="X666" s="42">
        <f t="shared" si="325"/>
        <v>1.0315789721877744E-2</v>
      </c>
      <c r="Y666" s="42">
        <f t="shared" si="299"/>
        <v>1.4412456267077284E-2</v>
      </c>
      <c r="Z666" s="10">
        <f t="shared" si="326"/>
        <v>21.310233441494816</v>
      </c>
      <c r="AA666">
        <f t="shared" si="304"/>
        <v>6773037.1154090222</v>
      </c>
      <c r="AB666" s="10">
        <f t="shared" si="305"/>
        <v>6.7730371154090223</v>
      </c>
      <c r="AC666" s="10">
        <f t="shared" si="306"/>
        <v>6.6720371154090223</v>
      </c>
      <c r="AD666" s="3">
        <f t="shared" si="307"/>
        <v>967.66310593314313</v>
      </c>
      <c r="AI666" s="94">
        <f t="shared" si="308"/>
        <v>1.1270514136419654</v>
      </c>
    </row>
    <row r="667" spans="2:35">
      <c r="B667" s="39">
        <f t="shared" si="309"/>
        <v>639</v>
      </c>
      <c r="C667" s="42">
        <f t="shared" si="310"/>
        <v>11.875899280574835</v>
      </c>
      <c r="D667" s="10">
        <f t="shared" si="311"/>
        <v>3.6241007194255026</v>
      </c>
      <c r="E667" s="40">
        <f t="shared" si="312"/>
        <v>38.751798561148995</v>
      </c>
      <c r="F667" s="40">
        <f t="shared" si="313"/>
        <v>46</v>
      </c>
      <c r="G667" s="3">
        <f t="shared" si="314"/>
        <v>306.24100719423711</v>
      </c>
      <c r="H667" s="3">
        <f t="shared" si="315"/>
        <v>148.76302106966494</v>
      </c>
      <c r="I667">
        <f t="shared" si="300"/>
        <v>1.4876302106966495E-4</v>
      </c>
      <c r="J667" s="4">
        <f t="shared" si="316"/>
        <v>1327.0887624491208</v>
      </c>
      <c r="K667" s="40">
        <f t="shared" si="317"/>
        <v>8.9208242270614555</v>
      </c>
      <c r="L667" s="40">
        <f t="shared" si="301"/>
        <v>0</v>
      </c>
      <c r="M667" s="10">
        <f t="shared" si="318"/>
        <v>6.7730371154090223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15.205474233757791</v>
      </c>
      <c r="Q667" s="42">
        <f t="shared" si="320"/>
        <v>0.80035316496261266</v>
      </c>
      <c r="R667" s="4">
        <f t="shared" si="321"/>
        <v>147751.67184673561</v>
      </c>
      <c r="S667">
        <f t="shared" si="302"/>
        <v>1.4775167184673561E-4</v>
      </c>
      <c r="T667" s="41">
        <f t="shared" si="303"/>
        <v>6.7709886342190559E-4</v>
      </c>
      <c r="U667" s="42">
        <f t="shared" si="322"/>
        <v>0.26235673363137457</v>
      </c>
      <c r="V667" s="42">
        <f t="shared" si="323"/>
        <v>1.1370115580320517</v>
      </c>
      <c r="W667" s="42">
        <f t="shared" si="324"/>
        <v>1.1267324866445534</v>
      </c>
      <c r="X667" s="42">
        <f t="shared" si="325"/>
        <v>1.0279071387498284E-2</v>
      </c>
      <c r="Y667" s="42">
        <f t="shared" si="299"/>
        <v>1.4425020025007658E-2</v>
      </c>
      <c r="Z667" s="10">
        <f t="shared" si="326"/>
        <v>21.304156311984997</v>
      </c>
      <c r="AA667">
        <f t="shared" si="304"/>
        <v>6771134.4223317271</v>
      </c>
      <c r="AB667" s="10">
        <f t="shared" si="305"/>
        <v>6.7711344223317269</v>
      </c>
      <c r="AC667" s="10">
        <f t="shared" si="306"/>
        <v>6.6701344223317269</v>
      </c>
      <c r="AD667" s="3">
        <f t="shared" si="307"/>
        <v>967.38715334760366</v>
      </c>
      <c r="AI667" s="94">
        <f t="shared" si="308"/>
        <v>1.1267324866445534</v>
      </c>
    </row>
    <row r="668" spans="2:35">
      <c r="B668" s="39">
        <f t="shared" si="309"/>
        <v>640</v>
      </c>
      <c r="C668" s="42">
        <f t="shared" si="310"/>
        <v>11.894484412469318</v>
      </c>
      <c r="D668" s="10">
        <f t="shared" si="311"/>
        <v>3.6055155875310199</v>
      </c>
      <c r="E668" s="40">
        <f t="shared" si="312"/>
        <v>38.78896882493796</v>
      </c>
      <c r="F668" s="40">
        <f t="shared" si="313"/>
        <v>46</v>
      </c>
      <c r="G668" s="3">
        <f t="shared" si="314"/>
        <v>306.05515587529226</v>
      </c>
      <c r="H668" s="3">
        <f t="shared" si="315"/>
        <v>148.76302106966494</v>
      </c>
      <c r="I668">
        <f t="shared" si="300"/>
        <v>1.4876302106966495E-4</v>
      </c>
      <c r="J668" s="4">
        <f t="shared" si="316"/>
        <v>1329.3524455007962</v>
      </c>
      <c r="K668" s="40">
        <f t="shared" si="317"/>
        <v>8.9360409323649552</v>
      </c>
      <c r="L668" s="40">
        <f t="shared" si="301"/>
        <v>0</v>
      </c>
      <c r="M668" s="10">
        <f t="shared" si="318"/>
        <v>6.7711344223317269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15.204111479706723</v>
      </c>
      <c r="Q668" s="42">
        <f t="shared" si="320"/>
        <v>0.80157554036542977</v>
      </c>
      <c r="R668" s="4">
        <f t="shared" si="321"/>
        <v>146969.19255072481</v>
      </c>
      <c r="S668">
        <f t="shared" si="302"/>
        <v>1.4696919255072482E-4</v>
      </c>
      <c r="T668" s="41">
        <f t="shared" si="303"/>
        <v>6.778813427179163E-4</v>
      </c>
      <c r="U668" s="42">
        <f t="shared" si="322"/>
        <v>0.26096731644462001</v>
      </c>
      <c r="V668" s="42">
        <f t="shared" si="323"/>
        <v>1.1366534237783921</v>
      </c>
      <c r="W668" s="42">
        <f t="shared" si="324"/>
        <v>1.1264111715701288</v>
      </c>
      <c r="X668" s="42">
        <f t="shared" si="325"/>
        <v>1.0242252208263247E-2</v>
      </c>
      <c r="Y668" s="42">
        <f t="shared" si="299"/>
        <v>1.4437539902176487E-2</v>
      </c>
      <c r="Z668" s="10">
        <f t="shared" si="326"/>
        <v>21.298034025084998</v>
      </c>
      <c r="AA668">
        <f t="shared" si="304"/>
        <v>6769217.5908929668</v>
      </c>
      <c r="AB668" s="10">
        <f t="shared" si="305"/>
        <v>6.7692175908929668</v>
      </c>
      <c r="AC668" s="10">
        <f t="shared" si="306"/>
        <v>6.6682175908929668</v>
      </c>
      <c r="AD668" s="3">
        <f t="shared" si="307"/>
        <v>967.10915023828386</v>
      </c>
      <c r="AI668" s="94">
        <f t="shared" si="308"/>
        <v>1.1264111715701288</v>
      </c>
    </row>
    <row r="669" spans="2:35">
      <c r="B669" s="39">
        <f t="shared" si="309"/>
        <v>641</v>
      </c>
      <c r="C669" s="42">
        <f t="shared" si="310"/>
        <v>11.9130695443638</v>
      </c>
      <c r="D669" s="10">
        <f t="shared" si="311"/>
        <v>3.5869304556365371</v>
      </c>
      <c r="E669" s="40">
        <f t="shared" si="312"/>
        <v>38.826139088726926</v>
      </c>
      <c r="F669" s="40">
        <f t="shared" si="313"/>
        <v>46</v>
      </c>
      <c r="G669" s="3">
        <f t="shared" si="314"/>
        <v>305.8693045563474</v>
      </c>
      <c r="H669" s="3">
        <f t="shared" si="315"/>
        <v>148.76302106966494</v>
      </c>
      <c r="I669">
        <f t="shared" si="300"/>
        <v>1.4876302106966495E-4</v>
      </c>
      <c r="J669" s="4">
        <f t="shared" si="316"/>
        <v>1331.6182988094602</v>
      </c>
      <c r="K669" s="40">
        <f t="shared" si="317"/>
        <v>8.9512722263543587</v>
      </c>
      <c r="L669" s="40">
        <f t="shared" si="301"/>
        <v>0</v>
      </c>
      <c r="M669" s="10">
        <f t="shared" si="318"/>
        <v>6.7692175908929668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15.202738335706828</v>
      </c>
      <c r="Q669" s="42">
        <f t="shared" si="320"/>
        <v>0.80279802617582041</v>
      </c>
      <c r="R669" s="4">
        <f t="shared" si="321"/>
        <v>146186.89085667991</v>
      </c>
      <c r="S669">
        <f t="shared" si="302"/>
        <v>1.461868908566799E-4</v>
      </c>
      <c r="T669" s="41">
        <f t="shared" si="303"/>
        <v>6.7866364441196122E-4</v>
      </c>
      <c r="U669" s="42">
        <f t="shared" si="322"/>
        <v>0.25957821461857222</v>
      </c>
      <c r="V669" s="42">
        <f t="shared" si="323"/>
        <v>1.1362928013077791</v>
      </c>
      <c r="W669" s="42">
        <f t="shared" si="324"/>
        <v>1.1260874688964002</v>
      </c>
      <c r="X669" s="42">
        <f t="shared" si="325"/>
        <v>1.0205332411378887E-2</v>
      </c>
      <c r="Y669" s="42">
        <f t="shared" si="299"/>
        <v>1.4450015776239718E-2</v>
      </c>
      <c r="Z669" s="10">
        <f t="shared" si="326"/>
        <v>21.291866589907233</v>
      </c>
      <c r="AA669">
        <f t="shared" si="304"/>
        <v>6767286.6239457531</v>
      </c>
      <c r="AB669" s="10">
        <f t="shared" si="305"/>
        <v>6.7672866239457532</v>
      </c>
      <c r="AC669" s="10">
        <f t="shared" si="306"/>
        <v>6.6662866239457532</v>
      </c>
      <c r="AD669" s="3">
        <f t="shared" si="307"/>
        <v>966.82909701896347</v>
      </c>
      <c r="AI669" s="94">
        <f t="shared" si="308"/>
        <v>1.1260874688964002</v>
      </c>
    </row>
    <row r="670" spans="2:35">
      <c r="B670" s="39">
        <f t="shared" si="309"/>
        <v>642</v>
      </c>
      <c r="C670" s="42">
        <f t="shared" si="310"/>
        <v>11.931654676258283</v>
      </c>
      <c r="D670" s="10">
        <f t="shared" si="311"/>
        <v>3.5683453237420544</v>
      </c>
      <c r="E670" s="40">
        <f t="shared" si="312"/>
        <v>38.863309352515891</v>
      </c>
      <c r="F670" s="40">
        <f t="shared" si="313"/>
        <v>46</v>
      </c>
      <c r="G670" s="3">
        <f t="shared" si="314"/>
        <v>305.68345323740255</v>
      </c>
      <c r="H670" s="3">
        <f t="shared" si="315"/>
        <v>148.76302106966494</v>
      </c>
      <c r="I670">
        <f t="shared" si="300"/>
        <v>1.4876302106966495E-4</v>
      </c>
      <c r="J670" s="4">
        <f t="shared" si="316"/>
        <v>1333.8863223751127</v>
      </c>
      <c r="K670" s="40">
        <f t="shared" si="317"/>
        <v>8.9665181090296677</v>
      </c>
      <c r="L670" s="40">
        <f t="shared" si="301"/>
        <v>0</v>
      </c>
      <c r="M670" s="10">
        <f t="shared" si="318"/>
        <v>6.7672866239457532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15.201354797818004</v>
      </c>
      <c r="Q670" s="42">
        <f t="shared" si="320"/>
        <v>0.80402062324967805</v>
      </c>
      <c r="R670" s="4">
        <f t="shared" si="321"/>
        <v>145404.76797463608</v>
      </c>
      <c r="S670">
        <f t="shared" si="302"/>
        <v>1.4540476797463608E-4</v>
      </c>
      <c r="T670" s="41">
        <f t="shared" si="303"/>
        <v>6.7944576729400512E-4</v>
      </c>
      <c r="U670" s="42">
        <f t="shared" si="322"/>
        <v>0.25818943030184233</v>
      </c>
      <c r="V670" s="42">
        <f t="shared" si="323"/>
        <v>1.1359296913314991</v>
      </c>
      <c r="W670" s="42">
        <f t="shared" si="324"/>
        <v>1.1257613791051673</v>
      </c>
      <c r="X670" s="42">
        <f t="shared" si="325"/>
        <v>1.0168312226331855E-2</v>
      </c>
      <c r="Y670" s="42">
        <f t="shared" ref="Y670:Y733" si="329">IF((X670*(Q670-Q669)+Y669)&lt;0,0,X670*(Q670-Q669)+Y669)</f>
        <v>1.4462447525013702E-2</v>
      </c>
      <c r="Z670" s="10">
        <f t="shared" si="326"/>
        <v>21.285654015643622</v>
      </c>
      <c r="AA670">
        <f t="shared" si="304"/>
        <v>6765341.5243679928</v>
      </c>
      <c r="AB670" s="10">
        <f t="shared" si="305"/>
        <v>6.7653415243679929</v>
      </c>
      <c r="AC670" s="10">
        <f t="shared" si="306"/>
        <v>6.6643415243679929</v>
      </c>
      <c r="AD670" s="3">
        <f t="shared" si="307"/>
        <v>966.54699410703302</v>
      </c>
      <c r="AI670" s="94">
        <f t="shared" si="308"/>
        <v>1.1257613791051673</v>
      </c>
    </row>
    <row r="671" spans="2:35">
      <c r="B671" s="39">
        <f t="shared" si="309"/>
        <v>643</v>
      </c>
      <c r="C671" s="42">
        <f t="shared" si="310"/>
        <v>11.950239808152766</v>
      </c>
      <c r="D671" s="10">
        <f t="shared" si="311"/>
        <v>3.5497601918475716</v>
      </c>
      <c r="E671" s="40">
        <f t="shared" si="312"/>
        <v>38.900479616304857</v>
      </c>
      <c r="F671" s="40">
        <f t="shared" si="313"/>
        <v>46</v>
      </c>
      <c r="G671" s="3">
        <f t="shared" si="314"/>
        <v>305.49760191845769</v>
      </c>
      <c r="H671" s="3">
        <f t="shared" si="315"/>
        <v>148.76302106966494</v>
      </c>
      <c r="I671">
        <f t="shared" si="300"/>
        <v>1.4876302106966495E-4</v>
      </c>
      <c r="J671" s="4">
        <f t="shared" si="316"/>
        <v>1336.1565161977542</v>
      </c>
      <c r="K671" s="40">
        <f t="shared" si="317"/>
        <v>8.9817785803908823</v>
      </c>
      <c r="L671" s="40">
        <f t="shared" si="301"/>
        <v>0</v>
      </c>
      <c r="M671" s="10">
        <f t="shared" si="318"/>
        <v>6.7653415243679929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15.199960862070654</v>
      </c>
      <c r="Q671" s="42">
        <f t="shared" si="320"/>
        <v>0.80524333244367741</v>
      </c>
      <c r="R671" s="4">
        <f t="shared" si="321"/>
        <v>144622.82511462888</v>
      </c>
      <c r="S671">
        <f t="shared" si="302"/>
        <v>1.4462282511462887E-4</v>
      </c>
      <c r="T671" s="41">
        <f t="shared" si="303"/>
        <v>6.8022771015401225E-4</v>
      </c>
      <c r="U671" s="42">
        <f t="shared" si="322"/>
        <v>0.25680096564304189</v>
      </c>
      <c r="V671" s="42">
        <f t="shared" si="323"/>
        <v>1.1355640945652061</v>
      </c>
      <c r="W671" s="42">
        <f t="shared" si="324"/>
        <v>1.1254329026824328</v>
      </c>
      <c r="X671" s="42">
        <f t="shared" si="325"/>
        <v>1.0131191882773338E-2</v>
      </c>
      <c r="Y671" s="42">
        <f t="shared" si="329"/>
        <v>1.447483502647494E-2</v>
      </c>
      <c r="Z671" s="10">
        <f t="shared" si="326"/>
        <v>21.279396311564039</v>
      </c>
      <c r="AA671">
        <f t="shared" si="304"/>
        <v>6763382.2950619953</v>
      </c>
      <c r="AB671" s="10">
        <f t="shared" si="305"/>
        <v>6.7633822950619953</v>
      </c>
      <c r="AC671" s="10">
        <f t="shared" si="306"/>
        <v>6.6623822950619953</v>
      </c>
      <c r="AD671" s="3">
        <f t="shared" si="307"/>
        <v>966.26284192342212</v>
      </c>
      <c r="AI671" s="94">
        <f t="shared" si="308"/>
        <v>1.1254329026824328</v>
      </c>
    </row>
    <row r="672" spans="2:35">
      <c r="B672" s="39">
        <f t="shared" si="309"/>
        <v>644</v>
      </c>
      <c r="C672" s="42">
        <f t="shared" si="310"/>
        <v>11.968824940047249</v>
      </c>
      <c r="D672" s="10">
        <f t="shared" si="311"/>
        <v>3.5311750599530889</v>
      </c>
      <c r="E672" s="40">
        <f t="shared" si="312"/>
        <v>38.937649880093822</v>
      </c>
      <c r="F672" s="40">
        <f t="shared" si="313"/>
        <v>46</v>
      </c>
      <c r="G672" s="3">
        <f t="shared" si="314"/>
        <v>305.31175059951283</v>
      </c>
      <c r="H672" s="3">
        <f t="shared" si="315"/>
        <v>148.76302106966494</v>
      </c>
      <c r="I672">
        <f t="shared" si="300"/>
        <v>1.4876302106966495E-4</v>
      </c>
      <c r="J672" s="4">
        <f t="shared" si="316"/>
        <v>1338.4288802773845</v>
      </c>
      <c r="K672" s="40">
        <f t="shared" si="317"/>
        <v>8.9970536404380042</v>
      </c>
      <c r="L672" s="40">
        <f t="shared" si="301"/>
        <v>0</v>
      </c>
      <c r="M672" s="10">
        <f t="shared" si="318"/>
        <v>6.7633822950619953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15.198556524465276</v>
      </c>
      <c r="Q672" s="42">
        <f t="shared" si="320"/>
        <v>0.80646615461528082</v>
      </c>
      <c r="R672" s="4">
        <f t="shared" si="321"/>
        <v>143841.06348669354</v>
      </c>
      <c r="S672">
        <f t="shared" si="302"/>
        <v>1.4384106348669354E-4</v>
      </c>
      <c r="T672" s="41">
        <f t="shared" si="303"/>
        <v>6.810094717819476E-4</v>
      </c>
      <c r="U672" s="42">
        <f t="shared" si="322"/>
        <v>0.25541282279078226</v>
      </c>
      <c r="V672" s="42">
        <f t="shared" si="323"/>
        <v>1.1351960117303466</v>
      </c>
      <c r="W672" s="42">
        <f t="shared" si="324"/>
        <v>1.1251020401183209</v>
      </c>
      <c r="X672" s="42">
        <f t="shared" si="325"/>
        <v>1.0093971612025632E-2</v>
      </c>
      <c r="Y672" s="42">
        <f t="shared" si="329"/>
        <v>1.448717815876166E-2</v>
      </c>
      <c r="Z672" s="10">
        <f t="shared" si="326"/>
        <v>21.273093487017327</v>
      </c>
      <c r="AA672">
        <f t="shared" si="304"/>
        <v>6761408.9389547985</v>
      </c>
      <c r="AB672" s="10">
        <f t="shared" si="305"/>
        <v>6.7614089389547987</v>
      </c>
      <c r="AC672" s="10">
        <f t="shared" si="306"/>
        <v>6.6604089389547987</v>
      </c>
      <c r="AD672" s="3">
        <f t="shared" si="307"/>
        <v>965.97664089264663</v>
      </c>
      <c r="AI672" s="94">
        <f t="shared" si="308"/>
        <v>1.1251020401183209</v>
      </c>
    </row>
    <row r="673" spans="2:35">
      <c r="B673" s="39">
        <f t="shared" si="309"/>
        <v>645</v>
      </c>
      <c r="C673" s="42">
        <f t="shared" si="310"/>
        <v>11.987410071941731</v>
      </c>
      <c r="D673" s="10">
        <f t="shared" si="311"/>
        <v>3.5125899280586061</v>
      </c>
      <c r="E673" s="40">
        <f t="shared" si="312"/>
        <v>38.974820143882788</v>
      </c>
      <c r="F673" s="40">
        <f t="shared" si="313"/>
        <v>46</v>
      </c>
      <c r="G673" s="3">
        <f t="shared" si="314"/>
        <v>305.12589928056798</v>
      </c>
      <c r="H673" s="3">
        <f t="shared" si="315"/>
        <v>148.76302106966494</v>
      </c>
      <c r="I673">
        <f t="shared" si="300"/>
        <v>1.4876302106966495E-4</v>
      </c>
      <c r="J673" s="4">
        <f t="shared" si="316"/>
        <v>1340.7034146140031</v>
      </c>
      <c r="K673" s="40">
        <f t="shared" si="317"/>
        <v>9.012343289171028</v>
      </c>
      <c r="L673" s="40">
        <f t="shared" si="301"/>
        <v>0</v>
      </c>
      <c r="M673" s="10">
        <f t="shared" si="318"/>
        <v>6.7614089389547987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15.197141780972622</v>
      </c>
      <c r="Q673" s="42">
        <f t="shared" si="320"/>
        <v>0.80768909062274463</v>
      </c>
      <c r="R673" s="4">
        <f t="shared" si="321"/>
        <v>143059.48430086553</v>
      </c>
      <c r="S673">
        <f t="shared" si="302"/>
        <v>1.4305948430086554E-4</v>
      </c>
      <c r="T673" s="41">
        <f t="shared" si="303"/>
        <v>6.8179105096777563E-4</v>
      </c>
      <c r="U673" s="42">
        <f t="shared" si="322"/>
        <v>0.25402500389367488</v>
      </c>
      <c r="V673" s="42">
        <f t="shared" si="323"/>
        <v>1.1348254435532572</v>
      </c>
      <c r="W673" s="42">
        <f t="shared" si="324"/>
        <v>1.1247687919071321</v>
      </c>
      <c r="X673" s="42">
        <f t="shared" si="325"/>
        <v>1.0056651646125125E-2</v>
      </c>
      <c r="Y673" s="42">
        <f t="shared" si="329"/>
        <v>1.4499476800174226E-2</v>
      </c>
      <c r="Z673" s="10">
        <f t="shared" si="326"/>
        <v>21.266745551430734</v>
      </c>
      <c r="AA673">
        <f t="shared" si="304"/>
        <v>6759421.4589979844</v>
      </c>
      <c r="AB673" s="10">
        <f t="shared" si="305"/>
        <v>6.7594214589979842</v>
      </c>
      <c r="AC673" s="10">
        <f t="shared" si="306"/>
        <v>6.6584214589979842</v>
      </c>
      <c r="AD673" s="3">
        <f t="shared" si="307"/>
        <v>965.6883914427824</v>
      </c>
      <c r="AI673" s="94">
        <f t="shared" si="308"/>
        <v>1.1247687919071321</v>
      </c>
    </row>
    <row r="674" spans="2:35">
      <c r="B674" s="39">
        <f t="shared" si="309"/>
        <v>646</v>
      </c>
      <c r="C674" s="42">
        <f t="shared" si="310"/>
        <v>12.005995203836214</v>
      </c>
      <c r="D674" s="10">
        <f t="shared" si="311"/>
        <v>3.4940047961641234</v>
      </c>
      <c r="E674" s="40">
        <f t="shared" si="312"/>
        <v>39.011990407671753</v>
      </c>
      <c r="F674" s="40">
        <f t="shared" si="313"/>
        <v>46</v>
      </c>
      <c r="G674" s="3">
        <f t="shared" si="314"/>
        <v>304.94004796162312</v>
      </c>
      <c r="H674" s="3">
        <f t="shared" si="315"/>
        <v>148.76302106966494</v>
      </c>
      <c r="I674">
        <f t="shared" si="300"/>
        <v>1.4876302106966495E-4</v>
      </c>
      <c r="J674" s="4">
        <f t="shared" si="316"/>
        <v>1342.9801192076109</v>
      </c>
      <c r="K674" s="40">
        <f t="shared" si="317"/>
        <v>9.0276475265899609</v>
      </c>
      <c r="L674" s="40">
        <f t="shared" si="301"/>
        <v>0</v>
      </c>
      <c r="M674" s="10">
        <f t="shared" si="318"/>
        <v>6.7594214589979842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15.195716627533514</v>
      </c>
      <c r="Q674" s="42">
        <f t="shared" si="320"/>
        <v>0.80891214132512534</v>
      </c>
      <c r="R674" s="4">
        <f t="shared" si="321"/>
        <v>142278.08876718013</v>
      </c>
      <c r="S674">
        <f t="shared" si="302"/>
        <v>1.4227808876718013E-4</v>
      </c>
      <c r="T674" s="41">
        <f t="shared" si="303"/>
        <v>6.8257244650146102E-4</v>
      </c>
      <c r="U674" s="42">
        <f t="shared" si="322"/>
        <v>0.25263751110033111</v>
      </c>
      <c r="V674" s="42">
        <f t="shared" si="323"/>
        <v>1.1344523907659467</v>
      </c>
      <c r="W674" s="42">
        <f t="shared" si="324"/>
        <v>1.1244331585473106</v>
      </c>
      <c r="X674" s="42">
        <f t="shared" si="325"/>
        <v>1.0019232218636098E-2</v>
      </c>
      <c r="Y674" s="42">
        <f t="shared" si="329"/>
        <v>1.4511730829176544E-2</v>
      </c>
      <c r="Z674" s="10">
        <f t="shared" si="326"/>
        <v>21.260352514310703</v>
      </c>
      <c r="AA674">
        <f t="shared" si="304"/>
        <v>6757419.8581679361</v>
      </c>
      <c r="AB674" s="10">
        <f t="shared" si="305"/>
        <v>6.7574198581679363</v>
      </c>
      <c r="AC674" s="10">
        <f t="shared" si="306"/>
        <v>6.6564198581679364</v>
      </c>
      <c r="AD674" s="3">
        <f t="shared" si="307"/>
        <v>965.398094005502</v>
      </c>
      <c r="AI674" s="94">
        <f t="shared" si="308"/>
        <v>1.1244331585473106</v>
      </c>
    </row>
    <row r="675" spans="2:35">
      <c r="B675" s="39">
        <f t="shared" si="309"/>
        <v>647</v>
      </c>
      <c r="C675" s="42">
        <f t="shared" si="310"/>
        <v>12.024580335730697</v>
      </c>
      <c r="D675" s="10">
        <f t="shared" si="311"/>
        <v>3.4754196642696407</v>
      </c>
      <c r="E675" s="40">
        <f t="shared" si="312"/>
        <v>39.049160671460719</v>
      </c>
      <c r="F675" s="40">
        <f t="shared" si="313"/>
        <v>46</v>
      </c>
      <c r="G675" s="3">
        <f t="shared" si="314"/>
        <v>304.75419664267827</v>
      </c>
      <c r="H675" s="3">
        <f t="shared" si="315"/>
        <v>148.76302106966494</v>
      </c>
      <c r="I675">
        <f t="shared" si="300"/>
        <v>1.4876302106966495E-4</v>
      </c>
      <c r="J675" s="4">
        <f t="shared" si="316"/>
        <v>1345.258994058207</v>
      </c>
      <c r="K675" s="40">
        <f t="shared" si="317"/>
        <v>9.0429663526947959</v>
      </c>
      <c r="L675" s="40">
        <f t="shared" si="301"/>
        <v>0</v>
      </c>
      <c r="M675" s="10">
        <f t="shared" si="318"/>
        <v>6.7574198581679363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15.194281060058952</v>
      </c>
      <c r="Q675" s="42">
        <f t="shared" si="320"/>
        <v>0.81013530758228625</v>
      </c>
      <c r="R675" s="4">
        <f t="shared" si="321"/>
        <v>141496.87809567282</v>
      </c>
      <c r="S675">
        <f t="shared" si="302"/>
        <v>1.4149687809567282E-4</v>
      </c>
      <c r="T675" s="41">
        <f t="shared" si="303"/>
        <v>6.8335365717296832E-4</v>
      </c>
      <c r="U675" s="42">
        <f t="shared" si="322"/>
        <v>0.2512503465593624</v>
      </c>
      <c r="V675" s="42">
        <f t="shared" si="323"/>
        <v>1.1340768541052355</v>
      </c>
      <c r="W675" s="42">
        <f t="shared" si="324"/>
        <v>1.1240951405414903</v>
      </c>
      <c r="X675" s="42">
        <f t="shared" si="325"/>
        <v>9.9817135637452203E-3</v>
      </c>
      <c r="Y675" s="42">
        <f t="shared" si="329"/>
        <v>1.4523940124396362E-2</v>
      </c>
      <c r="Z675" s="10">
        <f t="shared" si="326"/>
        <v>21.253914385242119</v>
      </c>
      <c r="AA675">
        <f t="shared" si="304"/>
        <v>6755404.1394655891</v>
      </c>
      <c r="AB675" s="10">
        <f t="shared" si="305"/>
        <v>6.7554041394655888</v>
      </c>
      <c r="AC675" s="10">
        <f t="shared" si="306"/>
        <v>6.6544041394655888</v>
      </c>
      <c r="AD675" s="3">
        <f t="shared" si="307"/>
        <v>965.105749016039</v>
      </c>
      <c r="AI675" s="94">
        <f t="shared" si="308"/>
        <v>1.1240951405414903</v>
      </c>
    </row>
    <row r="676" spans="2:35">
      <c r="B676" s="39">
        <f t="shared" si="309"/>
        <v>648</v>
      </c>
      <c r="C676" s="42">
        <f t="shared" si="310"/>
        <v>12.04316546762518</v>
      </c>
      <c r="D676" s="10">
        <f t="shared" si="311"/>
        <v>3.4568345323751579</v>
      </c>
      <c r="E676" s="40">
        <f t="shared" si="312"/>
        <v>39.086330935249684</v>
      </c>
      <c r="F676" s="40">
        <f t="shared" si="313"/>
        <v>46</v>
      </c>
      <c r="G676" s="3">
        <f t="shared" si="314"/>
        <v>304.56834532373341</v>
      </c>
      <c r="H676" s="3">
        <f t="shared" si="315"/>
        <v>148.76302106966494</v>
      </c>
      <c r="I676">
        <f t="shared" si="300"/>
        <v>1.4876302106966495E-4</v>
      </c>
      <c r="J676" s="4">
        <f t="shared" si="316"/>
        <v>1347.5400391657922</v>
      </c>
      <c r="K676" s="40">
        <f t="shared" si="317"/>
        <v>9.0582997674855381</v>
      </c>
      <c r="L676" s="40">
        <f t="shared" si="301"/>
        <v>0</v>
      </c>
      <c r="M676" s="10">
        <f t="shared" si="318"/>
        <v>6.7554041394655888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15.192835074429881</v>
      </c>
      <c r="Q676" s="42">
        <f t="shared" si="320"/>
        <v>0.81135859025490364</v>
      </c>
      <c r="R676" s="4">
        <f t="shared" si="321"/>
        <v>140715.85349637887</v>
      </c>
      <c r="S676">
        <f t="shared" si="302"/>
        <v>1.4071585349637887E-4</v>
      </c>
      <c r="T676" s="41">
        <f t="shared" si="303"/>
        <v>6.8413468177226232E-4</v>
      </c>
      <c r="U676" s="42">
        <f t="shared" si="322"/>
        <v>0.2498635124193801</v>
      </c>
      <c r="V676" s="42">
        <f t="shared" si="323"/>
        <v>1.1336988343135486</v>
      </c>
      <c r="W676" s="42">
        <f t="shared" si="324"/>
        <v>1.1237547383964503</v>
      </c>
      <c r="X676" s="42">
        <f t="shared" si="325"/>
        <v>9.9440959170982168E-3</v>
      </c>
      <c r="Y676" s="42">
        <f t="shared" si="329"/>
        <v>1.4536104564626593E-2</v>
      </c>
      <c r="Z676" s="10">
        <f t="shared" si="326"/>
        <v>21.247431173888994</v>
      </c>
      <c r="AA676">
        <f t="shared" si="304"/>
        <v>6753374.3059166595</v>
      </c>
      <c r="AB676" s="10">
        <f t="shared" si="305"/>
        <v>6.7533743059166591</v>
      </c>
      <c r="AC676" s="10">
        <f t="shared" si="306"/>
        <v>6.6523743059166591</v>
      </c>
      <c r="AD676" s="3">
        <f t="shared" si="307"/>
        <v>964.81135691322106</v>
      </c>
      <c r="AI676" s="94">
        <f t="shared" si="308"/>
        <v>1.1237547383964503</v>
      </c>
    </row>
    <row r="677" spans="2:35">
      <c r="B677" s="39">
        <f t="shared" si="309"/>
        <v>649</v>
      </c>
      <c r="C677" s="42">
        <f t="shared" si="310"/>
        <v>12.061750599519662</v>
      </c>
      <c r="D677" s="10">
        <f t="shared" si="311"/>
        <v>3.4382494004806752</v>
      </c>
      <c r="E677" s="40">
        <f t="shared" si="312"/>
        <v>39.12350119903865</v>
      </c>
      <c r="F677" s="40">
        <f t="shared" si="313"/>
        <v>46</v>
      </c>
      <c r="G677" s="3">
        <f t="shared" si="314"/>
        <v>304.38249400478855</v>
      </c>
      <c r="H677" s="3">
        <f t="shared" si="315"/>
        <v>148.76302106966494</v>
      </c>
      <c r="I677">
        <f t="shared" si="300"/>
        <v>1.4876302106966495E-4</v>
      </c>
      <c r="J677" s="4">
        <f t="shared" si="316"/>
        <v>1349.8232545303658</v>
      </c>
      <c r="K677" s="40">
        <f t="shared" si="317"/>
        <v>9.0736477709621841</v>
      </c>
      <c r="L677" s="40">
        <f t="shared" si="301"/>
        <v>0</v>
      </c>
      <c r="M677" s="10">
        <f t="shared" si="318"/>
        <v>6.7533743059166591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15.191378666497288</v>
      </c>
      <c r="Q677" s="42">
        <f t="shared" si="320"/>
        <v>0.81258199020447308</v>
      </c>
      <c r="R677" s="4">
        <f t="shared" si="321"/>
        <v>139935.01617933376</v>
      </c>
      <c r="S677">
        <f t="shared" si="302"/>
        <v>1.3993501617933377E-4</v>
      </c>
      <c r="T677" s="41">
        <f t="shared" si="303"/>
        <v>6.8491551908930737E-4</v>
      </c>
      <c r="U677" s="42">
        <f t="shared" si="322"/>
        <v>0.24847701082899579</v>
      </c>
      <c r="V677" s="42">
        <f t="shared" si="323"/>
        <v>1.133318332138459</v>
      </c>
      <c r="W677" s="42">
        <f t="shared" si="324"/>
        <v>1.123411952623155</v>
      </c>
      <c r="X677" s="42">
        <f t="shared" si="325"/>
        <v>9.9063795153040424E-3</v>
      </c>
      <c r="Y677" s="42">
        <f t="shared" si="329"/>
        <v>1.4548224028826032E-2</v>
      </c>
      <c r="Z677" s="10">
        <f t="shared" si="326"/>
        <v>21.240902889994324</v>
      </c>
      <c r="AA677">
        <f t="shared" si="304"/>
        <v>6751330.3605715856</v>
      </c>
      <c r="AB677" s="10">
        <f t="shared" si="305"/>
        <v>6.7513303605715853</v>
      </c>
      <c r="AC677" s="10">
        <f t="shared" si="306"/>
        <v>6.6503303605715853</v>
      </c>
      <c r="AD677" s="3">
        <f t="shared" si="307"/>
        <v>964.51491813946132</v>
      </c>
      <c r="AI677" s="94">
        <f t="shared" si="308"/>
        <v>1.123411952623155</v>
      </c>
    </row>
    <row r="678" spans="2:35">
      <c r="B678" s="39">
        <f t="shared" si="309"/>
        <v>650</v>
      </c>
      <c r="C678" s="42">
        <f t="shared" si="310"/>
        <v>12.080335731414145</v>
      </c>
      <c r="D678" s="10">
        <f t="shared" si="311"/>
        <v>3.4196642685861924</v>
      </c>
      <c r="E678" s="40">
        <f t="shared" si="312"/>
        <v>39.160671462827615</v>
      </c>
      <c r="F678" s="40">
        <f t="shared" si="313"/>
        <v>46</v>
      </c>
      <c r="G678" s="3">
        <f t="shared" si="314"/>
        <v>304.1966426858437</v>
      </c>
      <c r="H678" s="3">
        <f t="shared" si="315"/>
        <v>148.76302106966494</v>
      </c>
      <c r="I678">
        <f t="shared" si="300"/>
        <v>1.4876302106966495E-4</v>
      </c>
      <c r="J678" s="4">
        <f t="shared" si="316"/>
        <v>1352.1086401519283</v>
      </c>
      <c r="K678" s="40">
        <f t="shared" si="317"/>
        <v>9.0890103631247374</v>
      </c>
      <c r="L678" s="40">
        <f t="shared" si="301"/>
        <v>0</v>
      </c>
      <c r="M678" s="10">
        <f t="shared" si="318"/>
        <v>6.7513303605715853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15.189911832082082</v>
      </c>
      <c r="Q678" s="42">
        <f t="shared" si="320"/>
        <v>0.8138055082933161</v>
      </c>
      <c r="R678" s="4">
        <f t="shared" si="321"/>
        <v>139154.36735457275</v>
      </c>
      <c r="S678">
        <f t="shared" si="302"/>
        <v>1.3915436735457276E-4</v>
      </c>
      <c r="T678" s="41">
        <f t="shared" si="303"/>
        <v>6.8569616791406846E-4</v>
      </c>
      <c r="U678" s="42">
        <f t="shared" si="322"/>
        <v>0.24709084393682065</v>
      </c>
      <c r="V678" s="42">
        <f t="shared" si="323"/>
        <v>1.13293534833303</v>
      </c>
      <c r="W678" s="42">
        <f t="shared" si="324"/>
        <v>1.1230667837367438</v>
      </c>
      <c r="X678" s="42">
        <f t="shared" si="325"/>
        <v>9.8685645962861557E-3</v>
      </c>
      <c r="Y678" s="42">
        <f t="shared" si="329"/>
        <v>1.4560298396120504E-2</v>
      </c>
      <c r="Z678" s="10">
        <f t="shared" si="326"/>
        <v>21.234329543380504</v>
      </c>
      <c r="AA678">
        <f t="shared" si="304"/>
        <v>6749272.3065056717</v>
      </c>
      <c r="AB678" s="10">
        <f t="shared" si="305"/>
        <v>6.7492723065056719</v>
      </c>
      <c r="AC678" s="10">
        <f t="shared" si="306"/>
        <v>6.6482723065056719</v>
      </c>
      <c r="AD678" s="3">
        <f t="shared" si="307"/>
        <v>964.21643314077903</v>
      </c>
      <c r="AI678" s="94">
        <f t="shared" si="308"/>
        <v>1.1230667837367438</v>
      </c>
    </row>
    <row r="679" spans="2:35">
      <c r="B679" s="39">
        <f t="shared" si="309"/>
        <v>651</v>
      </c>
      <c r="C679" s="42">
        <f t="shared" si="310"/>
        <v>12.098920863308628</v>
      </c>
      <c r="D679" s="10">
        <f t="shared" si="311"/>
        <v>3.4010791366917097</v>
      </c>
      <c r="E679" s="40">
        <f t="shared" si="312"/>
        <v>39.197841726616581</v>
      </c>
      <c r="F679" s="40">
        <f t="shared" si="313"/>
        <v>46</v>
      </c>
      <c r="G679" s="3">
        <f t="shared" si="314"/>
        <v>304.01079136689884</v>
      </c>
      <c r="H679" s="3">
        <f t="shared" si="315"/>
        <v>148.76302106966494</v>
      </c>
      <c r="I679">
        <f t="shared" ref="I679:I742" si="330">H679/1000^2</f>
        <v>1.4876302106966495E-4</v>
      </c>
      <c r="J679" s="4">
        <f t="shared" si="316"/>
        <v>1354.3961960304794</v>
      </c>
      <c r="K679" s="40">
        <f t="shared" si="317"/>
        <v>9.1043875439731945</v>
      </c>
      <c r="L679" s="40">
        <f t="shared" ref="L679:L742" si="331">IF((gstar-K679)&lt;0,0,gstar-K679)</f>
        <v>0</v>
      </c>
      <c r="M679" s="10">
        <f t="shared" si="318"/>
        <v>6.7492723065056719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15.188434566975152</v>
      </c>
      <c r="Q679" s="42">
        <f t="shared" si="320"/>
        <v>0.81502914538458648</v>
      </c>
      <c r="R679" s="4">
        <f t="shared" si="321"/>
        <v>138373.90823213127</v>
      </c>
      <c r="S679">
        <f t="shared" ref="S679:S742" si="332">R679/1000^3</f>
        <v>1.3837390823213128E-4</v>
      </c>
      <c r="T679" s="41">
        <f t="shared" ref="T679:T742" si="333">(vc/1000^3-S679)</f>
        <v>6.8647662703650984E-4</v>
      </c>
      <c r="U679" s="42">
        <f t="shared" si="322"/>
        <v>0.24570501389146623</v>
      </c>
      <c r="V679" s="42">
        <f t="shared" si="323"/>
        <v>1.13254988365517</v>
      </c>
      <c r="W679" s="42">
        <f t="shared" si="324"/>
        <v>1.1227192322565549</v>
      </c>
      <c r="X679" s="42">
        <f t="shared" si="325"/>
        <v>9.8306513986150534E-3</v>
      </c>
      <c r="Y679" s="42">
        <f t="shared" si="329"/>
        <v>1.4572327545803199E-2</v>
      </c>
      <c r="Z679" s="10">
        <f t="shared" si="326"/>
        <v>21.227711143948646</v>
      </c>
      <c r="AA679">
        <f t="shared" ref="AA679:AA742" si="334">Z679*rat*to+patm*1000000</f>
        <v>6747200.1468188623</v>
      </c>
      <c r="AB679" s="10">
        <f t="shared" ref="AB679:AB742" si="335">AA679/1000000</f>
        <v>6.7472001468188623</v>
      </c>
      <c r="AC679" s="10">
        <f t="shared" ref="AC679:AC742" si="336">AB679-patm</f>
        <v>6.6462001468188623</v>
      </c>
      <c r="AD679" s="3">
        <f t="shared" ref="AD679:AD742" si="337">AC679*1000000/6895</f>
        <v>963.91590236676757</v>
      </c>
      <c r="AI679" s="94">
        <f t="shared" ref="AI679:AI742" si="338">($M679-patm)*1000000*$I679/SQRT(rat*to)*SQRT(k)*(2/(k+1))^((k+1)/2/(k-1))</f>
        <v>1.1227192322565549</v>
      </c>
    </row>
    <row r="680" spans="2:35">
      <c r="B680" s="39">
        <f t="shared" ref="B680:B743" si="339">1+B679</f>
        <v>652</v>
      </c>
      <c r="C680" s="42">
        <f t="shared" ref="C680:C743" si="340">xincp+C679</f>
        <v>12.117505995203111</v>
      </c>
      <c r="D680" s="10">
        <f t="shared" ref="D680:D743" si="341">(F680-E680)/2</f>
        <v>3.3824940047972269</v>
      </c>
      <c r="E680" s="40">
        <f t="shared" ref="E680:E743" si="342">E679+ci*2*xincp</f>
        <v>39.235011990405546</v>
      </c>
      <c r="F680" s="40">
        <f t="shared" ref="F680:F743" si="343">F679-osi*2*xincp</f>
        <v>46</v>
      </c>
      <c r="G680" s="3">
        <f t="shared" ref="G680:G743" si="344">G679-ei*n*2*xincp</f>
        <v>303.82494004795399</v>
      </c>
      <c r="H680" s="3">
        <f t="shared" ref="H680:H743" si="345">PI()/4*(dto+erate*(two-D680)/two)^2</f>
        <v>148.76302106966494</v>
      </c>
      <c r="I680">
        <f t="shared" si="330"/>
        <v>1.4876302106966495E-4</v>
      </c>
      <c r="J680" s="4">
        <f t="shared" ref="J680:J743" si="346">PI()/4*dc^2-PI()/4*(F680^2-E680^2)</f>
        <v>1356.6859221660195</v>
      </c>
      <c r="K680" s="40">
        <f t="shared" ref="K680:K743" si="347">J680/H680</f>
        <v>9.1197793135075589</v>
      </c>
      <c r="L680" s="40">
        <f t="shared" si="331"/>
        <v>0</v>
      </c>
      <c r="M680" s="10">
        <f t="shared" ref="M680:M743" si="348">AB679</f>
        <v>6.7472001468188623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15.186946866937124</v>
      </c>
      <c r="Q680" s="42">
        <f t="shared" ref="Q680:Q743" si="350">xincp/P680+Q679</f>
        <v>0.81625290234227654</v>
      </c>
      <c r="R680" s="4">
        <f t="shared" ref="R680:R743" si="351">PI()/4*(F680^2-E680^2)*G680</f>
        <v>137593.64002204462</v>
      </c>
      <c r="S680">
        <f t="shared" si="332"/>
        <v>1.3759364002204462E-4</v>
      </c>
      <c r="T680" s="41">
        <f t="shared" si="333"/>
        <v>6.8725689524659649E-4</v>
      </c>
      <c r="U680" s="42">
        <f t="shared" ref="U680:U743" si="352">rhopgrain*R680/1000^2</f>
        <v>0.24431952284154373</v>
      </c>
      <c r="V680" s="42">
        <f t="shared" ref="V680:V743" si="353">(U679-U680)/(Q680-Q679)</f>
        <v>1.1321619388687496</v>
      </c>
      <c r="W680" s="42">
        <f t="shared" ref="W680:W743" si="354">IF(V680&lt;AI680,IF(AB679&gt;pbd,AI680,0),AI680)</f>
        <v>1.1223692987060876</v>
      </c>
      <c r="X680" s="42">
        <f t="shared" ref="X680:X743" si="355">V680-W680</f>
        <v>9.7926401626620141E-3</v>
      </c>
      <c r="Y680" s="42">
        <f t="shared" si="329"/>
        <v>1.4584311357336411E-2</v>
      </c>
      <c r="Z680" s="10">
        <f t="shared" ref="Z680:Z743" si="356">Y680/T680</f>
        <v>21.221047701679844</v>
      </c>
      <c r="AA680">
        <f t="shared" si="334"/>
        <v>6745113.8846361469</v>
      </c>
      <c r="AB680" s="10">
        <f t="shared" si="335"/>
        <v>6.7451138846361474</v>
      </c>
      <c r="AC680" s="10">
        <f t="shared" si="336"/>
        <v>6.6441138846361474</v>
      </c>
      <c r="AD680" s="3">
        <f t="shared" si="337"/>
        <v>963.61332627065224</v>
      </c>
      <c r="AI680" s="94">
        <f t="shared" si="338"/>
        <v>1.1223692987060876</v>
      </c>
    </row>
    <row r="681" spans="2:35">
      <c r="B681" s="39">
        <f t="shared" si="339"/>
        <v>653</v>
      </c>
      <c r="C681" s="42">
        <f t="shared" si="340"/>
        <v>12.136091127097593</v>
      </c>
      <c r="D681" s="10">
        <f t="shared" si="341"/>
        <v>3.3639088729027442</v>
      </c>
      <c r="E681" s="40">
        <f t="shared" si="342"/>
        <v>39.272182254194512</v>
      </c>
      <c r="F681" s="40">
        <f t="shared" si="343"/>
        <v>46</v>
      </c>
      <c r="G681" s="3">
        <f t="shared" si="344"/>
        <v>303.63908872900913</v>
      </c>
      <c r="H681" s="3">
        <f t="shared" si="345"/>
        <v>148.76302106966494</v>
      </c>
      <c r="I681">
        <f t="shared" si="330"/>
        <v>1.4876302106966495E-4</v>
      </c>
      <c r="J681" s="4">
        <f t="shared" si="346"/>
        <v>1358.9778185585481</v>
      </c>
      <c r="K681" s="40">
        <f t="shared" si="347"/>
        <v>9.135185671727827</v>
      </c>
      <c r="L681" s="40">
        <f t="shared" si="331"/>
        <v>0</v>
      </c>
      <c r="M681" s="10">
        <f t="shared" si="348"/>
        <v>6.7451138846361474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15.185448727698589</v>
      </c>
      <c r="Q681" s="42">
        <f t="shared" si="350"/>
        <v>0.81747678003122382</v>
      </c>
      <c r="R681" s="4">
        <f t="shared" si="351"/>
        <v>136813.56393434829</v>
      </c>
      <c r="S681">
        <f t="shared" si="332"/>
        <v>1.3681356393434828E-4</v>
      </c>
      <c r="T681" s="41">
        <f t="shared" si="333"/>
        <v>6.8803697133429289E-4</v>
      </c>
      <c r="U681" s="42">
        <f t="shared" si="352"/>
        <v>0.24293437293566489</v>
      </c>
      <c r="V681" s="42">
        <f t="shared" si="353"/>
        <v>1.1317715147420437</v>
      </c>
      <c r="W681" s="42">
        <f t="shared" si="354"/>
        <v>1.1220169836130713</v>
      </c>
      <c r="X681" s="42">
        <f t="shared" si="355"/>
        <v>9.754531128972399E-3</v>
      </c>
      <c r="Y681" s="42">
        <f t="shared" si="329"/>
        <v>1.4596249710351302E-2</v>
      </c>
      <c r="Z681" s="10">
        <f t="shared" si="356"/>
        <v>21.214339226633651</v>
      </c>
      <c r="AA681">
        <f t="shared" si="334"/>
        <v>6743013.5231070779</v>
      </c>
      <c r="AB681" s="10">
        <f t="shared" si="335"/>
        <v>6.743013523107078</v>
      </c>
      <c r="AC681" s="10">
        <f t="shared" si="336"/>
        <v>6.642013523107078</v>
      </c>
      <c r="AD681" s="3">
        <f t="shared" si="337"/>
        <v>963.30870530922084</v>
      </c>
      <c r="AI681" s="94">
        <f t="shared" si="338"/>
        <v>1.1220169836130713</v>
      </c>
    </row>
    <row r="682" spans="2:35">
      <c r="B682" s="39">
        <f t="shared" si="339"/>
        <v>654</v>
      </c>
      <c r="C682" s="42">
        <f t="shared" si="340"/>
        <v>12.154676258992076</v>
      </c>
      <c r="D682" s="10">
        <f t="shared" si="341"/>
        <v>3.3453237410082615</v>
      </c>
      <c r="E682" s="40">
        <f t="shared" si="342"/>
        <v>39.309352517983477</v>
      </c>
      <c r="F682" s="40">
        <f t="shared" si="343"/>
        <v>46</v>
      </c>
      <c r="G682" s="3">
        <f t="shared" si="344"/>
        <v>303.45323741006428</v>
      </c>
      <c r="H682" s="3">
        <f t="shared" si="345"/>
        <v>148.76302106966494</v>
      </c>
      <c r="I682">
        <f t="shared" si="330"/>
        <v>1.4876302106966495E-4</v>
      </c>
      <c r="J682" s="4">
        <f t="shared" si="346"/>
        <v>1361.2718852080654</v>
      </c>
      <c r="K682" s="40">
        <f t="shared" si="347"/>
        <v>9.1506066186340007</v>
      </c>
      <c r="L682" s="40">
        <f t="shared" si="331"/>
        <v>0</v>
      </c>
      <c r="M682" s="10">
        <f t="shared" si="348"/>
        <v>6.743013523107078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15.183940144959678</v>
      </c>
      <c r="Q682" s="42">
        <f t="shared" si="350"/>
        <v>0.81870077931711749</v>
      </c>
      <c r="R682" s="4">
        <f t="shared" si="351"/>
        <v>136033.6811790776</v>
      </c>
      <c r="S682">
        <f t="shared" si="332"/>
        <v>1.3603368117907758E-4</v>
      </c>
      <c r="T682" s="41">
        <f t="shared" si="333"/>
        <v>6.8881685408956359E-4</v>
      </c>
      <c r="U682" s="42">
        <f t="shared" si="352"/>
        <v>0.24154956632244093</v>
      </c>
      <c r="V682" s="42">
        <f t="shared" si="353"/>
        <v>1.1313786120494975</v>
      </c>
      <c r="W682" s="42">
        <f t="shared" si="354"/>
        <v>1.1216622875093829</v>
      </c>
      <c r="X682" s="42">
        <f t="shared" si="355"/>
        <v>9.7163245401146181E-3</v>
      </c>
      <c r="Y682" s="42">
        <f t="shared" si="329"/>
        <v>1.4608142484649913E-2</v>
      </c>
      <c r="Z682" s="10">
        <f t="shared" si="356"/>
        <v>21.207585728949784</v>
      </c>
      <c r="AA682">
        <f t="shared" si="334"/>
        <v>6740899.0654063076</v>
      </c>
      <c r="AB682" s="10">
        <f t="shared" si="335"/>
        <v>6.7408990654063077</v>
      </c>
      <c r="AC682" s="10">
        <f t="shared" si="336"/>
        <v>6.6398990654063077</v>
      </c>
      <c r="AD682" s="3">
        <f t="shared" si="337"/>
        <v>963.00203994290177</v>
      </c>
      <c r="AI682" s="94">
        <f t="shared" si="338"/>
        <v>1.1216622875093829</v>
      </c>
    </row>
    <row r="683" spans="2:35">
      <c r="B683" s="39">
        <f t="shared" si="339"/>
        <v>655</v>
      </c>
      <c r="C683" s="42">
        <f t="shared" si="340"/>
        <v>12.173261390886559</v>
      </c>
      <c r="D683" s="10">
        <f t="shared" si="341"/>
        <v>3.3267386091137787</v>
      </c>
      <c r="E683" s="40">
        <f t="shared" si="342"/>
        <v>39.346522781772443</v>
      </c>
      <c r="F683" s="40">
        <f t="shared" si="343"/>
        <v>46</v>
      </c>
      <c r="G683" s="3">
        <f t="shared" si="344"/>
        <v>303.26738609111942</v>
      </c>
      <c r="H683" s="3">
        <f t="shared" si="345"/>
        <v>148.76302106966494</v>
      </c>
      <c r="I683">
        <f t="shared" si="330"/>
        <v>1.4876302106966495E-4</v>
      </c>
      <c r="J683" s="4">
        <f t="shared" si="346"/>
        <v>1363.5681221145717</v>
      </c>
      <c r="K683" s="40">
        <f t="shared" si="347"/>
        <v>9.1660421542260817</v>
      </c>
      <c r="L683" s="40">
        <f t="shared" si="331"/>
        <v>0</v>
      </c>
      <c r="M683" s="10">
        <f t="shared" si="348"/>
        <v>6.7408990654063077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15.182421114390406</v>
      </c>
      <c r="Q683" s="42">
        <f t="shared" si="350"/>
        <v>0.81992490106650484</v>
      </c>
      <c r="R683" s="4">
        <f t="shared" si="351"/>
        <v>135253.99296626786</v>
      </c>
      <c r="S683">
        <f t="shared" si="332"/>
        <v>1.3525399296626786E-4</v>
      </c>
      <c r="T683" s="41">
        <f t="shared" si="333"/>
        <v>6.8959654230237337E-4</v>
      </c>
      <c r="U683" s="42">
        <f t="shared" si="352"/>
        <v>0.2401651051504832</v>
      </c>
      <c r="V683" s="42">
        <f t="shared" si="353"/>
        <v>1.1309832315704083</v>
      </c>
      <c r="W683" s="42">
        <f t="shared" si="354"/>
        <v>1.1213052109311379</v>
      </c>
      <c r="X683" s="42">
        <f t="shared" si="355"/>
        <v>9.6780206392703683E-3</v>
      </c>
      <c r="Y683" s="42">
        <f t="shared" si="329"/>
        <v>1.4619989560205464E-2</v>
      </c>
      <c r="Z683" s="10">
        <f t="shared" si="356"/>
        <v>21.200787218847321</v>
      </c>
      <c r="AA683">
        <f t="shared" si="334"/>
        <v>6738770.5147333341</v>
      </c>
      <c r="AB683" s="10">
        <f t="shared" si="335"/>
        <v>6.7387705147333339</v>
      </c>
      <c r="AC683" s="10">
        <f t="shared" si="336"/>
        <v>6.6377705147333339</v>
      </c>
      <c r="AD683" s="3">
        <f t="shared" si="337"/>
        <v>962.69333063572651</v>
      </c>
      <c r="AI683" s="94">
        <f t="shared" si="338"/>
        <v>1.1213052109311379</v>
      </c>
    </row>
    <row r="684" spans="2:35">
      <c r="B684" s="39">
        <f t="shared" si="339"/>
        <v>656</v>
      </c>
      <c r="C684" s="42">
        <f t="shared" si="340"/>
        <v>12.191846522781042</v>
      </c>
      <c r="D684" s="10">
        <f t="shared" si="341"/>
        <v>3.308153477219296</v>
      </c>
      <c r="E684" s="40">
        <f t="shared" si="342"/>
        <v>39.383693045561408</v>
      </c>
      <c r="F684" s="40">
        <f t="shared" si="343"/>
        <v>46</v>
      </c>
      <c r="G684" s="3">
        <f t="shared" si="344"/>
        <v>303.08153477217456</v>
      </c>
      <c r="H684" s="3">
        <f t="shared" si="345"/>
        <v>148.76302106966494</v>
      </c>
      <c r="I684">
        <f t="shared" si="330"/>
        <v>1.4876302106966495E-4</v>
      </c>
      <c r="J684" s="4">
        <f t="shared" si="346"/>
        <v>1365.8665292780663</v>
      </c>
      <c r="K684" s="40">
        <f t="shared" si="347"/>
        <v>9.1814922785040665</v>
      </c>
      <c r="L684" s="40">
        <f t="shared" si="331"/>
        <v>0</v>
      </c>
      <c r="M684" s="10">
        <f t="shared" si="348"/>
        <v>6.7387705147333339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15.180891631630391</v>
      </c>
      <c r="Q684" s="42">
        <f t="shared" si="350"/>
        <v>0.82114914614679779</v>
      </c>
      <c r="R684" s="4">
        <f t="shared" si="351"/>
        <v>134474.50050595461</v>
      </c>
      <c r="S684">
        <f t="shared" si="332"/>
        <v>1.3447450050595462E-4</v>
      </c>
      <c r="T684" s="41">
        <f t="shared" si="333"/>
        <v>6.9037603476268658E-4</v>
      </c>
      <c r="U684" s="42">
        <f t="shared" si="352"/>
        <v>0.23878099156840338</v>
      </c>
      <c r="V684" s="42">
        <f t="shared" si="353"/>
        <v>1.1305853740891605</v>
      </c>
      <c r="W684" s="42">
        <f t="shared" si="354"/>
        <v>1.1209457544186481</v>
      </c>
      <c r="X684" s="42">
        <f t="shared" si="355"/>
        <v>9.6396196705124115E-3</v>
      </c>
      <c r="Y684" s="42">
        <f t="shared" si="329"/>
        <v>1.4631790817162984E-2</v>
      </c>
      <c r="Z684" s="10">
        <f t="shared" si="356"/>
        <v>21.193943706624449</v>
      </c>
      <c r="AA684">
        <f t="shared" si="334"/>
        <v>6736627.8743124241</v>
      </c>
      <c r="AB684" s="10">
        <f t="shared" si="335"/>
        <v>6.7366278743124237</v>
      </c>
      <c r="AC684" s="10">
        <f t="shared" si="336"/>
        <v>6.6356278743124237</v>
      </c>
      <c r="AD684" s="3">
        <f t="shared" si="337"/>
        <v>962.38257785531891</v>
      </c>
      <c r="AI684" s="94">
        <f t="shared" si="338"/>
        <v>1.1209457544186481</v>
      </c>
    </row>
    <row r="685" spans="2:35">
      <c r="B685" s="39">
        <f t="shared" si="339"/>
        <v>657</v>
      </c>
      <c r="C685" s="42">
        <f t="shared" si="340"/>
        <v>12.210431654675524</v>
      </c>
      <c r="D685" s="10">
        <f t="shared" si="341"/>
        <v>3.2895683453248132</v>
      </c>
      <c r="E685" s="40">
        <f t="shared" si="342"/>
        <v>39.420863309350374</v>
      </c>
      <c r="F685" s="40">
        <f t="shared" si="343"/>
        <v>46</v>
      </c>
      <c r="G685" s="3">
        <f t="shared" si="344"/>
        <v>302.89568345322971</v>
      </c>
      <c r="H685" s="3">
        <f t="shared" si="345"/>
        <v>148.76302106966494</v>
      </c>
      <c r="I685">
        <f t="shared" si="330"/>
        <v>1.4876302106966495E-4</v>
      </c>
      <c r="J685" s="4">
        <f t="shared" si="346"/>
        <v>1368.16710669855</v>
      </c>
      <c r="K685" s="40">
        <f t="shared" si="347"/>
        <v>9.1969569914679568</v>
      </c>
      <c r="L685" s="40">
        <f t="shared" si="331"/>
        <v>0</v>
      </c>
      <c r="M685" s="10">
        <f t="shared" si="348"/>
        <v>6.7366278743124237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15.179351692288751</v>
      </c>
      <c r="Q685" s="42">
        <f t="shared" si="350"/>
        <v>0.82237351542627923</v>
      </c>
      <c r="R685" s="4">
        <f t="shared" si="351"/>
        <v>133695.20500817298</v>
      </c>
      <c r="S685">
        <f t="shared" si="332"/>
        <v>1.3369520500817298E-4</v>
      </c>
      <c r="T685" s="41">
        <f t="shared" si="333"/>
        <v>6.9115533026046822E-4</v>
      </c>
      <c r="U685" s="42">
        <f t="shared" si="352"/>
        <v>0.23739722772481242</v>
      </c>
      <c r="V685" s="42">
        <f t="shared" si="353"/>
        <v>1.1301850403964928</v>
      </c>
      <c r="W685" s="42">
        <f t="shared" si="354"/>
        <v>1.1205839185164073</v>
      </c>
      <c r="X685" s="42">
        <f t="shared" si="355"/>
        <v>9.6011218800855502E-3</v>
      </c>
      <c r="Y685" s="42">
        <f t="shared" si="329"/>
        <v>1.4643546135841517E-2</v>
      </c>
      <c r="Z685" s="10">
        <f t="shared" si="356"/>
        <v>21.187055202660396</v>
      </c>
      <c r="AA685">
        <f t="shared" si="334"/>
        <v>6734471.1473932192</v>
      </c>
      <c r="AB685" s="10">
        <f t="shared" si="335"/>
        <v>6.7344711473932195</v>
      </c>
      <c r="AC685" s="10">
        <f t="shared" si="336"/>
        <v>6.6334711473932195</v>
      </c>
      <c r="AD685" s="3">
        <f t="shared" si="337"/>
        <v>962.06978207298323</v>
      </c>
      <c r="AI685" s="94">
        <f t="shared" si="338"/>
        <v>1.1205839185164073</v>
      </c>
    </row>
    <row r="686" spans="2:35">
      <c r="B686" s="39">
        <f t="shared" si="339"/>
        <v>658</v>
      </c>
      <c r="C686" s="42">
        <f t="shared" si="340"/>
        <v>12.229016786570007</v>
      </c>
      <c r="D686" s="10">
        <f t="shared" si="341"/>
        <v>3.2709832134303305</v>
      </c>
      <c r="E686" s="40">
        <f t="shared" si="342"/>
        <v>39.458033573139339</v>
      </c>
      <c r="F686" s="40">
        <f t="shared" si="343"/>
        <v>46</v>
      </c>
      <c r="G686" s="3">
        <f t="shared" si="344"/>
        <v>302.70983213428485</v>
      </c>
      <c r="H686" s="3">
        <f t="shared" si="345"/>
        <v>148.76302106966494</v>
      </c>
      <c r="I686">
        <f t="shared" si="330"/>
        <v>1.4876302106966495E-4</v>
      </c>
      <c r="J686" s="4">
        <f t="shared" si="346"/>
        <v>1370.4698543760221</v>
      </c>
      <c r="K686" s="40">
        <f t="shared" si="347"/>
        <v>9.2124362931177526</v>
      </c>
      <c r="L686" s="40">
        <f t="shared" si="331"/>
        <v>0</v>
      </c>
      <c r="M686" s="10">
        <f t="shared" si="348"/>
        <v>6.7344711473932195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15.177801291944453</v>
      </c>
      <c r="Q686" s="42">
        <f t="shared" si="350"/>
        <v>0.82359800977410991</v>
      </c>
      <c r="R686" s="4">
        <f t="shared" si="351"/>
        <v>132916.10768295857</v>
      </c>
      <c r="S686">
        <f t="shared" si="332"/>
        <v>1.3291610768295856E-4</v>
      </c>
      <c r="T686" s="41">
        <f t="shared" si="333"/>
        <v>6.9193442758568263E-4</v>
      </c>
      <c r="U686" s="42">
        <f t="shared" si="352"/>
        <v>0.2360138157683222</v>
      </c>
      <c r="V686" s="42">
        <f t="shared" si="353"/>
        <v>1.1297822312868067</v>
      </c>
      <c r="W686" s="42">
        <f t="shared" si="354"/>
        <v>1.1202197037731956</v>
      </c>
      <c r="X686" s="42">
        <f t="shared" si="355"/>
        <v>9.5625275136110854E-3</v>
      </c>
      <c r="Y686" s="42">
        <f t="shared" si="329"/>
        <v>1.4655255396732909E-2</v>
      </c>
      <c r="Z686" s="10">
        <f t="shared" si="356"/>
        <v>21.180121717412508</v>
      </c>
      <c r="AA686">
        <f t="shared" si="334"/>
        <v>6732300.3372498183</v>
      </c>
      <c r="AB686" s="10">
        <f t="shared" si="335"/>
        <v>6.7323003372498187</v>
      </c>
      <c r="AC686" s="10">
        <f t="shared" si="336"/>
        <v>6.6313003372498187</v>
      </c>
      <c r="AD686" s="3">
        <f t="shared" si="337"/>
        <v>961.7549437635704</v>
      </c>
      <c r="AI686" s="94">
        <f t="shared" si="338"/>
        <v>1.1202197037731956</v>
      </c>
    </row>
    <row r="687" spans="2:35">
      <c r="B687" s="39">
        <f t="shared" si="339"/>
        <v>659</v>
      </c>
      <c r="C687" s="42">
        <f t="shared" si="340"/>
        <v>12.24760191846449</v>
      </c>
      <c r="D687" s="10">
        <f t="shared" si="341"/>
        <v>3.2523980815358478</v>
      </c>
      <c r="E687" s="40">
        <f t="shared" si="342"/>
        <v>39.495203836928304</v>
      </c>
      <c r="F687" s="40">
        <f t="shared" si="343"/>
        <v>46</v>
      </c>
      <c r="G687" s="3">
        <f t="shared" si="344"/>
        <v>302.52398081534</v>
      </c>
      <c r="H687" s="3">
        <f t="shared" si="345"/>
        <v>148.76302106966494</v>
      </c>
      <c r="I687">
        <f t="shared" si="330"/>
        <v>1.4876302106966495E-4</v>
      </c>
      <c r="J687" s="4">
        <f t="shared" si="346"/>
        <v>1372.7747723104831</v>
      </c>
      <c r="K687" s="40">
        <f t="shared" si="347"/>
        <v>9.2279301834534522</v>
      </c>
      <c r="L687" s="40">
        <f t="shared" si="331"/>
        <v>0</v>
      </c>
      <c r="M687" s="10">
        <f t="shared" si="348"/>
        <v>6.7323003372498187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15.176240426145593</v>
      </c>
      <c r="Q687" s="42">
        <f t="shared" si="350"/>
        <v>0.82482263006033474</v>
      </c>
      <c r="R687" s="4">
        <f t="shared" si="351"/>
        <v>132137.20974034659</v>
      </c>
      <c r="S687">
        <f t="shared" si="332"/>
        <v>1.3213720974034659E-4</v>
      </c>
      <c r="T687" s="41">
        <f t="shared" si="333"/>
        <v>6.9271332552829461E-4</v>
      </c>
      <c r="U687" s="42">
        <f t="shared" si="352"/>
        <v>0.23463075784754384</v>
      </c>
      <c r="V687" s="42">
        <f t="shared" si="353"/>
        <v>1.1293769475613964</v>
      </c>
      <c r="W687" s="42">
        <f t="shared" si="354"/>
        <v>1.1198531107419221</v>
      </c>
      <c r="X687" s="42">
        <f t="shared" si="355"/>
        <v>9.5238368194743295E-3</v>
      </c>
      <c r="Y687" s="42">
        <f t="shared" si="329"/>
        <v>1.4666918480504732E-2</v>
      </c>
      <c r="Z687" s="10">
        <f t="shared" si="356"/>
        <v>21.173143261419252</v>
      </c>
      <c r="AA687">
        <f t="shared" si="334"/>
        <v>6730115.4471817166</v>
      </c>
      <c r="AB687" s="10">
        <f t="shared" si="335"/>
        <v>6.7301154471817162</v>
      </c>
      <c r="AC687" s="10">
        <f t="shared" si="336"/>
        <v>6.6291154471817162</v>
      </c>
      <c r="AD687" s="3">
        <f t="shared" si="337"/>
        <v>961.43806340561514</v>
      </c>
      <c r="AI687" s="94">
        <f t="shared" si="338"/>
        <v>1.1198531107419221</v>
      </c>
    </row>
    <row r="688" spans="2:35">
      <c r="B688" s="39">
        <f t="shared" si="339"/>
        <v>660</v>
      </c>
      <c r="C688" s="42">
        <f t="shared" si="340"/>
        <v>12.266187050358972</v>
      </c>
      <c r="D688" s="10">
        <f t="shared" si="341"/>
        <v>3.233812949641365</v>
      </c>
      <c r="E688" s="40">
        <f t="shared" si="342"/>
        <v>39.53237410071727</v>
      </c>
      <c r="F688" s="40">
        <f t="shared" si="343"/>
        <v>46</v>
      </c>
      <c r="G688" s="3">
        <f t="shared" si="344"/>
        <v>302.33812949639514</v>
      </c>
      <c r="H688" s="3">
        <f t="shared" si="345"/>
        <v>148.76302106966494</v>
      </c>
      <c r="I688">
        <f t="shared" si="330"/>
        <v>1.4876302106966495E-4</v>
      </c>
      <c r="J688" s="4">
        <f t="shared" si="346"/>
        <v>1375.0818605019329</v>
      </c>
      <c r="K688" s="40">
        <f t="shared" si="347"/>
        <v>9.2434386624750591</v>
      </c>
      <c r="L688" s="40">
        <f t="shared" si="331"/>
        <v>0</v>
      </c>
      <c r="M688" s="10">
        <f t="shared" si="348"/>
        <v>6.7301154471817162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15.174669090410003</v>
      </c>
      <c r="Q688" s="42">
        <f t="shared" si="350"/>
        <v>0.8260473771558895</v>
      </c>
      <c r="R688" s="4">
        <f t="shared" si="351"/>
        <v>131358.51239037249</v>
      </c>
      <c r="S688">
        <f t="shared" si="332"/>
        <v>1.3135851239037249E-4</v>
      </c>
      <c r="T688" s="41">
        <f t="shared" si="333"/>
        <v>6.934920228782687E-4</v>
      </c>
      <c r="U688" s="42">
        <f t="shared" si="352"/>
        <v>0.23324805611108881</v>
      </c>
      <c r="V688" s="42">
        <f t="shared" si="353"/>
        <v>1.1289691900258956</v>
      </c>
      <c r="W688" s="42">
        <f t="shared" si="354"/>
        <v>1.1194841399797852</v>
      </c>
      <c r="X688" s="42">
        <f t="shared" si="355"/>
        <v>9.4850500461103326E-3</v>
      </c>
      <c r="Y688" s="42">
        <f t="shared" si="329"/>
        <v>1.4678535267999898E-2</v>
      </c>
      <c r="Z688" s="10">
        <f t="shared" si="356"/>
        <v>21.166119845298461</v>
      </c>
      <c r="AA688">
        <f t="shared" si="334"/>
        <v>6727916.4805132588</v>
      </c>
      <c r="AB688" s="10">
        <f t="shared" si="335"/>
        <v>6.727916480513259</v>
      </c>
      <c r="AC688" s="10">
        <f t="shared" si="336"/>
        <v>6.626916480513259</v>
      </c>
      <c r="AD688" s="3">
        <f t="shared" si="337"/>
        <v>961.11914148125584</v>
      </c>
      <c r="AI688" s="94">
        <f t="shared" si="338"/>
        <v>1.1194841399797852</v>
      </c>
    </row>
    <row r="689" spans="2:35">
      <c r="B689" s="39">
        <f t="shared" si="339"/>
        <v>661</v>
      </c>
      <c r="C689" s="42">
        <f t="shared" si="340"/>
        <v>12.284772182253455</v>
      </c>
      <c r="D689" s="10">
        <f t="shared" si="341"/>
        <v>3.2152278177468823</v>
      </c>
      <c r="E689" s="40">
        <f t="shared" si="342"/>
        <v>39.569544364506235</v>
      </c>
      <c r="F689" s="40">
        <f t="shared" si="343"/>
        <v>46</v>
      </c>
      <c r="G689" s="3">
        <f t="shared" si="344"/>
        <v>302.15227817745028</v>
      </c>
      <c r="H689" s="3">
        <f t="shared" si="345"/>
        <v>148.76302106966494</v>
      </c>
      <c r="I689">
        <f t="shared" si="330"/>
        <v>1.4876302106966495E-4</v>
      </c>
      <c r="J689" s="4">
        <f t="shared" si="346"/>
        <v>1377.3911189503713</v>
      </c>
      <c r="K689" s="40">
        <f t="shared" si="347"/>
        <v>9.2589617301825715</v>
      </c>
      <c r="L689" s="40">
        <f t="shared" si="331"/>
        <v>0</v>
      </c>
      <c r="M689" s="10">
        <f t="shared" si="348"/>
        <v>6.727916480513259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15.173087280224777</v>
      </c>
      <c r="Q689" s="42">
        <f t="shared" si="350"/>
        <v>0.82727225193260723</v>
      </c>
      <c r="R689" s="4">
        <f t="shared" si="351"/>
        <v>130580.01684307159</v>
      </c>
      <c r="S689">
        <f t="shared" si="332"/>
        <v>1.3058001684307157E-4</v>
      </c>
      <c r="T689" s="41">
        <f t="shared" si="333"/>
        <v>6.942705184255696E-4</v>
      </c>
      <c r="U689" s="42">
        <f t="shared" si="352"/>
        <v>0.23186571270756848</v>
      </c>
      <c r="V689" s="42">
        <f t="shared" si="353"/>
        <v>1.1285589594918173</v>
      </c>
      <c r="W689" s="42">
        <f t="shared" si="354"/>
        <v>1.11911279204818</v>
      </c>
      <c r="X689" s="42">
        <f t="shared" si="355"/>
        <v>9.4461674436372434E-3</v>
      </c>
      <c r="Y689" s="42">
        <f t="shared" si="329"/>
        <v>1.4690105640238262E-2</v>
      </c>
      <c r="Z689" s="10">
        <f t="shared" si="356"/>
        <v>21.159051479748435</v>
      </c>
      <c r="AA689">
        <f t="shared" si="334"/>
        <v>6725703.4405939868</v>
      </c>
      <c r="AB689" s="10">
        <f t="shared" si="335"/>
        <v>6.7257034405939864</v>
      </c>
      <c r="AC689" s="10">
        <f t="shared" si="336"/>
        <v>6.6247034405939864</v>
      </c>
      <c r="AD689" s="3">
        <f t="shared" si="337"/>
        <v>960.79817847628522</v>
      </c>
      <c r="AI689" s="94">
        <f t="shared" si="338"/>
        <v>1.11911279204818</v>
      </c>
    </row>
    <row r="690" spans="2:35">
      <c r="B690" s="39">
        <f t="shared" si="339"/>
        <v>662</v>
      </c>
      <c r="C690" s="42">
        <f t="shared" si="340"/>
        <v>12.303357314147938</v>
      </c>
      <c r="D690" s="10">
        <f t="shared" si="341"/>
        <v>3.1966426858523995</v>
      </c>
      <c r="E690" s="40">
        <f t="shared" si="342"/>
        <v>39.606714628295201</v>
      </c>
      <c r="F690" s="40">
        <f t="shared" si="343"/>
        <v>46</v>
      </c>
      <c r="G690" s="3">
        <f t="shared" si="344"/>
        <v>301.96642685850543</v>
      </c>
      <c r="H690" s="3">
        <f t="shared" si="345"/>
        <v>148.76302106966494</v>
      </c>
      <c r="I690">
        <f t="shared" si="330"/>
        <v>1.4876302106966495E-4</v>
      </c>
      <c r="J690" s="4">
        <f t="shared" si="346"/>
        <v>1379.7025476557985</v>
      </c>
      <c r="K690" s="40">
        <f t="shared" si="347"/>
        <v>9.2744993865759895</v>
      </c>
      <c r="L690" s="40">
        <f t="shared" si="331"/>
        <v>0</v>
      </c>
      <c r="M690" s="10">
        <f t="shared" si="348"/>
        <v>6.7257034405939864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15.171494991046455</v>
      </c>
      <c r="Q690" s="42">
        <f t="shared" si="350"/>
        <v>0.82849725526322504</v>
      </c>
      <c r="R690" s="4">
        <f t="shared" si="351"/>
        <v>129801.7243084793</v>
      </c>
      <c r="S690">
        <f t="shared" si="332"/>
        <v>1.298017243084793E-4</v>
      </c>
      <c r="T690" s="41">
        <f t="shared" si="333"/>
        <v>6.9504881096016185E-4</v>
      </c>
      <c r="U690" s="42">
        <f t="shared" si="352"/>
        <v>0.23048372978559437</v>
      </c>
      <c r="V690" s="42">
        <f t="shared" si="353"/>
        <v>1.1281462567755864</v>
      </c>
      <c r="W690" s="42">
        <f t="shared" si="354"/>
        <v>1.1187390675127564</v>
      </c>
      <c r="X690" s="42">
        <f t="shared" si="355"/>
        <v>9.407189262830018E-3</v>
      </c>
      <c r="Y690" s="42">
        <f t="shared" si="329"/>
        <v>1.470162947841698E-2</v>
      </c>
      <c r="Z690" s="10">
        <f t="shared" si="356"/>
        <v>21.151938175547262</v>
      </c>
      <c r="AA690">
        <f t="shared" si="334"/>
        <v>6723476.3307984183</v>
      </c>
      <c r="AB690" s="10">
        <f t="shared" si="335"/>
        <v>6.7234763307984187</v>
      </c>
      <c r="AC690" s="10">
        <f t="shared" si="336"/>
        <v>6.6224763307984187</v>
      </c>
      <c r="AD690" s="3">
        <f t="shared" si="337"/>
        <v>960.47517488011863</v>
      </c>
      <c r="AI690" s="94">
        <f t="shared" si="338"/>
        <v>1.1187390675127564</v>
      </c>
    </row>
    <row r="691" spans="2:35">
      <c r="B691" s="39">
        <f t="shared" si="339"/>
        <v>663</v>
      </c>
      <c r="C691" s="42">
        <f t="shared" si="340"/>
        <v>12.321942446042421</v>
      </c>
      <c r="D691" s="10">
        <f t="shared" si="341"/>
        <v>3.1780575539579168</v>
      </c>
      <c r="E691" s="40">
        <f t="shared" si="342"/>
        <v>39.643884892084166</v>
      </c>
      <c r="F691" s="40">
        <f t="shared" si="343"/>
        <v>46</v>
      </c>
      <c r="G691" s="3">
        <f t="shared" si="344"/>
        <v>301.78057553956057</v>
      </c>
      <c r="H691" s="3">
        <f t="shared" si="345"/>
        <v>148.76302106966494</v>
      </c>
      <c r="I691">
        <f t="shared" si="330"/>
        <v>1.4876302106966495E-4</v>
      </c>
      <c r="J691" s="4">
        <f t="shared" si="346"/>
        <v>1382.0161466182144</v>
      </c>
      <c r="K691" s="40">
        <f t="shared" si="347"/>
        <v>9.290051631655313</v>
      </c>
      <c r="L691" s="40">
        <f t="shared" si="331"/>
        <v>0</v>
      </c>
      <c r="M691" s="10">
        <f t="shared" si="348"/>
        <v>6.7234763307984187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15.169892218300788</v>
      </c>
      <c r="Q691" s="42">
        <f t="shared" si="350"/>
        <v>0.82972238802139076</v>
      </c>
      <c r="R691" s="4">
        <f t="shared" si="351"/>
        <v>129023.635996631</v>
      </c>
      <c r="S691">
        <f t="shared" si="332"/>
        <v>1.2902363599663099E-4</v>
      </c>
      <c r="T691" s="41">
        <f t="shared" si="333"/>
        <v>6.9582689927201024E-4</v>
      </c>
      <c r="U691" s="42">
        <f t="shared" si="352"/>
        <v>0.22910210949377779</v>
      </c>
      <c r="V691" s="42">
        <f t="shared" si="353"/>
        <v>1.1277310826992755</v>
      </c>
      <c r="W691" s="42">
        <f t="shared" si="354"/>
        <v>1.1183629669433821</v>
      </c>
      <c r="X691" s="42">
        <f t="shared" si="355"/>
        <v>9.3681157558933581E-3</v>
      </c>
      <c r="Y691" s="42">
        <f t="shared" si="329"/>
        <v>1.4713106663911815E-2</v>
      </c>
      <c r="Z691" s="10">
        <f t="shared" si="356"/>
        <v>21.144779943553488</v>
      </c>
      <c r="AA691">
        <f t="shared" si="334"/>
        <v>6721235.1545262625</v>
      </c>
      <c r="AB691" s="10">
        <f t="shared" si="335"/>
        <v>6.721235154526263</v>
      </c>
      <c r="AC691" s="10">
        <f t="shared" si="336"/>
        <v>6.620235154526263</v>
      </c>
      <c r="AD691" s="3">
        <f t="shared" si="337"/>
        <v>960.15013118582488</v>
      </c>
      <c r="AI691" s="94">
        <f t="shared" si="338"/>
        <v>1.1183629669433821</v>
      </c>
    </row>
    <row r="692" spans="2:35">
      <c r="B692" s="39">
        <f t="shared" si="339"/>
        <v>664</v>
      </c>
      <c r="C692" s="42">
        <f t="shared" si="340"/>
        <v>12.340527577936903</v>
      </c>
      <c r="D692" s="10">
        <f t="shared" si="341"/>
        <v>3.159472422063434</v>
      </c>
      <c r="E692" s="40">
        <f t="shared" si="342"/>
        <v>39.681055155873132</v>
      </c>
      <c r="F692" s="40">
        <f t="shared" si="343"/>
        <v>46</v>
      </c>
      <c r="G692" s="3">
        <f t="shared" si="344"/>
        <v>301.59472422061572</v>
      </c>
      <c r="H692" s="3">
        <f t="shared" si="345"/>
        <v>148.76302106966494</v>
      </c>
      <c r="I692">
        <f t="shared" si="330"/>
        <v>1.4876302106966495E-4</v>
      </c>
      <c r="J692" s="4">
        <f t="shared" si="346"/>
        <v>1384.3319158376191</v>
      </c>
      <c r="K692" s="40">
        <f t="shared" si="347"/>
        <v>9.3056184654205421</v>
      </c>
      <c r="L692" s="40">
        <f t="shared" si="331"/>
        <v>0</v>
      </c>
      <c r="M692" s="10">
        <f t="shared" si="348"/>
        <v>6.721235154526263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15.168278957382828</v>
      </c>
      <c r="Q692" s="42">
        <f t="shared" si="350"/>
        <v>0.83094765108166946</v>
      </c>
      <c r="R692" s="4">
        <f t="shared" si="351"/>
        <v>128245.75311756202</v>
      </c>
      <c r="S692">
        <f t="shared" si="332"/>
        <v>1.2824575311756202E-4</v>
      </c>
      <c r="T692" s="41">
        <f t="shared" si="333"/>
        <v>6.9660478215107912E-4</v>
      </c>
      <c r="U692" s="42">
        <f t="shared" si="352"/>
        <v>0.22772085398073019</v>
      </c>
      <c r="V692" s="42">
        <f t="shared" si="353"/>
        <v>1.1273134380901166</v>
      </c>
      <c r="W692" s="42">
        <f t="shared" si="354"/>
        <v>1.1179844909141792</v>
      </c>
      <c r="X692" s="42">
        <f t="shared" si="355"/>
        <v>9.3289471759374631E-3</v>
      </c>
      <c r="Y692" s="42">
        <f t="shared" si="329"/>
        <v>1.4724537078277781E-2</v>
      </c>
      <c r="Z692" s="10">
        <f t="shared" si="356"/>
        <v>21.137576794705861</v>
      </c>
      <c r="AA692">
        <f t="shared" si="334"/>
        <v>6718979.915202341</v>
      </c>
      <c r="AB692" s="10">
        <f t="shared" si="335"/>
        <v>6.7189799152023406</v>
      </c>
      <c r="AC692" s="10">
        <f t="shared" si="336"/>
        <v>6.6179799152023406</v>
      </c>
      <c r="AD692" s="3">
        <f t="shared" si="337"/>
        <v>959.82304789011471</v>
      </c>
      <c r="AI692" s="94">
        <f t="shared" si="338"/>
        <v>1.1179844909141792</v>
      </c>
    </row>
    <row r="693" spans="2:35">
      <c r="B693" s="39">
        <f t="shared" si="339"/>
        <v>665</v>
      </c>
      <c r="C693" s="42">
        <f t="shared" si="340"/>
        <v>12.359112709831386</v>
      </c>
      <c r="D693" s="10">
        <f t="shared" si="341"/>
        <v>3.1408872901689513</v>
      </c>
      <c r="E693" s="40">
        <f t="shared" si="342"/>
        <v>39.718225419662097</v>
      </c>
      <c r="F693" s="40">
        <f t="shared" si="343"/>
        <v>46</v>
      </c>
      <c r="G693" s="3">
        <f t="shared" si="344"/>
        <v>301.40887290167086</v>
      </c>
      <c r="H693" s="3">
        <f t="shared" si="345"/>
        <v>148.76302106966494</v>
      </c>
      <c r="I693">
        <f t="shared" si="330"/>
        <v>1.4876302106966495E-4</v>
      </c>
      <c r="J693" s="4">
        <f t="shared" si="346"/>
        <v>1386.6498553140125</v>
      </c>
      <c r="K693" s="40">
        <f t="shared" si="347"/>
        <v>9.3211998878716749</v>
      </c>
      <c r="L693" s="40">
        <f t="shared" si="331"/>
        <v>0</v>
      </c>
      <c r="M693" s="10">
        <f t="shared" si="348"/>
        <v>6.7189799152023406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15.166655203656784</v>
      </c>
      <c r="Q693" s="42">
        <f t="shared" si="350"/>
        <v>0.83217304531955005</v>
      </c>
      <c r="R693" s="4">
        <f t="shared" si="351"/>
        <v>127468.07688130779</v>
      </c>
      <c r="S693">
        <f t="shared" si="332"/>
        <v>1.2746807688130779E-4</v>
      </c>
      <c r="T693" s="41">
        <f t="shared" si="333"/>
        <v>6.9738245838733338E-4</v>
      </c>
      <c r="U693" s="42">
        <f t="shared" si="352"/>
        <v>0.22633996539506299</v>
      </c>
      <c r="V693" s="42">
        <f t="shared" si="353"/>
        <v>1.1268933237808834</v>
      </c>
      <c r="W693" s="42">
        <f t="shared" si="354"/>
        <v>1.1176036400035103</v>
      </c>
      <c r="X693" s="42">
        <f t="shared" si="355"/>
        <v>9.2896837773730478E-3</v>
      </c>
      <c r="Y693" s="42">
        <f t="shared" si="329"/>
        <v>1.4735920603250307E-2</v>
      </c>
      <c r="Z693" s="10">
        <f t="shared" si="356"/>
        <v>21.130328740023778</v>
      </c>
      <c r="AA693">
        <f t="shared" si="334"/>
        <v>6716710.6162767271</v>
      </c>
      <c r="AB693" s="10">
        <f t="shared" si="335"/>
        <v>6.7167106162767274</v>
      </c>
      <c r="AC693" s="10">
        <f t="shared" si="336"/>
        <v>6.6157106162767274</v>
      </c>
      <c r="AD693" s="3">
        <f t="shared" si="337"/>
        <v>959.49392549336142</v>
      </c>
      <c r="AI693" s="94">
        <f t="shared" si="338"/>
        <v>1.1176036400035103</v>
      </c>
    </row>
    <row r="694" spans="2:35">
      <c r="B694" s="39">
        <f t="shared" si="339"/>
        <v>666</v>
      </c>
      <c r="C694" s="42">
        <f t="shared" si="340"/>
        <v>12.377697841725869</v>
      </c>
      <c r="D694" s="10">
        <f t="shared" si="341"/>
        <v>3.1223021582744686</v>
      </c>
      <c r="E694" s="40">
        <f t="shared" si="342"/>
        <v>39.755395683451063</v>
      </c>
      <c r="F694" s="40">
        <f t="shared" si="343"/>
        <v>46</v>
      </c>
      <c r="G694" s="3">
        <f t="shared" si="344"/>
        <v>301.22302158272601</v>
      </c>
      <c r="H694" s="3">
        <f t="shared" si="345"/>
        <v>148.76302106966494</v>
      </c>
      <c r="I694">
        <f t="shared" si="330"/>
        <v>1.4876302106966495E-4</v>
      </c>
      <c r="J694" s="4">
        <f t="shared" si="346"/>
        <v>1388.9699650473945</v>
      </c>
      <c r="K694" s="40">
        <f t="shared" si="347"/>
        <v>9.3367958990087132</v>
      </c>
      <c r="L694" s="40">
        <f t="shared" si="331"/>
        <v>0</v>
      </c>
      <c r="M694" s="10">
        <f t="shared" si="348"/>
        <v>6.7167106162767274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15.165020952456059</v>
      </c>
      <c r="Q694" s="42">
        <f t="shared" si="350"/>
        <v>0.83339857161145225</v>
      </c>
      <c r="R694" s="4">
        <f t="shared" si="351"/>
        <v>126690.60849790367</v>
      </c>
      <c r="S694">
        <f t="shared" si="332"/>
        <v>1.2669060849790367E-4</v>
      </c>
      <c r="T694" s="41">
        <f t="shared" si="333"/>
        <v>6.9815992677073747E-4</v>
      </c>
      <c r="U694" s="42">
        <f t="shared" si="352"/>
        <v>0.22495944588538763</v>
      </c>
      <c r="V694" s="42">
        <f t="shared" si="353"/>
        <v>1.1264707406093915</v>
      </c>
      <c r="W694" s="42">
        <f t="shared" si="354"/>
        <v>1.1172204147940026</v>
      </c>
      <c r="X694" s="42">
        <f t="shared" si="355"/>
        <v>9.2503258153888712E-3</v>
      </c>
      <c r="Y694" s="42">
        <f t="shared" si="329"/>
        <v>1.4747257120745727E-2</v>
      </c>
      <c r="Z694" s="10">
        <f t="shared" si="356"/>
        <v>21.123035790606824</v>
      </c>
      <c r="AA694">
        <f t="shared" si="334"/>
        <v>6714427.2612245968</v>
      </c>
      <c r="AB694" s="10">
        <f t="shared" si="335"/>
        <v>6.7144272612245963</v>
      </c>
      <c r="AC694" s="10">
        <f t="shared" si="336"/>
        <v>6.6134272612245963</v>
      </c>
      <c r="AD694" s="3">
        <f t="shared" si="337"/>
        <v>959.16276449957888</v>
      </c>
      <c r="AI694" s="94">
        <f t="shared" si="338"/>
        <v>1.1172204147940026</v>
      </c>
    </row>
    <row r="695" spans="2:35">
      <c r="B695" s="39">
        <f t="shared" si="339"/>
        <v>667</v>
      </c>
      <c r="C695" s="42">
        <f t="shared" si="340"/>
        <v>12.396282973620352</v>
      </c>
      <c r="D695" s="10">
        <f t="shared" si="341"/>
        <v>3.1037170263799858</v>
      </c>
      <c r="E695" s="40">
        <f t="shared" si="342"/>
        <v>39.792565947240028</v>
      </c>
      <c r="F695" s="40">
        <f t="shared" si="343"/>
        <v>46</v>
      </c>
      <c r="G695" s="3">
        <f t="shared" si="344"/>
        <v>301.03717026378115</v>
      </c>
      <c r="H695" s="3">
        <f t="shared" si="345"/>
        <v>148.76302106966494</v>
      </c>
      <c r="I695">
        <f t="shared" si="330"/>
        <v>1.4876302106966495E-4</v>
      </c>
      <c r="J695" s="4">
        <f t="shared" si="346"/>
        <v>1391.292245037765</v>
      </c>
      <c r="K695" s="40">
        <f t="shared" si="347"/>
        <v>9.3524064988316571</v>
      </c>
      <c r="L695" s="40">
        <f t="shared" si="331"/>
        <v>0</v>
      </c>
      <c r="M695" s="10">
        <f t="shared" si="348"/>
        <v>6.7144272612245963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15.163376199083062</v>
      </c>
      <c r="Q695" s="42">
        <f t="shared" si="350"/>
        <v>0.83462423083473314</v>
      </c>
      <c r="R695" s="4">
        <f t="shared" si="351"/>
        <v>125913.34917738501</v>
      </c>
      <c r="S695">
        <f t="shared" si="332"/>
        <v>1.2591334917738502E-4</v>
      </c>
      <c r="T695" s="41">
        <f t="shared" si="333"/>
        <v>6.9893718609125618E-4</v>
      </c>
      <c r="U695" s="42">
        <f t="shared" si="352"/>
        <v>0.22357929760031547</v>
      </c>
      <c r="V695" s="42">
        <f t="shared" si="353"/>
        <v>1.1260456894190645</v>
      </c>
      <c r="W695" s="42">
        <f t="shared" si="354"/>
        <v>1.1168348158725221</v>
      </c>
      <c r="X695" s="42">
        <f t="shared" si="355"/>
        <v>9.2108735465423752E-3</v>
      </c>
      <c r="Y695" s="42">
        <f t="shared" si="329"/>
        <v>1.4758546512862521E-2</v>
      </c>
      <c r="Z695" s="10">
        <f t="shared" si="356"/>
        <v>21.115697957635327</v>
      </c>
      <c r="AA695">
        <f t="shared" si="334"/>
        <v>6712129.853546408</v>
      </c>
      <c r="AB695" s="10">
        <f t="shared" si="335"/>
        <v>6.7121298535464078</v>
      </c>
      <c r="AC695" s="10">
        <f t="shared" si="336"/>
        <v>6.6111298535464078</v>
      </c>
      <c r="AD695" s="3">
        <f t="shared" si="337"/>
        <v>958.82956541644785</v>
      </c>
      <c r="AI695" s="94">
        <f t="shared" si="338"/>
        <v>1.1168348158725221</v>
      </c>
    </row>
    <row r="696" spans="2:35">
      <c r="B696" s="39">
        <f t="shared" si="339"/>
        <v>668</v>
      </c>
      <c r="C696" s="42">
        <f t="shared" si="340"/>
        <v>12.414868105514834</v>
      </c>
      <c r="D696" s="10">
        <f t="shared" si="341"/>
        <v>3.0851318944855031</v>
      </c>
      <c r="E696" s="40">
        <f t="shared" si="342"/>
        <v>39.829736211028994</v>
      </c>
      <c r="F696" s="40">
        <f t="shared" si="343"/>
        <v>46</v>
      </c>
      <c r="G696" s="3">
        <f t="shared" si="344"/>
        <v>300.85131894483629</v>
      </c>
      <c r="H696" s="3">
        <f t="shared" si="345"/>
        <v>148.76302106966494</v>
      </c>
      <c r="I696">
        <f t="shared" si="330"/>
        <v>1.4876302106966495E-4</v>
      </c>
      <c r="J696" s="4">
        <f t="shared" si="346"/>
        <v>1393.6166952851247</v>
      </c>
      <c r="K696" s="40">
        <f t="shared" si="347"/>
        <v>9.3680316873405065</v>
      </c>
      <c r="L696" s="40">
        <f t="shared" si="331"/>
        <v>0</v>
      </c>
      <c r="M696" s="10">
        <f t="shared" si="348"/>
        <v>6.7121298535464078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15.161720938809273</v>
      </c>
      <c r="Q696" s="42">
        <f t="shared" si="350"/>
        <v>0.83585002386769358</v>
      </c>
      <c r="R696" s="4">
        <f t="shared" si="351"/>
        <v>125136.30012978714</v>
      </c>
      <c r="S696">
        <f t="shared" si="332"/>
        <v>1.2513630012978713E-4</v>
      </c>
      <c r="T696" s="41">
        <f t="shared" si="333"/>
        <v>6.9971423513885407E-4</v>
      </c>
      <c r="U696" s="42">
        <f t="shared" si="352"/>
        <v>0.22219952268845783</v>
      </c>
      <c r="V696" s="42">
        <f t="shared" si="353"/>
        <v>1.1256181710588753</v>
      </c>
      <c r="W696" s="42">
        <f t="shared" si="354"/>
        <v>1.1164468438302049</v>
      </c>
      <c r="X696" s="42">
        <f t="shared" si="355"/>
        <v>9.1713272286704228E-3</v>
      </c>
      <c r="Y696" s="42">
        <f t="shared" si="329"/>
        <v>1.4769788661882425E-2</v>
      </c>
      <c r="Z696" s="10">
        <f t="shared" si="356"/>
        <v>21.108315252370776</v>
      </c>
      <c r="AA696">
        <f t="shared" si="334"/>
        <v>6709818.3967680279</v>
      </c>
      <c r="AB696" s="10">
        <f t="shared" si="335"/>
        <v>6.7098183967680276</v>
      </c>
      <c r="AC696" s="10">
        <f t="shared" si="336"/>
        <v>6.6088183967680276</v>
      </c>
      <c r="AD696" s="3">
        <f t="shared" si="337"/>
        <v>958.49432875533398</v>
      </c>
      <c r="AI696" s="94">
        <f t="shared" si="338"/>
        <v>1.1164468438302049</v>
      </c>
    </row>
    <row r="697" spans="2:35">
      <c r="B697" s="39">
        <f t="shared" si="339"/>
        <v>669</v>
      </c>
      <c r="C697" s="42">
        <f t="shared" si="340"/>
        <v>12.433453237409317</v>
      </c>
      <c r="D697" s="10">
        <f t="shared" si="341"/>
        <v>3.0665467625910203</v>
      </c>
      <c r="E697" s="40">
        <f t="shared" si="342"/>
        <v>39.866906474817959</v>
      </c>
      <c r="F697" s="40">
        <f t="shared" si="343"/>
        <v>46</v>
      </c>
      <c r="G697" s="3">
        <f t="shared" si="344"/>
        <v>300.66546762589144</v>
      </c>
      <c r="H697" s="3">
        <f t="shared" si="345"/>
        <v>148.76302106966494</v>
      </c>
      <c r="I697">
        <f t="shared" si="330"/>
        <v>1.4876302106966495E-4</v>
      </c>
      <c r="J697" s="4">
        <f t="shared" si="346"/>
        <v>1395.943315789473</v>
      </c>
      <c r="K697" s="40">
        <f t="shared" si="347"/>
        <v>9.3836714645352632</v>
      </c>
      <c r="L697" s="40">
        <f t="shared" si="331"/>
        <v>0</v>
      </c>
      <c r="M697" s="10">
        <f t="shared" si="348"/>
        <v>6.7098183967680276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15.160055166875233</v>
      </c>
      <c r="Q697" s="42">
        <f t="shared" si="350"/>
        <v>0.83707595158958548</v>
      </c>
      <c r="R697" s="4">
        <f t="shared" si="351"/>
        <v>124359.46256514547</v>
      </c>
      <c r="S697">
        <f t="shared" si="332"/>
        <v>1.2435946256514547E-4</v>
      </c>
      <c r="T697" s="41">
        <f t="shared" si="333"/>
        <v>7.004910727034957E-4</v>
      </c>
      <c r="U697" s="42">
        <f t="shared" si="352"/>
        <v>0.22082012329842621</v>
      </c>
      <c r="V697" s="42">
        <f t="shared" si="353"/>
        <v>1.1251881863825408</v>
      </c>
      <c r="W697" s="42">
        <f t="shared" si="354"/>
        <v>1.1160564992624773</v>
      </c>
      <c r="X697" s="42">
        <f t="shared" si="355"/>
        <v>9.1316871200635141E-3</v>
      </c>
      <c r="Y697" s="42">
        <f t="shared" si="329"/>
        <v>1.4780983450270553E-2</v>
      </c>
      <c r="Z697" s="10">
        <f t="shared" si="356"/>
        <v>21.100887686154792</v>
      </c>
      <c r="AA697">
        <f t="shared" si="334"/>
        <v>6707492.8944404135</v>
      </c>
      <c r="AB697" s="10">
        <f t="shared" si="335"/>
        <v>6.7074928944404135</v>
      </c>
      <c r="AC697" s="10">
        <f t="shared" si="336"/>
        <v>6.6064928944404135</v>
      </c>
      <c r="AD697" s="3">
        <f t="shared" si="337"/>
        <v>958.15705503124195</v>
      </c>
      <c r="AI697" s="94">
        <f t="shared" si="338"/>
        <v>1.1160564992624773</v>
      </c>
    </row>
    <row r="698" spans="2:35">
      <c r="B698" s="39">
        <f t="shared" si="339"/>
        <v>670</v>
      </c>
      <c r="C698" s="42">
        <f t="shared" si="340"/>
        <v>12.4520383693038</v>
      </c>
      <c r="D698" s="10">
        <f t="shared" si="341"/>
        <v>3.0479616306965376</v>
      </c>
      <c r="E698" s="40">
        <f t="shared" si="342"/>
        <v>39.904076738606925</v>
      </c>
      <c r="F698" s="40">
        <f t="shared" si="343"/>
        <v>46</v>
      </c>
      <c r="G698" s="3">
        <f t="shared" si="344"/>
        <v>300.47961630694658</v>
      </c>
      <c r="H698" s="3">
        <f t="shared" si="345"/>
        <v>148.76302106966494</v>
      </c>
      <c r="I698">
        <f t="shared" si="330"/>
        <v>1.4876302106966495E-4</v>
      </c>
      <c r="J698" s="4">
        <f t="shared" si="346"/>
        <v>1398.2721065508099</v>
      </c>
      <c r="K698" s="40">
        <f t="shared" si="347"/>
        <v>9.3993258304159237</v>
      </c>
      <c r="L698" s="40">
        <f t="shared" si="331"/>
        <v>0</v>
      </c>
      <c r="M698" s="10">
        <f t="shared" si="348"/>
        <v>6.7074928944404135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15.158378878490277</v>
      </c>
      <c r="Q698" s="42">
        <f t="shared" si="350"/>
        <v>0.83830201488061828</v>
      </c>
      <c r="R698" s="4">
        <f t="shared" si="351"/>
        <v>123582.83769349541</v>
      </c>
      <c r="S698">
        <f t="shared" si="332"/>
        <v>1.2358283769349542E-4</v>
      </c>
      <c r="T698" s="41">
        <f t="shared" si="333"/>
        <v>7.0126769757514575E-4</v>
      </c>
      <c r="U698" s="42">
        <f t="shared" si="352"/>
        <v>0.21944110157883209</v>
      </c>
      <c r="V698" s="42">
        <f t="shared" si="353"/>
        <v>1.1247557362495189</v>
      </c>
      <c r="W698" s="42">
        <f t="shared" si="354"/>
        <v>1.1156637827690037</v>
      </c>
      <c r="X698" s="42">
        <f t="shared" si="355"/>
        <v>9.0919534805151692E-3</v>
      </c>
      <c r="Y698" s="42">
        <f t="shared" si="329"/>
        <v>1.4792130760676791E-2</v>
      </c>
      <c r="Z698" s="10">
        <f t="shared" si="356"/>
        <v>21.093415270409928</v>
      </c>
      <c r="AA698">
        <f t="shared" si="334"/>
        <v>6705153.3501398601</v>
      </c>
      <c r="AB698" s="10">
        <f t="shared" si="335"/>
        <v>6.7051533501398604</v>
      </c>
      <c r="AC698" s="10">
        <f t="shared" si="336"/>
        <v>6.6041533501398604</v>
      </c>
      <c r="AD698" s="3">
        <f t="shared" si="337"/>
        <v>957.81774476285136</v>
      </c>
      <c r="AI698" s="94">
        <f t="shared" si="338"/>
        <v>1.1156637827690037</v>
      </c>
    </row>
    <row r="699" spans="2:35">
      <c r="B699" s="39">
        <f t="shared" si="339"/>
        <v>671</v>
      </c>
      <c r="C699" s="42">
        <f t="shared" si="340"/>
        <v>12.470623501198283</v>
      </c>
      <c r="D699" s="10">
        <f t="shared" si="341"/>
        <v>3.0293764988020548</v>
      </c>
      <c r="E699" s="40">
        <f t="shared" si="342"/>
        <v>39.94124700239589</v>
      </c>
      <c r="F699" s="40">
        <f t="shared" si="343"/>
        <v>46</v>
      </c>
      <c r="G699" s="3">
        <f t="shared" si="344"/>
        <v>300.29376498800173</v>
      </c>
      <c r="H699" s="3">
        <f t="shared" si="345"/>
        <v>148.76302106966494</v>
      </c>
      <c r="I699">
        <f t="shared" si="330"/>
        <v>1.4876302106966495E-4</v>
      </c>
      <c r="J699" s="4">
        <f t="shared" si="346"/>
        <v>1400.6030675691356</v>
      </c>
      <c r="K699" s="40">
        <f t="shared" si="347"/>
        <v>9.4149947849824898</v>
      </c>
      <c r="L699" s="40">
        <f t="shared" si="331"/>
        <v>0</v>
      </c>
      <c r="M699" s="10">
        <f t="shared" si="348"/>
        <v>6.7051533501398604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15.156692068832593</v>
      </c>
      <c r="Q699" s="42">
        <f t="shared" si="350"/>
        <v>0.83952821462196558</v>
      </c>
      <c r="R699" s="4">
        <f t="shared" si="351"/>
        <v>122806.42672487229</v>
      </c>
      <c r="S699">
        <f t="shared" si="332"/>
        <v>1.2280642672487228E-4</v>
      </c>
      <c r="T699" s="41">
        <f t="shared" si="333"/>
        <v>7.0204410854376889E-4</v>
      </c>
      <c r="U699" s="42">
        <f t="shared" si="352"/>
        <v>0.21806245967828675</v>
      </c>
      <c r="V699" s="42">
        <f t="shared" si="353"/>
        <v>1.124320821525006</v>
      </c>
      <c r="W699" s="42">
        <f t="shared" si="354"/>
        <v>1.1152686949537258</v>
      </c>
      <c r="X699" s="42">
        <f t="shared" si="355"/>
        <v>9.0521265712801835E-3</v>
      </c>
      <c r="Y699" s="42">
        <f t="shared" si="329"/>
        <v>1.4803230475937137E-2</v>
      </c>
      <c r="Z699" s="10">
        <f t="shared" si="356"/>
        <v>21.085898016640403</v>
      </c>
      <c r="AA699">
        <f t="shared" si="334"/>
        <v>6702799.7674682336</v>
      </c>
      <c r="AB699" s="10">
        <f t="shared" si="335"/>
        <v>6.7027997674682336</v>
      </c>
      <c r="AC699" s="10">
        <f t="shared" si="336"/>
        <v>6.6017997674682336</v>
      </c>
      <c r="AD699" s="3">
        <f t="shared" si="337"/>
        <v>957.47639847255016</v>
      </c>
      <c r="AI699" s="94">
        <f t="shared" si="338"/>
        <v>1.1152686949537258</v>
      </c>
    </row>
    <row r="700" spans="2:35">
      <c r="B700" s="39">
        <f t="shared" si="339"/>
        <v>672</v>
      </c>
      <c r="C700" s="42">
        <f t="shared" si="340"/>
        <v>12.489208633092765</v>
      </c>
      <c r="D700" s="10">
        <f t="shared" si="341"/>
        <v>3.0107913669075721</v>
      </c>
      <c r="E700" s="40">
        <f t="shared" si="342"/>
        <v>39.978417266184856</v>
      </c>
      <c r="F700" s="40">
        <f t="shared" si="343"/>
        <v>46</v>
      </c>
      <c r="G700" s="3">
        <f t="shared" si="344"/>
        <v>300.10791366905687</v>
      </c>
      <c r="H700" s="3">
        <f t="shared" si="345"/>
        <v>148.76302106966494</v>
      </c>
      <c r="I700">
        <f t="shared" si="330"/>
        <v>1.4876302106966495E-4</v>
      </c>
      <c r="J700" s="4">
        <f t="shared" si="346"/>
        <v>1402.9361988444502</v>
      </c>
      <c r="K700" s="40">
        <f t="shared" si="347"/>
        <v>9.4306783282349613</v>
      </c>
      <c r="L700" s="40">
        <f t="shared" si="331"/>
        <v>0</v>
      </c>
      <c r="M700" s="10">
        <f t="shared" si="348"/>
        <v>6.7027997674682336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15.154994733049342</v>
      </c>
      <c r="Q700" s="42">
        <f t="shared" si="350"/>
        <v>0.84075455169577229</v>
      </c>
      <c r="R700" s="4">
        <f t="shared" si="351"/>
        <v>122030.23086931143</v>
      </c>
      <c r="S700">
        <f t="shared" si="332"/>
        <v>1.2203023086931143E-4</v>
      </c>
      <c r="T700" s="41">
        <f t="shared" si="333"/>
        <v>7.0282030439932979E-4</v>
      </c>
      <c r="U700" s="42">
        <f t="shared" si="352"/>
        <v>0.21668419974540154</v>
      </c>
      <c r="V700" s="42">
        <f t="shared" si="353"/>
        <v>1.1238834430789195</v>
      </c>
      <c r="W700" s="42">
        <f t="shared" si="354"/>
        <v>1.1148712364249056</v>
      </c>
      <c r="X700" s="42">
        <f t="shared" si="355"/>
        <v>9.0122066540139212E-3</v>
      </c>
      <c r="Y700" s="42">
        <f t="shared" si="329"/>
        <v>1.4814282479073761E-2</v>
      </c>
      <c r="Z700" s="10">
        <f t="shared" si="356"/>
        <v>21.078335936430992</v>
      </c>
      <c r="AA700">
        <f t="shared" si="334"/>
        <v>6700432.1500526192</v>
      </c>
      <c r="AB700" s="10">
        <f t="shared" si="335"/>
        <v>6.7004321500526194</v>
      </c>
      <c r="AC700" s="10">
        <f t="shared" si="336"/>
        <v>6.5994321500526194</v>
      </c>
      <c r="AD700" s="3">
        <f t="shared" si="337"/>
        <v>957.13301668638417</v>
      </c>
      <c r="AI700" s="94">
        <f t="shared" si="338"/>
        <v>1.1148712364249056</v>
      </c>
    </row>
    <row r="701" spans="2:35">
      <c r="B701" s="39">
        <f t="shared" si="339"/>
        <v>673</v>
      </c>
      <c r="C701" s="42">
        <f t="shared" si="340"/>
        <v>12.507793764987248</v>
      </c>
      <c r="D701" s="10">
        <f t="shared" si="341"/>
        <v>2.9922062350130894</v>
      </c>
      <c r="E701" s="40">
        <f t="shared" si="342"/>
        <v>40.015587529973821</v>
      </c>
      <c r="F701" s="40">
        <f t="shared" si="343"/>
        <v>46</v>
      </c>
      <c r="G701" s="3">
        <f t="shared" si="344"/>
        <v>299.92206235011201</v>
      </c>
      <c r="H701" s="3">
        <f t="shared" si="345"/>
        <v>148.76302106966494</v>
      </c>
      <c r="I701">
        <f t="shared" si="330"/>
        <v>1.4876302106966495E-4</v>
      </c>
      <c r="J701" s="4">
        <f t="shared" si="346"/>
        <v>1405.2715003767532</v>
      </c>
      <c r="K701" s="40">
        <f t="shared" si="347"/>
        <v>9.4463764601733384</v>
      </c>
      <c r="L701" s="40">
        <f t="shared" si="331"/>
        <v>0</v>
      </c>
      <c r="M701" s="10">
        <f t="shared" si="348"/>
        <v>6.7004321500526194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15.15328686625632</v>
      </c>
      <c r="Q701" s="42">
        <f t="shared" si="350"/>
        <v>0.84198102698516109</v>
      </c>
      <c r="R701" s="4">
        <f t="shared" si="351"/>
        <v>121254.25133684835</v>
      </c>
      <c r="S701">
        <f t="shared" si="332"/>
        <v>1.2125425133684835E-4</v>
      </c>
      <c r="T701" s="41">
        <f t="shared" si="333"/>
        <v>7.0359628393179281E-4</v>
      </c>
      <c r="U701" s="42">
        <f t="shared" si="352"/>
        <v>0.21530632392878812</v>
      </c>
      <c r="V701" s="42">
        <f t="shared" si="353"/>
        <v>1.1234436017867677</v>
      </c>
      <c r="W701" s="42">
        <f t="shared" si="354"/>
        <v>1.1144714077950624</v>
      </c>
      <c r="X701" s="42">
        <f t="shared" si="355"/>
        <v>8.9721939917053461E-3</v>
      </c>
      <c r="Y701" s="42">
        <f t="shared" si="329"/>
        <v>1.482528665329619E-2</v>
      </c>
      <c r="Z701" s="10">
        <f t="shared" si="356"/>
        <v>21.070729041447532</v>
      </c>
      <c r="AA701">
        <f t="shared" si="334"/>
        <v>6698050.5015454823</v>
      </c>
      <c r="AB701" s="10">
        <f t="shared" si="335"/>
        <v>6.6980505015454819</v>
      </c>
      <c r="AC701" s="10">
        <f t="shared" si="336"/>
        <v>6.5970505015454819</v>
      </c>
      <c r="AD701" s="3">
        <f t="shared" si="337"/>
        <v>956.78759993408005</v>
      </c>
      <c r="AI701" s="94">
        <f t="shared" si="338"/>
        <v>1.1144714077950624</v>
      </c>
    </row>
    <row r="702" spans="2:35">
      <c r="B702" s="39">
        <f t="shared" si="339"/>
        <v>674</v>
      </c>
      <c r="C702" s="42">
        <f t="shared" si="340"/>
        <v>12.526378896881731</v>
      </c>
      <c r="D702" s="10">
        <f t="shared" si="341"/>
        <v>2.9736211031186066</v>
      </c>
      <c r="E702" s="40">
        <f t="shared" si="342"/>
        <v>40.052757793762787</v>
      </c>
      <c r="F702" s="40">
        <f t="shared" si="343"/>
        <v>46</v>
      </c>
      <c r="G702" s="3">
        <f t="shared" si="344"/>
        <v>299.73621103116716</v>
      </c>
      <c r="H702" s="3">
        <f t="shared" si="345"/>
        <v>148.76302106966494</v>
      </c>
      <c r="I702">
        <f t="shared" si="330"/>
        <v>1.4876302106966495E-4</v>
      </c>
      <c r="J702" s="4">
        <f t="shared" si="346"/>
        <v>1407.6089721660451</v>
      </c>
      <c r="K702" s="40">
        <f t="shared" si="347"/>
        <v>9.4620891807976193</v>
      </c>
      <c r="L702" s="40">
        <f t="shared" si="331"/>
        <v>0</v>
      </c>
      <c r="M702" s="10">
        <f t="shared" si="348"/>
        <v>6.6980505015454819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15.151568463537989</v>
      </c>
      <c r="Q702" s="42">
        <f t="shared" si="350"/>
        <v>0.84320764137423954</v>
      </c>
      <c r="R702" s="4">
        <f t="shared" si="351"/>
        <v>120478.48933751829</v>
      </c>
      <c r="S702">
        <f t="shared" si="332"/>
        <v>1.2047848933751828E-4</v>
      </c>
      <c r="T702" s="41">
        <f t="shared" si="333"/>
        <v>7.0437204593112293E-4</v>
      </c>
      <c r="U702" s="42">
        <f t="shared" si="352"/>
        <v>0.21392883437705773</v>
      </c>
      <c r="V702" s="42">
        <f t="shared" si="353"/>
        <v>1.1230012985297637</v>
      </c>
      <c r="W702" s="42">
        <f t="shared" si="354"/>
        <v>1.1140692096810016</v>
      </c>
      <c r="X702" s="42">
        <f t="shared" si="355"/>
        <v>8.9320888487620653E-3</v>
      </c>
      <c r="Y702" s="42">
        <f t="shared" si="329"/>
        <v>1.4836242882002609E-2</v>
      </c>
      <c r="Z702" s="10">
        <f t="shared" si="356"/>
        <v>21.06307734343758</v>
      </c>
      <c r="AA702">
        <f t="shared" si="334"/>
        <v>6695654.8256248767</v>
      </c>
      <c r="AB702" s="10">
        <f t="shared" si="335"/>
        <v>6.6956548256248762</v>
      </c>
      <c r="AC702" s="10">
        <f t="shared" si="336"/>
        <v>6.5946548256248763</v>
      </c>
      <c r="AD702" s="3">
        <f t="shared" si="337"/>
        <v>956.44014874907566</v>
      </c>
      <c r="AI702" s="94">
        <f t="shared" si="338"/>
        <v>1.1140692096810016</v>
      </c>
    </row>
    <row r="703" spans="2:35">
      <c r="B703" s="39">
        <f t="shared" si="339"/>
        <v>675</v>
      </c>
      <c r="C703" s="42">
        <f t="shared" si="340"/>
        <v>12.544964028776214</v>
      </c>
      <c r="D703" s="10">
        <f t="shared" si="341"/>
        <v>2.9550359712241239</v>
      </c>
      <c r="E703" s="40">
        <f t="shared" si="342"/>
        <v>40.089928057551752</v>
      </c>
      <c r="F703" s="40">
        <f t="shared" si="343"/>
        <v>46</v>
      </c>
      <c r="G703" s="3">
        <f t="shared" si="344"/>
        <v>299.5503597122223</v>
      </c>
      <c r="H703" s="3">
        <f t="shared" si="345"/>
        <v>148.76302106966494</v>
      </c>
      <c r="I703">
        <f t="shared" si="330"/>
        <v>1.4876302106966495E-4</v>
      </c>
      <c r="J703" s="4">
        <f t="shared" si="346"/>
        <v>1409.9486142123255</v>
      </c>
      <c r="K703" s="40">
        <f t="shared" si="347"/>
        <v>9.4778164901078075</v>
      </c>
      <c r="L703" s="40">
        <f t="shared" si="331"/>
        <v>0</v>
      </c>
      <c r="M703" s="10">
        <f t="shared" si="348"/>
        <v>6.6956548256248762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15.14983951994755</v>
      </c>
      <c r="Q703" s="42">
        <f t="shared" si="350"/>
        <v>0.84443439574810686</v>
      </c>
      <c r="R703" s="4">
        <f t="shared" si="351"/>
        <v>119702.94608135667</v>
      </c>
      <c r="S703">
        <f t="shared" si="332"/>
        <v>1.1970294608135668E-4</v>
      </c>
      <c r="T703" s="41">
        <f t="shared" si="333"/>
        <v>7.0514758918728451E-4</v>
      </c>
      <c r="U703" s="42">
        <f t="shared" si="352"/>
        <v>0.21255173323882179</v>
      </c>
      <c r="V703" s="42">
        <f t="shared" si="353"/>
        <v>1.1225565341940897</v>
      </c>
      <c r="W703" s="42">
        <f t="shared" si="354"/>
        <v>1.113664642703851</v>
      </c>
      <c r="X703" s="42">
        <f t="shared" si="355"/>
        <v>8.8918914902387236E-3</v>
      </c>
      <c r="Y703" s="42">
        <f t="shared" si="329"/>
        <v>1.4847151048780214E-2</v>
      </c>
      <c r="Z703" s="10">
        <f t="shared" si="356"/>
        <v>21.055380854229746</v>
      </c>
      <c r="AA703">
        <f t="shared" si="334"/>
        <v>6693245.1259942269</v>
      </c>
      <c r="AB703" s="10">
        <f t="shared" si="335"/>
        <v>6.6932451259942267</v>
      </c>
      <c r="AC703" s="10">
        <f t="shared" si="336"/>
        <v>6.5922451259942267</v>
      </c>
      <c r="AD703" s="3">
        <f t="shared" si="337"/>
        <v>956.09066366848833</v>
      </c>
      <c r="AI703" s="94">
        <f t="shared" si="338"/>
        <v>1.113664642703851</v>
      </c>
    </row>
    <row r="704" spans="2:35">
      <c r="B704" s="39">
        <f t="shared" si="339"/>
        <v>676</v>
      </c>
      <c r="C704" s="42">
        <f t="shared" si="340"/>
        <v>12.563549160670696</v>
      </c>
      <c r="D704" s="10">
        <f t="shared" si="341"/>
        <v>2.9364508393296411</v>
      </c>
      <c r="E704" s="40">
        <f t="shared" si="342"/>
        <v>40.127098321340718</v>
      </c>
      <c r="F704" s="40">
        <f t="shared" si="343"/>
        <v>46</v>
      </c>
      <c r="G704" s="3">
        <f t="shared" si="344"/>
        <v>299.36450839327745</v>
      </c>
      <c r="H704" s="3">
        <f t="shared" si="345"/>
        <v>148.76302106966494</v>
      </c>
      <c r="I704">
        <f t="shared" si="330"/>
        <v>1.4876302106966495E-4</v>
      </c>
      <c r="J704" s="4">
        <f t="shared" si="346"/>
        <v>1412.2904265155951</v>
      </c>
      <c r="K704" s="40">
        <f t="shared" si="347"/>
        <v>9.4935583881039012</v>
      </c>
      <c r="L704" s="40">
        <f t="shared" si="331"/>
        <v>0</v>
      </c>
      <c r="M704" s="10">
        <f t="shared" si="348"/>
        <v>6.6932451259942267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15.148100030506713</v>
      </c>
      <c r="Q704" s="42">
        <f t="shared" si="350"/>
        <v>0.84566129099286069</v>
      </c>
      <c r="R704" s="4">
        <f t="shared" si="351"/>
        <v>118927.62277839883</v>
      </c>
      <c r="S704">
        <f t="shared" si="332"/>
        <v>1.1892762277839883E-4</v>
      </c>
      <c r="T704" s="41">
        <f t="shared" si="333"/>
        <v>7.0592291249024232E-4</v>
      </c>
      <c r="U704" s="42">
        <f t="shared" si="352"/>
        <v>0.21117502266269167</v>
      </c>
      <c r="V704" s="42">
        <f t="shared" si="353"/>
        <v>1.122109309671621</v>
      </c>
      <c r="W704" s="42">
        <f t="shared" si="354"/>
        <v>1.1132577074890215</v>
      </c>
      <c r="X704" s="42">
        <f t="shared" si="355"/>
        <v>8.851602182599505E-3</v>
      </c>
      <c r="Y704" s="42">
        <f t="shared" si="329"/>
        <v>1.4858011037406497E-2</v>
      </c>
      <c r="Z704" s="10">
        <f t="shared" si="356"/>
        <v>21.047639585734331</v>
      </c>
      <c r="AA704">
        <f t="shared" si="334"/>
        <v>6690821.4063825402</v>
      </c>
      <c r="AB704" s="10">
        <f t="shared" si="335"/>
        <v>6.6908214063825406</v>
      </c>
      <c r="AC704" s="10">
        <f t="shared" si="336"/>
        <v>6.5898214063825407</v>
      </c>
      <c r="AD704" s="3">
        <f t="shared" si="337"/>
        <v>955.73914523314579</v>
      </c>
      <c r="AI704" s="94">
        <f t="shared" si="338"/>
        <v>1.1132577074890215</v>
      </c>
    </row>
    <row r="705" spans="2:35">
      <c r="B705" s="39">
        <f t="shared" si="339"/>
        <v>677</v>
      </c>
      <c r="C705" s="42">
        <f t="shared" si="340"/>
        <v>12.582134292565179</v>
      </c>
      <c r="D705" s="10">
        <f t="shared" si="341"/>
        <v>2.9178657074351584</v>
      </c>
      <c r="E705" s="40">
        <f t="shared" si="342"/>
        <v>40.164268585129683</v>
      </c>
      <c r="F705" s="40">
        <f t="shared" si="343"/>
        <v>46</v>
      </c>
      <c r="G705" s="3">
        <f t="shared" si="344"/>
        <v>299.17865707433259</v>
      </c>
      <c r="H705" s="3">
        <f t="shared" si="345"/>
        <v>148.76302106966494</v>
      </c>
      <c r="I705">
        <f t="shared" si="330"/>
        <v>1.4876302106966495E-4</v>
      </c>
      <c r="J705" s="4">
        <f t="shared" si="346"/>
        <v>1414.634409075853</v>
      </c>
      <c r="K705" s="40">
        <f t="shared" si="347"/>
        <v>9.5093148747858987</v>
      </c>
      <c r="L705" s="40">
        <f t="shared" si="331"/>
        <v>0</v>
      </c>
      <c r="M705" s="10">
        <f t="shared" si="348"/>
        <v>6.6908214063825406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15.146349990205762</v>
      </c>
      <c r="Q705" s="42">
        <f t="shared" si="350"/>
        <v>0.84688832799560398</v>
      </c>
      <c r="R705" s="4">
        <f t="shared" si="351"/>
        <v>118152.52063868017</v>
      </c>
      <c r="S705">
        <f t="shared" si="332"/>
        <v>1.1815252063868017E-4</v>
      </c>
      <c r="T705" s="41">
        <f t="shared" si="333"/>
        <v>7.0669801462996105E-4</v>
      </c>
      <c r="U705" s="42">
        <f t="shared" si="352"/>
        <v>0.20979870479727883</v>
      </c>
      <c r="V705" s="42">
        <f t="shared" si="353"/>
        <v>1.1216596258595304</v>
      </c>
      <c r="W705" s="42">
        <f t="shared" si="354"/>
        <v>1.1128484046662452</v>
      </c>
      <c r="X705" s="42">
        <f t="shared" si="355"/>
        <v>8.8112211932851459E-3</v>
      </c>
      <c r="Y705" s="42">
        <f t="shared" si="329"/>
        <v>1.4868822731850013E-2</v>
      </c>
      <c r="Z705" s="10">
        <f t="shared" si="356"/>
        <v>21.039853549943221</v>
      </c>
      <c r="AA705">
        <f t="shared" si="334"/>
        <v>6688383.6705443664</v>
      </c>
      <c r="AB705" s="10">
        <f t="shared" si="335"/>
        <v>6.6883836705443667</v>
      </c>
      <c r="AC705" s="10">
        <f t="shared" si="336"/>
        <v>6.5873836705443667</v>
      </c>
      <c r="AD705" s="3">
        <f t="shared" si="337"/>
        <v>955.38559398758036</v>
      </c>
      <c r="AI705" s="94">
        <f t="shared" si="338"/>
        <v>1.1128484046662452</v>
      </c>
    </row>
    <row r="706" spans="2:35">
      <c r="B706" s="39">
        <f t="shared" si="339"/>
        <v>678</v>
      </c>
      <c r="C706" s="42">
        <f t="shared" si="340"/>
        <v>12.600719424459662</v>
      </c>
      <c r="D706" s="10">
        <f t="shared" si="341"/>
        <v>2.8992805755406756</v>
      </c>
      <c r="E706" s="40">
        <f t="shared" si="342"/>
        <v>40.201438848918649</v>
      </c>
      <c r="F706" s="40">
        <f t="shared" si="343"/>
        <v>46</v>
      </c>
      <c r="G706" s="3">
        <f t="shared" si="344"/>
        <v>298.99280575538774</v>
      </c>
      <c r="H706" s="3">
        <f t="shared" si="345"/>
        <v>148.76302106966494</v>
      </c>
      <c r="I706">
        <f t="shared" si="330"/>
        <v>1.4876302106966495E-4</v>
      </c>
      <c r="J706" s="4">
        <f t="shared" si="346"/>
        <v>1416.9805618930998</v>
      </c>
      <c r="K706" s="40">
        <f t="shared" si="347"/>
        <v>9.5250859501538034</v>
      </c>
      <c r="L706" s="40">
        <f t="shared" si="331"/>
        <v>0</v>
      </c>
      <c r="M706" s="10">
        <f t="shared" si="348"/>
        <v>6.6883836705443667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15.144589394003441</v>
      </c>
      <c r="Q706" s="42">
        <f t="shared" si="350"/>
        <v>0.8481155076444522</v>
      </c>
      <c r="R706" s="4">
        <f t="shared" si="351"/>
        <v>117377.64087223608</v>
      </c>
      <c r="S706">
        <f t="shared" si="332"/>
        <v>1.1737764087223608E-4</v>
      </c>
      <c r="T706" s="41">
        <f t="shared" si="333"/>
        <v>7.0747289439640503E-4</v>
      </c>
      <c r="U706" s="42">
        <f t="shared" si="352"/>
        <v>0.20842278179119472</v>
      </c>
      <c r="V706" s="42">
        <f t="shared" si="353"/>
        <v>1.1212074836601884</v>
      </c>
      <c r="W706" s="42">
        <f t="shared" si="354"/>
        <v>1.1124367348695674</v>
      </c>
      <c r="X706" s="42">
        <f t="shared" si="355"/>
        <v>8.770748790621008E-3</v>
      </c>
      <c r="Y706" s="42">
        <f t="shared" si="329"/>
        <v>1.4879586016271023E-2</v>
      </c>
      <c r="Z706" s="10">
        <f t="shared" si="356"/>
        <v>21.032022758929649</v>
      </c>
      <c r="AA706">
        <f t="shared" si="334"/>
        <v>6685931.9222597219</v>
      </c>
      <c r="AB706" s="10">
        <f t="shared" si="335"/>
        <v>6.685931922259722</v>
      </c>
      <c r="AC706" s="10">
        <f t="shared" si="336"/>
        <v>6.584931922259722</v>
      </c>
      <c r="AD706" s="3">
        <f t="shared" si="337"/>
        <v>955.03001048001772</v>
      </c>
      <c r="AI706" s="94">
        <f t="shared" si="338"/>
        <v>1.1124367348695674</v>
      </c>
    </row>
    <row r="707" spans="2:35">
      <c r="B707" s="39">
        <f t="shared" si="339"/>
        <v>679</v>
      </c>
      <c r="C707" s="42">
        <f t="shared" si="340"/>
        <v>12.619304556354145</v>
      </c>
      <c r="D707" s="10">
        <f t="shared" si="341"/>
        <v>2.8806954436461929</v>
      </c>
      <c r="E707" s="40">
        <f t="shared" si="342"/>
        <v>40.238609112707614</v>
      </c>
      <c r="F707" s="40">
        <f t="shared" si="343"/>
        <v>46</v>
      </c>
      <c r="G707" s="3">
        <f t="shared" si="344"/>
        <v>298.80695443644288</v>
      </c>
      <c r="H707" s="3">
        <f t="shared" si="345"/>
        <v>148.76302106966494</v>
      </c>
      <c r="I707">
        <f t="shared" si="330"/>
        <v>1.4876302106966495E-4</v>
      </c>
      <c r="J707" s="4">
        <f t="shared" si="346"/>
        <v>1419.3288849673354</v>
      </c>
      <c r="K707" s="40">
        <f t="shared" si="347"/>
        <v>9.5408716142076138</v>
      </c>
      <c r="L707" s="40">
        <f t="shared" si="331"/>
        <v>0</v>
      </c>
      <c r="M707" s="10">
        <f t="shared" si="348"/>
        <v>6.685931922259722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15.142818236826843</v>
      </c>
      <c r="Q707" s="42">
        <f t="shared" si="350"/>
        <v>0.8493428308285399</v>
      </c>
      <c r="R707" s="4">
        <f t="shared" si="351"/>
        <v>116602.9846891019</v>
      </c>
      <c r="S707">
        <f t="shared" si="332"/>
        <v>1.166029846891019E-4</v>
      </c>
      <c r="T707" s="41">
        <f t="shared" si="333"/>
        <v>7.0824755057953927E-4</v>
      </c>
      <c r="U707" s="42">
        <f t="shared" si="352"/>
        <v>0.20704725579305069</v>
      </c>
      <c r="V707" s="42">
        <f t="shared" si="353"/>
        <v>1.1207528839818177</v>
      </c>
      <c r="W707" s="42">
        <f t="shared" si="354"/>
        <v>1.1120226987373338</v>
      </c>
      <c r="X707" s="42">
        <f t="shared" si="355"/>
        <v>8.730185244483879E-3</v>
      </c>
      <c r="Y707" s="42">
        <f t="shared" si="329"/>
        <v>1.4890300775022958E-2</v>
      </c>
      <c r="Z707" s="10">
        <f t="shared" si="356"/>
        <v>21.024147224849049</v>
      </c>
      <c r="AA707">
        <f t="shared" si="334"/>
        <v>6683466.1653343607</v>
      </c>
      <c r="AB707" s="10">
        <f t="shared" si="335"/>
        <v>6.6834661653343606</v>
      </c>
      <c r="AC707" s="10">
        <f t="shared" si="336"/>
        <v>6.5824661653343606</v>
      </c>
      <c r="AD707" s="3">
        <f t="shared" si="337"/>
        <v>954.67239526241633</v>
      </c>
      <c r="AI707" s="94">
        <f t="shared" si="338"/>
        <v>1.1120226987373338</v>
      </c>
    </row>
    <row r="708" spans="2:35">
      <c r="B708" s="39">
        <f t="shared" si="339"/>
        <v>680</v>
      </c>
      <c r="C708" s="42">
        <f t="shared" si="340"/>
        <v>12.637889688248627</v>
      </c>
      <c r="D708" s="10">
        <f t="shared" si="341"/>
        <v>2.8621103117517102</v>
      </c>
      <c r="E708" s="40">
        <f t="shared" si="342"/>
        <v>40.27577937649658</v>
      </c>
      <c r="F708" s="40">
        <f t="shared" si="343"/>
        <v>46</v>
      </c>
      <c r="G708" s="3">
        <f t="shared" si="344"/>
        <v>298.62110311749802</v>
      </c>
      <c r="H708" s="3">
        <f t="shared" si="345"/>
        <v>148.76302106966494</v>
      </c>
      <c r="I708">
        <f t="shared" si="330"/>
        <v>1.4876302106966495E-4</v>
      </c>
      <c r="J708" s="4">
        <f t="shared" si="346"/>
        <v>1421.6793782985596</v>
      </c>
      <c r="K708" s="40">
        <f t="shared" si="347"/>
        <v>9.5566718669473278</v>
      </c>
      <c r="L708" s="40">
        <f t="shared" si="331"/>
        <v>0</v>
      </c>
      <c r="M708" s="10">
        <f t="shared" si="348"/>
        <v>6.6834661653343606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15.141036513571484</v>
      </c>
      <c r="Q708" s="42">
        <f t="shared" si="350"/>
        <v>0.85057029843802789</v>
      </c>
      <c r="R708" s="4">
        <f t="shared" si="351"/>
        <v>115828.55329931299</v>
      </c>
      <c r="S708">
        <f t="shared" si="332"/>
        <v>1.1582855329931299E-4</v>
      </c>
      <c r="T708" s="41">
        <f t="shared" si="333"/>
        <v>7.0902198196932823E-4</v>
      </c>
      <c r="U708" s="42">
        <f t="shared" si="352"/>
        <v>0.20567212895145812</v>
      </c>
      <c r="V708" s="42">
        <f t="shared" si="353"/>
        <v>1.1202958277377044</v>
      </c>
      <c r="W708" s="42">
        <f t="shared" si="354"/>
        <v>1.1116062969122364</v>
      </c>
      <c r="X708" s="42">
        <f t="shared" si="355"/>
        <v>8.6895308254679726E-3</v>
      </c>
      <c r="Y708" s="42">
        <f t="shared" si="329"/>
        <v>1.4900966892652866E-2</v>
      </c>
      <c r="Z708" s="10">
        <f t="shared" si="356"/>
        <v>21.01622695993856</v>
      </c>
      <c r="AA708">
        <f t="shared" si="334"/>
        <v>6680986.4035996189</v>
      </c>
      <c r="AB708" s="10">
        <f t="shared" si="335"/>
        <v>6.6809864035996194</v>
      </c>
      <c r="AC708" s="10">
        <f t="shared" si="336"/>
        <v>6.5799864035996194</v>
      </c>
      <c r="AD708" s="3">
        <f t="shared" si="337"/>
        <v>954.31274889044505</v>
      </c>
      <c r="AI708" s="94">
        <f t="shared" si="338"/>
        <v>1.1116062969122364</v>
      </c>
    </row>
    <row r="709" spans="2:35">
      <c r="B709" s="39">
        <f t="shared" si="339"/>
        <v>681</v>
      </c>
      <c r="C709" s="42">
        <f t="shared" si="340"/>
        <v>12.65647482014311</v>
      </c>
      <c r="D709" s="10">
        <f t="shared" si="341"/>
        <v>2.8435251798572274</v>
      </c>
      <c r="E709" s="40">
        <f t="shared" si="342"/>
        <v>40.312949640285545</v>
      </c>
      <c r="F709" s="40">
        <f t="shared" si="343"/>
        <v>46</v>
      </c>
      <c r="G709" s="3">
        <f t="shared" si="344"/>
        <v>298.43525179855317</v>
      </c>
      <c r="H709" s="3">
        <f t="shared" si="345"/>
        <v>148.76302106966494</v>
      </c>
      <c r="I709">
        <f t="shared" si="330"/>
        <v>1.4876302106966495E-4</v>
      </c>
      <c r="J709" s="4">
        <f t="shared" si="346"/>
        <v>1424.0320418867725</v>
      </c>
      <c r="K709" s="40">
        <f t="shared" si="347"/>
        <v>9.5724867083729475</v>
      </c>
      <c r="L709" s="40">
        <f t="shared" si="331"/>
        <v>0</v>
      </c>
      <c r="M709" s="10">
        <f t="shared" si="348"/>
        <v>6.6809864035996194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15.139244219101144</v>
      </c>
      <c r="Q709" s="42">
        <f t="shared" si="350"/>
        <v>0.85179791136411009</v>
      </c>
      <c r="R709" s="4">
        <f t="shared" si="351"/>
        <v>115054.34791290476</v>
      </c>
      <c r="S709">
        <f t="shared" si="332"/>
        <v>1.1505434791290476E-4</v>
      </c>
      <c r="T709" s="41">
        <f t="shared" si="333"/>
        <v>7.0979618735573645E-4</v>
      </c>
      <c r="U709" s="42">
        <f t="shared" si="352"/>
        <v>0.20429740341502847</v>
      </c>
      <c r="V709" s="42">
        <f t="shared" si="353"/>
        <v>1.1198363158466722</v>
      </c>
      <c r="W709" s="42">
        <f t="shared" si="354"/>
        <v>1.1111875300412879</v>
      </c>
      <c r="X709" s="42">
        <f t="shared" si="355"/>
        <v>8.648785805384307E-3</v>
      </c>
      <c r="Y709" s="42">
        <f t="shared" si="329"/>
        <v>1.4911584253902472E-2</v>
      </c>
      <c r="Z709" s="10">
        <f t="shared" si="356"/>
        <v>21.008261976517307</v>
      </c>
      <c r="AA709">
        <f t="shared" si="334"/>
        <v>6678492.6409124974</v>
      </c>
      <c r="AB709" s="10">
        <f t="shared" si="335"/>
        <v>6.6784926409124976</v>
      </c>
      <c r="AC709" s="10">
        <f t="shared" si="336"/>
        <v>6.5774926409124976</v>
      </c>
      <c r="AD709" s="3">
        <f t="shared" si="337"/>
        <v>953.95107192349496</v>
      </c>
      <c r="AI709" s="94">
        <f t="shared" si="338"/>
        <v>1.1111875300412879</v>
      </c>
    </row>
    <row r="710" spans="2:35">
      <c r="B710" s="39">
        <f t="shared" si="339"/>
        <v>682</v>
      </c>
      <c r="C710" s="42">
        <f t="shared" si="340"/>
        <v>12.675059952037593</v>
      </c>
      <c r="D710" s="10">
        <f t="shared" si="341"/>
        <v>2.8249400479627447</v>
      </c>
      <c r="E710" s="40">
        <f t="shared" si="342"/>
        <v>40.350119904074511</v>
      </c>
      <c r="F710" s="40">
        <f t="shared" si="343"/>
        <v>46</v>
      </c>
      <c r="G710" s="3">
        <f t="shared" si="344"/>
        <v>298.24940047960831</v>
      </c>
      <c r="H710" s="3">
        <f t="shared" si="345"/>
        <v>148.76302106966494</v>
      </c>
      <c r="I710">
        <f t="shared" si="330"/>
        <v>1.4876302106966495E-4</v>
      </c>
      <c r="J710" s="4">
        <f t="shared" si="346"/>
        <v>1426.3868757319742</v>
      </c>
      <c r="K710" s="40">
        <f t="shared" si="347"/>
        <v>9.5883161384844744</v>
      </c>
      <c r="L710" s="40">
        <f t="shared" si="331"/>
        <v>0</v>
      </c>
      <c r="M710" s="10">
        <f t="shared" si="348"/>
        <v>6.6784926409124976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15.137441348247819</v>
      </c>
      <c r="Q710" s="42">
        <f t="shared" si="350"/>
        <v>0.85302567049902056</v>
      </c>
      <c r="R710" s="4">
        <f t="shared" si="351"/>
        <v>114280.36973991254</v>
      </c>
      <c r="S710">
        <f t="shared" si="332"/>
        <v>1.1428036973991254E-4</v>
      </c>
      <c r="T710" s="41">
        <f t="shared" si="333"/>
        <v>7.1057016552872863E-4</v>
      </c>
      <c r="U710" s="42">
        <f t="shared" si="352"/>
        <v>0.20292308133237311</v>
      </c>
      <c r="V710" s="42">
        <f t="shared" si="353"/>
        <v>1.1193743492330743</v>
      </c>
      <c r="W710" s="42">
        <f t="shared" si="354"/>
        <v>1.1107663987758349</v>
      </c>
      <c r="X710" s="42">
        <f t="shared" si="355"/>
        <v>8.6079504572393883E-3</v>
      </c>
      <c r="Y710" s="42">
        <f t="shared" si="329"/>
        <v>1.4922152743709205E-2</v>
      </c>
      <c r="Z710" s="10">
        <f t="shared" si="356"/>
        <v>21.000252286986704</v>
      </c>
      <c r="AA710">
        <f t="shared" si="334"/>
        <v>6675984.8811557693</v>
      </c>
      <c r="AB710" s="10">
        <f t="shared" si="335"/>
        <v>6.6759848811557694</v>
      </c>
      <c r="AC710" s="10">
        <f t="shared" si="336"/>
        <v>6.5749848811557694</v>
      </c>
      <c r="AD710" s="3">
        <f t="shared" si="337"/>
        <v>953.58736492469461</v>
      </c>
      <c r="AI710" s="94">
        <f t="shared" si="338"/>
        <v>1.1107663987758349</v>
      </c>
    </row>
    <row r="711" spans="2:35">
      <c r="B711" s="39">
        <f t="shared" si="339"/>
        <v>683</v>
      </c>
      <c r="C711" s="42">
        <f t="shared" si="340"/>
        <v>12.693645083932076</v>
      </c>
      <c r="D711" s="10">
        <f t="shared" si="341"/>
        <v>2.8063549160682619</v>
      </c>
      <c r="E711" s="40">
        <f t="shared" si="342"/>
        <v>40.387290167863476</v>
      </c>
      <c r="F711" s="40">
        <f t="shared" si="343"/>
        <v>46</v>
      </c>
      <c r="G711" s="3">
        <f t="shared" si="344"/>
        <v>298.06354916066346</v>
      </c>
      <c r="H711" s="3">
        <f t="shared" si="345"/>
        <v>148.76302106966494</v>
      </c>
      <c r="I711">
        <f t="shared" si="330"/>
        <v>1.4876302106966495E-4</v>
      </c>
      <c r="J711" s="4">
        <f t="shared" si="346"/>
        <v>1428.7438798341645</v>
      </c>
      <c r="K711" s="40">
        <f t="shared" si="347"/>
        <v>9.6041601572819051</v>
      </c>
      <c r="L711" s="40">
        <f t="shared" si="331"/>
        <v>0</v>
      </c>
      <c r="M711" s="10">
        <f t="shared" si="348"/>
        <v>6.6759848811557694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15.135627895811734</v>
      </c>
      <c r="Q711" s="42">
        <f t="shared" si="350"/>
        <v>0.85425357673604074</v>
      </c>
      <c r="R711" s="4">
        <f t="shared" si="351"/>
        <v>113506.61999037174</v>
      </c>
      <c r="S711">
        <f t="shared" si="332"/>
        <v>1.1350661999037174E-4</v>
      </c>
      <c r="T711" s="41">
        <f t="shared" si="333"/>
        <v>7.1134391527826943E-4</v>
      </c>
      <c r="U711" s="42">
        <f t="shared" si="352"/>
        <v>0.20154916485210347</v>
      </c>
      <c r="V711" s="42">
        <f t="shared" si="353"/>
        <v>1.1189099288263087</v>
      </c>
      <c r="W711" s="42">
        <f t="shared" si="354"/>
        <v>1.110342903771576</v>
      </c>
      <c r="X711" s="42">
        <f t="shared" si="355"/>
        <v>8.5670250547327242E-3</v>
      </c>
      <c r="Y711" s="42">
        <f t="shared" si="329"/>
        <v>1.4932672247206619E-2</v>
      </c>
      <c r="Z711" s="10">
        <f t="shared" si="356"/>
        <v>20.992197903829869</v>
      </c>
      <c r="AA711">
        <f t="shared" si="334"/>
        <v>6673463.1282377793</v>
      </c>
      <c r="AB711" s="10">
        <f t="shared" si="335"/>
        <v>6.6734631282377794</v>
      </c>
      <c r="AC711" s="10">
        <f t="shared" si="336"/>
        <v>6.5724631282377795</v>
      </c>
      <c r="AD711" s="3">
        <f t="shared" si="337"/>
        <v>953.22162846088167</v>
      </c>
      <c r="AI711" s="94">
        <f t="shared" si="338"/>
        <v>1.110342903771576</v>
      </c>
    </row>
    <row r="712" spans="2:35">
      <c r="B712" s="39">
        <f t="shared" si="339"/>
        <v>684</v>
      </c>
      <c r="C712" s="42">
        <f t="shared" si="340"/>
        <v>12.712230215826558</v>
      </c>
      <c r="D712" s="10">
        <f t="shared" si="341"/>
        <v>2.7877697841737792</v>
      </c>
      <c r="E712" s="40">
        <f t="shared" si="342"/>
        <v>40.424460431652442</v>
      </c>
      <c r="F712" s="40">
        <f t="shared" si="343"/>
        <v>46</v>
      </c>
      <c r="G712" s="3">
        <f t="shared" si="344"/>
        <v>297.8776978417186</v>
      </c>
      <c r="H712" s="3">
        <f t="shared" si="345"/>
        <v>148.76302106966494</v>
      </c>
      <c r="I712">
        <f t="shared" si="330"/>
        <v>1.4876302106966495E-4</v>
      </c>
      <c r="J712" s="4">
        <f t="shared" si="346"/>
        <v>1431.1030541933437</v>
      </c>
      <c r="K712" s="40">
        <f t="shared" si="347"/>
        <v>9.6200187647652413</v>
      </c>
      <c r="L712" s="40">
        <f t="shared" si="331"/>
        <v>0</v>
      </c>
      <c r="M712" s="10">
        <f t="shared" si="348"/>
        <v>6.6734631282377794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15.133803856561093</v>
      </c>
      <c r="Q712" s="42">
        <f t="shared" si="350"/>
        <v>0.85548163096950602</v>
      </c>
      <c r="R712" s="4">
        <f t="shared" si="351"/>
        <v>112733.09987431773</v>
      </c>
      <c r="S712">
        <f t="shared" si="332"/>
        <v>1.1273309987431774E-4</v>
      </c>
      <c r="T712" s="41">
        <f t="shared" si="333"/>
        <v>7.1211743539432342E-4</v>
      </c>
      <c r="U712" s="42">
        <f t="shared" si="352"/>
        <v>0.200175656122831</v>
      </c>
      <c r="V712" s="42">
        <f t="shared" si="353"/>
        <v>1.1184430555617659</v>
      </c>
      <c r="W712" s="42">
        <f t="shared" si="354"/>
        <v>1.1099170456885283</v>
      </c>
      <c r="X712" s="42">
        <f t="shared" si="355"/>
        <v>8.5260098732375944E-3</v>
      </c>
      <c r="Y712" s="42">
        <f t="shared" si="329"/>
        <v>1.4943142649726016E-2</v>
      </c>
      <c r="Z712" s="10">
        <f t="shared" si="356"/>
        <v>20.984098839612731</v>
      </c>
      <c r="AA712">
        <f t="shared" si="334"/>
        <v>6670927.3860928062</v>
      </c>
      <c r="AB712" s="10">
        <f t="shared" si="335"/>
        <v>6.6709273860928064</v>
      </c>
      <c r="AC712" s="10">
        <f t="shared" si="336"/>
        <v>6.5699273860928065</v>
      </c>
      <c r="AD712" s="3">
        <f t="shared" si="337"/>
        <v>952.85386310265505</v>
      </c>
      <c r="AI712" s="94">
        <f t="shared" si="338"/>
        <v>1.1099170456885283</v>
      </c>
    </row>
    <row r="713" spans="2:35">
      <c r="B713" s="39">
        <f t="shared" si="339"/>
        <v>685</v>
      </c>
      <c r="C713" s="42">
        <f t="shared" si="340"/>
        <v>12.730815347721041</v>
      </c>
      <c r="D713" s="10">
        <f t="shared" si="341"/>
        <v>2.7691846522792964</v>
      </c>
      <c r="E713" s="40">
        <f t="shared" si="342"/>
        <v>40.461630695441407</v>
      </c>
      <c r="F713" s="40">
        <f t="shared" si="343"/>
        <v>46</v>
      </c>
      <c r="G713" s="3">
        <f t="shared" si="344"/>
        <v>297.69184652277374</v>
      </c>
      <c r="H713" s="3">
        <f t="shared" si="345"/>
        <v>148.76302106966494</v>
      </c>
      <c r="I713">
        <f t="shared" si="330"/>
        <v>1.4876302106966495E-4</v>
      </c>
      <c r="J713" s="4">
        <f t="shared" si="346"/>
        <v>1433.4643988095115</v>
      </c>
      <c r="K713" s="40">
        <f t="shared" si="347"/>
        <v>9.6358919609344831</v>
      </c>
      <c r="L713" s="40">
        <f t="shared" si="331"/>
        <v>0</v>
      </c>
      <c r="M713" s="10">
        <f t="shared" si="348"/>
        <v>6.6709273860928064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15.131969225232281</v>
      </c>
      <c r="Q713" s="42">
        <f t="shared" si="350"/>
        <v>0.85670983409481327</v>
      </c>
      <c r="R713" s="4">
        <f t="shared" si="351"/>
        <v>111959.81060178584</v>
      </c>
      <c r="S713">
        <f t="shared" si="332"/>
        <v>1.1195981060178584E-4</v>
      </c>
      <c r="T713" s="41">
        <f t="shared" si="333"/>
        <v>7.1289072466685537E-4</v>
      </c>
      <c r="U713" s="42">
        <f t="shared" si="352"/>
        <v>0.19880255729316704</v>
      </c>
      <c r="V713" s="42">
        <f t="shared" si="353"/>
        <v>1.1179737303798756</v>
      </c>
      <c r="W713" s="42">
        <f t="shared" si="354"/>
        <v>1.109488825191089</v>
      </c>
      <c r="X713" s="42">
        <f t="shared" si="355"/>
        <v>8.484905188786529E-3</v>
      </c>
      <c r="Y713" s="42">
        <f t="shared" si="329"/>
        <v>1.4953563836796819E-2</v>
      </c>
      <c r="Z713" s="10">
        <f t="shared" si="356"/>
        <v>20.975955106983395</v>
      </c>
      <c r="AA713">
        <f t="shared" si="334"/>
        <v>6668377.6586808534</v>
      </c>
      <c r="AB713" s="10">
        <f t="shared" si="335"/>
        <v>6.6683776586808534</v>
      </c>
      <c r="AC713" s="10">
        <f t="shared" si="336"/>
        <v>6.5673776586808534</v>
      </c>
      <c r="AD713" s="3">
        <f t="shared" si="337"/>
        <v>952.48406942434417</v>
      </c>
      <c r="AI713" s="94">
        <f t="shared" si="338"/>
        <v>1.109488825191089</v>
      </c>
    </row>
    <row r="714" spans="2:35">
      <c r="B714" s="39">
        <f t="shared" si="339"/>
        <v>686</v>
      </c>
      <c r="C714" s="42">
        <f t="shared" si="340"/>
        <v>12.749400479615524</v>
      </c>
      <c r="D714" s="10">
        <f t="shared" si="341"/>
        <v>2.7505995203848137</v>
      </c>
      <c r="E714" s="40">
        <f t="shared" si="342"/>
        <v>40.498800959230373</v>
      </c>
      <c r="F714" s="40">
        <f t="shared" si="343"/>
        <v>46</v>
      </c>
      <c r="G714" s="3">
        <f t="shared" si="344"/>
        <v>297.50599520382889</v>
      </c>
      <c r="H714" s="3">
        <f t="shared" si="345"/>
        <v>148.76302106966494</v>
      </c>
      <c r="I714">
        <f t="shared" si="330"/>
        <v>1.4876302106966495E-4</v>
      </c>
      <c r="J714" s="4">
        <f t="shared" si="346"/>
        <v>1435.8279136826682</v>
      </c>
      <c r="K714" s="40">
        <f t="shared" si="347"/>
        <v>9.6517797457896304</v>
      </c>
      <c r="L714" s="40">
        <f t="shared" si="331"/>
        <v>0</v>
      </c>
      <c r="M714" s="10">
        <f t="shared" si="348"/>
        <v>6.6683776586808534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15.130123996529599</v>
      </c>
      <c r="Q714" s="42">
        <f t="shared" si="350"/>
        <v>0.85793818700842761</v>
      </c>
      <c r="R714" s="4">
        <f t="shared" si="351"/>
        <v>111186.75338281147</v>
      </c>
      <c r="S714">
        <f t="shared" si="332"/>
        <v>1.1118675338281147E-4</v>
      </c>
      <c r="T714" s="41">
        <f t="shared" si="333"/>
        <v>7.1366378188582975E-4</v>
      </c>
      <c r="U714" s="42">
        <f t="shared" si="352"/>
        <v>0.197429870511723</v>
      </c>
      <c r="V714" s="42">
        <f t="shared" si="353"/>
        <v>1.1175019542266575</v>
      </c>
      <c r="W714" s="42">
        <f t="shared" si="354"/>
        <v>1.1090582429479985</v>
      </c>
      <c r="X714" s="42">
        <f t="shared" si="355"/>
        <v>8.4437112786590607E-3</v>
      </c>
      <c r="Y714" s="42">
        <f t="shared" si="329"/>
        <v>1.4963935694147678E-2</v>
      </c>
      <c r="Z714" s="10">
        <f t="shared" si="356"/>
        <v>20.967766718672536</v>
      </c>
      <c r="AA714">
        <f t="shared" si="334"/>
        <v>6665813.9499877766</v>
      </c>
      <c r="AB714" s="10">
        <f t="shared" si="335"/>
        <v>6.6658139499877764</v>
      </c>
      <c r="AC714" s="10">
        <f t="shared" si="336"/>
        <v>6.5648139499877765</v>
      </c>
      <c r="AD714" s="3">
        <f t="shared" si="337"/>
        <v>952.11224800402852</v>
      </c>
      <c r="AI714" s="94">
        <f t="shared" si="338"/>
        <v>1.1090582429479985</v>
      </c>
    </row>
    <row r="715" spans="2:35">
      <c r="B715" s="39">
        <f t="shared" si="339"/>
        <v>687</v>
      </c>
      <c r="C715" s="42">
        <f t="shared" si="340"/>
        <v>12.767985611510007</v>
      </c>
      <c r="D715" s="10">
        <f t="shared" si="341"/>
        <v>2.732014388490331</v>
      </c>
      <c r="E715" s="40">
        <f t="shared" si="342"/>
        <v>40.535971223019338</v>
      </c>
      <c r="F715" s="40">
        <f t="shared" si="343"/>
        <v>46</v>
      </c>
      <c r="G715" s="3">
        <f t="shared" si="344"/>
        <v>297.32014388488403</v>
      </c>
      <c r="H715" s="3">
        <f t="shared" si="345"/>
        <v>148.76302106966494</v>
      </c>
      <c r="I715">
        <f t="shared" si="330"/>
        <v>1.4876302106966495E-4</v>
      </c>
      <c r="J715" s="4">
        <f t="shared" si="346"/>
        <v>1438.1935988128134</v>
      </c>
      <c r="K715" s="40">
        <f t="shared" si="347"/>
        <v>9.6676821193306832</v>
      </c>
      <c r="L715" s="40">
        <f t="shared" si="331"/>
        <v>0</v>
      </c>
      <c r="M715" s="10">
        <f t="shared" si="348"/>
        <v>6.6658139499877764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15.128268165125299</v>
      </c>
      <c r="Q715" s="42">
        <f t="shared" si="350"/>
        <v>0.85916669060788964</v>
      </c>
      <c r="R715" s="4">
        <f t="shared" si="351"/>
        <v>110413.92942743002</v>
      </c>
      <c r="S715">
        <f t="shared" si="332"/>
        <v>1.1041392942743001E-4</v>
      </c>
      <c r="T715" s="41">
        <f t="shared" si="333"/>
        <v>7.1443660584121112E-4</v>
      </c>
      <c r="U715" s="42">
        <f t="shared" si="352"/>
        <v>0.19605759792711039</v>
      </c>
      <c r="V715" s="42">
        <f t="shared" si="353"/>
        <v>1.1170277280535004</v>
      </c>
      <c r="W715" s="42">
        <f t="shared" si="354"/>
        <v>1.1086252996323638</v>
      </c>
      <c r="X715" s="42">
        <f t="shared" si="355"/>
        <v>8.4024284211365874E-3</v>
      </c>
      <c r="Y715" s="42">
        <f t="shared" si="329"/>
        <v>1.4974258107707266E-2</v>
      </c>
      <c r="Z715" s="10">
        <f t="shared" si="356"/>
        <v>20.959533687493341</v>
      </c>
      <c r="AA715">
        <f t="shared" si="334"/>
        <v>6663236.2640252691</v>
      </c>
      <c r="AB715" s="10">
        <f t="shared" si="335"/>
        <v>6.6632362640252687</v>
      </c>
      <c r="AC715" s="10">
        <f t="shared" si="336"/>
        <v>6.5622362640252687</v>
      </c>
      <c r="AD715" s="3">
        <f t="shared" si="337"/>
        <v>951.73839942353436</v>
      </c>
      <c r="AI715" s="94">
        <f t="shared" si="338"/>
        <v>1.1086252996323638</v>
      </c>
    </row>
    <row r="716" spans="2:35">
      <c r="B716" s="39">
        <f t="shared" si="339"/>
        <v>688</v>
      </c>
      <c r="C716" s="42">
        <f t="shared" si="340"/>
        <v>12.786570743404489</v>
      </c>
      <c r="D716" s="10">
        <f t="shared" si="341"/>
        <v>2.7134292565958482</v>
      </c>
      <c r="E716" s="40">
        <f t="shared" si="342"/>
        <v>40.573141486808304</v>
      </c>
      <c r="F716" s="40">
        <f t="shared" si="343"/>
        <v>46</v>
      </c>
      <c r="G716" s="3">
        <f t="shared" si="344"/>
        <v>297.13429256593918</v>
      </c>
      <c r="H716" s="3">
        <f t="shared" si="345"/>
        <v>148.76302106966494</v>
      </c>
      <c r="I716">
        <f t="shared" si="330"/>
        <v>1.4876302106966495E-4</v>
      </c>
      <c r="J716" s="4">
        <f t="shared" si="346"/>
        <v>1440.5614541999475</v>
      </c>
      <c r="K716" s="40">
        <f t="shared" si="347"/>
        <v>9.6835990815576416</v>
      </c>
      <c r="L716" s="40">
        <f t="shared" si="331"/>
        <v>0</v>
      </c>
      <c r="M716" s="10">
        <f t="shared" si="348"/>
        <v>6.6632362640252687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15.126401725659459</v>
      </c>
      <c r="Q716" s="42">
        <f t="shared" si="350"/>
        <v>0.86039534579182253</v>
      </c>
      <c r="R716" s="4">
        <f t="shared" si="351"/>
        <v>109641.33994567678</v>
      </c>
      <c r="S716">
        <f t="shared" si="332"/>
        <v>1.0964133994567678E-4</v>
      </c>
      <c r="T716" s="41">
        <f t="shared" si="333"/>
        <v>7.1520919532296436E-4</v>
      </c>
      <c r="U716" s="42">
        <f t="shared" si="352"/>
        <v>0.19468574168794042</v>
      </c>
      <c r="V716" s="42">
        <f t="shared" si="353"/>
        <v>1.1165510528175135</v>
      </c>
      <c r="W716" s="42">
        <f t="shared" si="354"/>
        <v>1.108189995921655</v>
      </c>
      <c r="X716" s="42">
        <f t="shared" si="355"/>
        <v>8.3610568958585318E-3</v>
      </c>
      <c r="Y716" s="42">
        <f t="shared" si="329"/>
        <v>1.4984530963605519E-2</v>
      </c>
      <c r="Z716" s="10">
        <f t="shared" si="356"/>
        <v>20.951256026342069</v>
      </c>
      <c r="AA716">
        <f t="shared" si="334"/>
        <v>6660644.6048310278</v>
      </c>
      <c r="AB716" s="10">
        <f t="shared" si="335"/>
        <v>6.6606446048310275</v>
      </c>
      <c r="AC716" s="10">
        <f t="shared" si="336"/>
        <v>6.5596446048310275</v>
      </c>
      <c r="AD716" s="3">
        <f t="shared" si="337"/>
        <v>951.36252426845942</v>
      </c>
      <c r="AI716" s="94">
        <f t="shared" si="338"/>
        <v>1.108189995921655</v>
      </c>
    </row>
    <row r="717" spans="2:35">
      <c r="B717" s="39">
        <f t="shared" si="339"/>
        <v>689</v>
      </c>
      <c r="C717" s="42">
        <f t="shared" si="340"/>
        <v>12.805155875298972</v>
      </c>
      <c r="D717" s="10">
        <f t="shared" si="341"/>
        <v>2.6948441247013655</v>
      </c>
      <c r="E717" s="40">
        <f t="shared" si="342"/>
        <v>40.610311750597269</v>
      </c>
      <c r="F717" s="40">
        <f t="shared" si="343"/>
        <v>46</v>
      </c>
      <c r="G717" s="3">
        <f t="shared" si="344"/>
        <v>296.94844124699432</v>
      </c>
      <c r="H717" s="3">
        <f t="shared" si="345"/>
        <v>148.76302106966494</v>
      </c>
      <c r="I717">
        <f t="shared" si="330"/>
        <v>1.4876302106966495E-4</v>
      </c>
      <c r="J717" s="4">
        <f t="shared" si="346"/>
        <v>1442.9314798440703</v>
      </c>
      <c r="K717" s="40">
        <f t="shared" si="347"/>
        <v>9.6995306324705055</v>
      </c>
      <c r="L717" s="40">
        <f t="shared" si="331"/>
        <v>0</v>
      </c>
      <c r="M717" s="10">
        <f t="shared" si="348"/>
        <v>6.6606446048310275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15.124524672740039</v>
      </c>
      <c r="Q717" s="42">
        <f t="shared" si="350"/>
        <v>0.86162415345993926</v>
      </c>
      <c r="R717" s="4">
        <f t="shared" si="351"/>
        <v>108868.9861475872</v>
      </c>
      <c r="S717">
        <f t="shared" si="332"/>
        <v>1.088689861475872E-4</v>
      </c>
      <c r="T717" s="41">
        <f t="shared" si="333"/>
        <v>7.1598154912105394E-4</v>
      </c>
      <c r="U717" s="42">
        <f t="shared" si="352"/>
        <v>0.19331430394282467</v>
      </c>
      <c r="V717" s="42">
        <f t="shared" si="353"/>
        <v>1.1160719294807284</v>
      </c>
      <c r="W717" s="42">
        <f t="shared" si="354"/>
        <v>1.1077523324977332</v>
      </c>
      <c r="X717" s="42">
        <f t="shared" si="355"/>
        <v>8.3195969829952254E-3</v>
      </c>
      <c r="Y717" s="42">
        <f t="shared" si="329"/>
        <v>1.4994754148173865E-2</v>
      </c>
      <c r="Z717" s="10">
        <f t="shared" si="356"/>
        <v>20.942933748197245</v>
      </c>
      <c r="AA717">
        <f t="shared" si="334"/>
        <v>6658038.9764685109</v>
      </c>
      <c r="AB717" s="10">
        <f t="shared" si="335"/>
        <v>6.6580389764685108</v>
      </c>
      <c r="AC717" s="10">
        <f t="shared" si="336"/>
        <v>6.5570389764685109</v>
      </c>
      <c r="AD717" s="3">
        <f t="shared" si="337"/>
        <v>950.98462312813797</v>
      </c>
      <c r="AI717" s="94">
        <f t="shared" si="338"/>
        <v>1.1077523324977332</v>
      </c>
    </row>
    <row r="718" spans="2:35">
      <c r="B718" s="39">
        <f t="shared" si="339"/>
        <v>690</v>
      </c>
      <c r="C718" s="42">
        <f t="shared" si="340"/>
        <v>12.823741007193455</v>
      </c>
      <c r="D718" s="10">
        <f t="shared" si="341"/>
        <v>2.6762589928068827</v>
      </c>
      <c r="E718" s="40">
        <f t="shared" si="342"/>
        <v>40.647482014386235</v>
      </c>
      <c r="F718" s="40">
        <f t="shared" si="343"/>
        <v>46</v>
      </c>
      <c r="G718" s="3">
        <f t="shared" si="344"/>
        <v>296.76258992804947</v>
      </c>
      <c r="H718" s="3">
        <f t="shared" si="345"/>
        <v>148.76302106966494</v>
      </c>
      <c r="I718">
        <f t="shared" si="330"/>
        <v>1.4876302106966495E-4</v>
      </c>
      <c r="J718" s="4">
        <f t="shared" si="346"/>
        <v>1445.3036757451816</v>
      </c>
      <c r="K718" s="40">
        <f t="shared" si="347"/>
        <v>9.7154767720692732</v>
      </c>
      <c r="L718" s="40">
        <f t="shared" si="331"/>
        <v>0</v>
      </c>
      <c r="M718" s="10">
        <f t="shared" si="348"/>
        <v>6.6580389764685108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15.122637000942602</v>
      </c>
      <c r="Q718" s="42">
        <f t="shared" si="350"/>
        <v>0.86285311451304958</v>
      </c>
      <c r="R718" s="4">
        <f t="shared" si="351"/>
        <v>108096.86924319663</v>
      </c>
      <c r="S718">
        <f t="shared" si="332"/>
        <v>1.0809686924319663E-4</v>
      </c>
      <c r="T718" s="41">
        <f t="shared" si="333"/>
        <v>7.1675366602544453E-4</v>
      </c>
      <c r="U718" s="42">
        <f t="shared" si="352"/>
        <v>0.19194328684037451</v>
      </c>
      <c r="V718" s="42">
        <f t="shared" si="353"/>
        <v>1.1155903590112282</v>
      </c>
      <c r="W718" s="42">
        <f t="shared" si="354"/>
        <v>1.1073123100468105</v>
      </c>
      <c r="X718" s="42">
        <f t="shared" si="355"/>
        <v>8.2780489644176392E-3</v>
      </c>
      <c r="Y718" s="42">
        <f t="shared" si="329"/>
        <v>1.5004927547946875E-2</v>
      </c>
      <c r="Z718" s="10">
        <f t="shared" si="356"/>
        <v>20.934566866120786</v>
      </c>
      <c r="AA718">
        <f t="shared" si="334"/>
        <v>6655419.3830272825</v>
      </c>
      <c r="AB718" s="10">
        <f t="shared" si="335"/>
        <v>6.655419383027283</v>
      </c>
      <c r="AC718" s="10">
        <f t="shared" si="336"/>
        <v>6.554419383027283</v>
      </c>
      <c r="AD718" s="3">
        <f t="shared" si="337"/>
        <v>950.60469659569003</v>
      </c>
      <c r="AI718" s="94">
        <f t="shared" si="338"/>
        <v>1.1073123100468105</v>
      </c>
    </row>
    <row r="719" spans="2:35">
      <c r="B719" s="39">
        <f t="shared" si="339"/>
        <v>691</v>
      </c>
      <c r="C719" s="42">
        <f t="shared" si="340"/>
        <v>12.842326139087938</v>
      </c>
      <c r="D719" s="10">
        <f t="shared" si="341"/>
        <v>2.6576738609124</v>
      </c>
      <c r="E719" s="40">
        <f t="shared" si="342"/>
        <v>40.6846522781752</v>
      </c>
      <c r="F719" s="40">
        <f t="shared" si="343"/>
        <v>46</v>
      </c>
      <c r="G719" s="3">
        <f t="shared" si="344"/>
        <v>296.57673860910461</v>
      </c>
      <c r="H719" s="3">
        <f t="shared" si="345"/>
        <v>148.76302106966494</v>
      </c>
      <c r="I719">
        <f t="shared" si="330"/>
        <v>1.4876302106966495E-4</v>
      </c>
      <c r="J719" s="4">
        <f t="shared" si="346"/>
        <v>1447.6780419032818</v>
      </c>
      <c r="K719" s="40">
        <f t="shared" si="347"/>
        <v>9.7314375003539482</v>
      </c>
      <c r="L719" s="40">
        <f t="shared" si="331"/>
        <v>0</v>
      </c>
      <c r="M719" s="10">
        <f t="shared" si="348"/>
        <v>6.655419383027283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15.120738704810488</v>
      </c>
      <c r="Q719" s="42">
        <f t="shared" si="350"/>
        <v>0.86408222985306737</v>
      </c>
      <c r="R719" s="4">
        <f t="shared" si="351"/>
        <v>107324.99044254041</v>
      </c>
      <c r="S719">
        <f t="shared" si="332"/>
        <v>1.0732499044254041E-4</v>
      </c>
      <c r="T719" s="41">
        <f t="shared" si="333"/>
        <v>7.1752554482610079E-4</v>
      </c>
      <c r="U719" s="42">
        <f t="shared" si="352"/>
        <v>0.19057269252920131</v>
      </c>
      <c r="V719" s="42">
        <f t="shared" si="353"/>
        <v>1.1151063423822847</v>
      </c>
      <c r="W719" s="42">
        <f t="shared" si="354"/>
        <v>1.106869929259507</v>
      </c>
      <c r="X719" s="42">
        <f t="shared" si="355"/>
        <v>8.2364131227776749E-3</v>
      </c>
      <c r="Y719" s="42">
        <f t="shared" si="329"/>
        <v>1.5015051049662805E-2</v>
      </c>
      <c r="Z719" s="10">
        <f t="shared" si="356"/>
        <v>20.926155393257599</v>
      </c>
      <c r="AA719">
        <f t="shared" si="334"/>
        <v>6652785.8286228916</v>
      </c>
      <c r="AB719" s="10">
        <f t="shared" si="335"/>
        <v>6.6527858286228918</v>
      </c>
      <c r="AC719" s="10">
        <f t="shared" si="336"/>
        <v>6.5517858286228918</v>
      </c>
      <c r="AD719" s="3">
        <f t="shared" si="337"/>
        <v>950.22274526800459</v>
      </c>
      <c r="AI719" s="94">
        <f t="shared" si="338"/>
        <v>1.106869929259507</v>
      </c>
    </row>
    <row r="720" spans="2:35">
      <c r="B720" s="39">
        <f t="shared" si="339"/>
        <v>692</v>
      </c>
      <c r="C720" s="42">
        <f t="shared" si="340"/>
        <v>12.86091127098242</v>
      </c>
      <c r="D720" s="10">
        <f t="shared" si="341"/>
        <v>2.6390887290179172</v>
      </c>
      <c r="E720" s="40">
        <f t="shared" si="342"/>
        <v>40.721822541964166</v>
      </c>
      <c r="F720" s="40">
        <f t="shared" si="343"/>
        <v>46</v>
      </c>
      <c r="G720" s="3">
        <f t="shared" si="344"/>
        <v>296.39088729015975</v>
      </c>
      <c r="H720" s="3">
        <f t="shared" si="345"/>
        <v>148.76302106966494</v>
      </c>
      <c r="I720">
        <f t="shared" si="330"/>
        <v>1.4876302106966495E-4</v>
      </c>
      <c r="J720" s="4">
        <f t="shared" si="346"/>
        <v>1450.0545783183707</v>
      </c>
      <c r="K720" s="40">
        <f t="shared" si="347"/>
        <v>9.7474128173245269</v>
      </c>
      <c r="L720" s="40">
        <f t="shared" si="331"/>
        <v>0</v>
      </c>
      <c r="M720" s="10">
        <f t="shared" si="348"/>
        <v>6.6527858286228918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15.118829778854616</v>
      </c>
      <c r="Q720" s="42">
        <f t="shared" si="350"/>
        <v>0.86531150038301785</v>
      </c>
      <c r="R720" s="4">
        <f t="shared" si="351"/>
        <v>106553.35095565396</v>
      </c>
      <c r="S720">
        <f t="shared" si="332"/>
        <v>1.0655335095565396E-4</v>
      </c>
      <c r="T720" s="41">
        <f t="shared" si="333"/>
        <v>7.1829718431298719E-4</v>
      </c>
      <c r="U720" s="42">
        <f t="shared" si="352"/>
        <v>0.18920252315791652</v>
      </c>
      <c r="V720" s="42">
        <f t="shared" si="353"/>
        <v>1.1146198805725738</v>
      </c>
      <c r="W720" s="42">
        <f t="shared" si="354"/>
        <v>1.1064251908308314</v>
      </c>
      <c r="X720" s="42">
        <f t="shared" si="355"/>
        <v>8.1946897417424225E-3</v>
      </c>
      <c r="Y720" s="42">
        <f t="shared" si="329"/>
        <v>1.5025124540264416E-2</v>
      </c>
      <c r="Z720" s="10">
        <f t="shared" si="356"/>
        <v>20.917699342835576</v>
      </c>
      <c r="AA720">
        <f t="shared" si="334"/>
        <v>6650138.317396869</v>
      </c>
      <c r="AB720" s="10">
        <f t="shared" si="335"/>
        <v>6.6501383173968689</v>
      </c>
      <c r="AC720" s="10">
        <f t="shared" si="336"/>
        <v>6.5491383173968689</v>
      </c>
      <c r="AD720" s="3">
        <f t="shared" si="337"/>
        <v>949.83876974573877</v>
      </c>
      <c r="AI720" s="94">
        <f t="shared" si="338"/>
        <v>1.1064251908308314</v>
      </c>
    </row>
    <row r="721" spans="2:35">
      <c r="B721" s="39">
        <f t="shared" si="339"/>
        <v>693</v>
      </c>
      <c r="C721" s="42">
        <f t="shared" si="340"/>
        <v>12.879496402876903</v>
      </c>
      <c r="D721" s="10">
        <f t="shared" si="341"/>
        <v>2.6205035971234345</v>
      </c>
      <c r="E721" s="40">
        <f t="shared" si="342"/>
        <v>40.758992805753131</v>
      </c>
      <c r="F721" s="40">
        <f t="shared" si="343"/>
        <v>46</v>
      </c>
      <c r="G721" s="3">
        <f t="shared" si="344"/>
        <v>296.2050359712149</v>
      </c>
      <c r="H721" s="3">
        <f t="shared" si="345"/>
        <v>148.76302106966494</v>
      </c>
      <c r="I721">
        <f t="shared" si="330"/>
        <v>1.4876302106966495E-4</v>
      </c>
      <c r="J721" s="4">
        <f t="shared" si="346"/>
        <v>1452.4332849904486</v>
      </c>
      <c r="K721" s="40">
        <f t="shared" si="347"/>
        <v>9.763402722981013</v>
      </c>
      <c r="L721" s="40">
        <f t="shared" si="331"/>
        <v>0</v>
      </c>
      <c r="M721" s="10">
        <f t="shared" si="348"/>
        <v>6.6501383173968689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15.116910217553425</v>
      </c>
      <c r="Q721" s="42">
        <f t="shared" si="350"/>
        <v>0.86654092700704466</v>
      </c>
      <c r="R721" s="4">
        <f t="shared" si="351"/>
        <v>105781.95199257259</v>
      </c>
      <c r="S721">
        <f t="shared" si="332"/>
        <v>1.0578195199257259E-4</v>
      </c>
      <c r="T721" s="41">
        <f t="shared" si="333"/>
        <v>7.1906858327606862E-4</v>
      </c>
      <c r="U721" s="42">
        <f t="shared" si="352"/>
        <v>0.18783278087513147</v>
      </c>
      <c r="V721" s="42">
        <f t="shared" si="353"/>
        <v>1.1141309745665511</v>
      </c>
      <c r="W721" s="42">
        <f t="shared" si="354"/>
        <v>1.1059780954601794</v>
      </c>
      <c r="X721" s="42">
        <f t="shared" si="355"/>
        <v>8.1528791063716355E-3</v>
      </c>
      <c r="Y721" s="42">
        <f t="shared" si="329"/>
        <v>1.503514790690026E-2</v>
      </c>
      <c r="Z721" s="10">
        <f t="shared" si="356"/>
        <v>20.909198728166221</v>
      </c>
      <c r="AA721">
        <f t="shared" si="334"/>
        <v>6647476.8535169261</v>
      </c>
      <c r="AB721" s="10">
        <f t="shared" si="335"/>
        <v>6.6474768535169257</v>
      </c>
      <c r="AC721" s="10">
        <f t="shared" si="336"/>
        <v>6.5464768535169258</v>
      </c>
      <c r="AD721" s="3">
        <f t="shared" si="337"/>
        <v>949.45277063334674</v>
      </c>
      <c r="AI721" s="94">
        <f t="shared" si="338"/>
        <v>1.1059780954601794</v>
      </c>
    </row>
    <row r="722" spans="2:35">
      <c r="B722" s="39">
        <f t="shared" si="339"/>
        <v>694</v>
      </c>
      <c r="C722" s="42">
        <f t="shared" si="340"/>
        <v>12.898081534771386</v>
      </c>
      <c r="D722" s="10">
        <f t="shared" si="341"/>
        <v>2.6019184652289518</v>
      </c>
      <c r="E722" s="40">
        <f t="shared" si="342"/>
        <v>40.796163069542096</v>
      </c>
      <c r="F722" s="40">
        <f t="shared" si="343"/>
        <v>46</v>
      </c>
      <c r="G722" s="3">
        <f t="shared" si="344"/>
        <v>296.01918465227004</v>
      </c>
      <c r="H722" s="3">
        <f t="shared" si="345"/>
        <v>148.76302106966494</v>
      </c>
      <c r="I722">
        <f t="shared" si="330"/>
        <v>1.4876302106966495E-4</v>
      </c>
      <c r="J722" s="4">
        <f t="shared" si="346"/>
        <v>1454.8141619195148</v>
      </c>
      <c r="K722" s="40">
        <f t="shared" si="347"/>
        <v>9.7794072173234028</v>
      </c>
      <c r="L722" s="40">
        <f t="shared" si="331"/>
        <v>0</v>
      </c>
      <c r="M722" s="10">
        <f t="shared" si="348"/>
        <v>6.6474768535169257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15.114980015352895</v>
      </c>
      <c r="Q722" s="42">
        <f t="shared" si="350"/>
        <v>0.86777051063041732</v>
      </c>
      <c r="R722" s="4">
        <f t="shared" si="351"/>
        <v>105010.79476333178</v>
      </c>
      <c r="S722">
        <f t="shared" si="332"/>
        <v>1.0501079476333178E-4</v>
      </c>
      <c r="T722" s="41">
        <f t="shared" si="333"/>
        <v>7.1983974050530942E-4</v>
      </c>
      <c r="U722" s="42">
        <f t="shared" si="352"/>
        <v>0.18646346782945772</v>
      </c>
      <c r="V722" s="42">
        <f t="shared" si="353"/>
        <v>1.1136396253536784</v>
      </c>
      <c r="W722" s="42">
        <f t="shared" si="354"/>
        <v>1.1055286438513692</v>
      </c>
      <c r="X722" s="42">
        <f t="shared" si="355"/>
        <v>8.1109815023092668E-3</v>
      </c>
      <c r="Y722" s="42">
        <f t="shared" si="329"/>
        <v>1.5045121036924979E-2</v>
      </c>
      <c r="Z722" s="10">
        <f t="shared" si="356"/>
        <v>20.900653562643932</v>
      </c>
      <c r="AA722">
        <f t="shared" si="334"/>
        <v>6644801.44117672</v>
      </c>
      <c r="AB722" s="10">
        <f t="shared" si="335"/>
        <v>6.6448014411767202</v>
      </c>
      <c r="AC722" s="10">
        <f t="shared" si="336"/>
        <v>6.5438014411767202</v>
      </c>
      <c r="AD722" s="3">
        <f t="shared" si="337"/>
        <v>949.06474853904569</v>
      </c>
      <c r="AI722" s="94">
        <f t="shared" si="338"/>
        <v>1.1055286438513692</v>
      </c>
    </row>
    <row r="723" spans="2:35">
      <c r="B723" s="39">
        <f t="shared" si="339"/>
        <v>695</v>
      </c>
      <c r="C723" s="42">
        <f t="shared" si="340"/>
        <v>12.916666666665868</v>
      </c>
      <c r="D723" s="10">
        <f t="shared" si="341"/>
        <v>2.583333333334469</v>
      </c>
      <c r="E723" s="40">
        <f t="shared" si="342"/>
        <v>40.833333333331062</v>
      </c>
      <c r="F723" s="40">
        <f t="shared" si="343"/>
        <v>46</v>
      </c>
      <c r="G723" s="3">
        <f t="shared" si="344"/>
        <v>295.83333333332519</v>
      </c>
      <c r="H723" s="3">
        <f t="shared" si="345"/>
        <v>148.76302106966494</v>
      </c>
      <c r="I723">
        <f t="shared" si="330"/>
        <v>1.4876302106966495E-4</v>
      </c>
      <c r="J723" s="4">
        <f t="shared" si="346"/>
        <v>1457.19720910557</v>
      </c>
      <c r="K723" s="40">
        <f t="shared" si="347"/>
        <v>9.7954263003516999</v>
      </c>
      <c r="L723" s="40">
        <f t="shared" si="331"/>
        <v>0</v>
      </c>
      <c r="M723" s="10">
        <f t="shared" si="348"/>
        <v>6.6448014411767202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15.113039166666304</v>
      </c>
      <c r="Q723" s="42">
        <f t="shared" si="350"/>
        <v>0.86900025215953847</v>
      </c>
      <c r="R723" s="4">
        <f t="shared" si="351"/>
        <v>104239.88047796678</v>
      </c>
      <c r="S723">
        <f t="shared" si="332"/>
        <v>1.0423988047796678E-4</v>
      </c>
      <c r="T723" s="41">
        <f t="shared" si="333"/>
        <v>7.2061065479067437E-4</v>
      </c>
      <c r="U723" s="42">
        <f t="shared" si="352"/>
        <v>0.1850945861695065</v>
      </c>
      <c r="V723" s="42">
        <f t="shared" si="353"/>
        <v>1.113145833929442</v>
      </c>
      <c r="W723" s="42">
        <f t="shared" si="354"/>
        <v>1.1050768367125994</v>
      </c>
      <c r="X723" s="42">
        <f t="shared" si="355"/>
        <v>8.0689972168426216E-3</v>
      </c>
      <c r="Y723" s="42">
        <f t="shared" si="329"/>
        <v>1.5055043817900893E-2</v>
      </c>
      <c r="Z723" s="10">
        <f t="shared" si="356"/>
        <v>20.892063859747033</v>
      </c>
      <c r="AA723">
        <f t="shared" si="334"/>
        <v>6642112.0845961934</v>
      </c>
      <c r="AB723" s="10">
        <f t="shared" si="335"/>
        <v>6.6421120845961932</v>
      </c>
      <c r="AC723" s="10">
        <f t="shared" si="336"/>
        <v>6.5411120845961932</v>
      </c>
      <c r="AD723" s="3">
        <f t="shared" si="337"/>
        <v>948.67470407486485</v>
      </c>
      <c r="AI723" s="94">
        <f t="shared" si="338"/>
        <v>1.1050768367125994</v>
      </c>
    </row>
    <row r="724" spans="2:35">
      <c r="B724" s="39">
        <f t="shared" si="339"/>
        <v>696</v>
      </c>
      <c r="C724" s="42">
        <f t="shared" si="340"/>
        <v>12.935251798560351</v>
      </c>
      <c r="D724" s="10">
        <f t="shared" si="341"/>
        <v>2.5647482014399863</v>
      </c>
      <c r="E724" s="40">
        <f t="shared" si="342"/>
        <v>40.870503597120027</v>
      </c>
      <c r="F724" s="40">
        <f t="shared" si="343"/>
        <v>46</v>
      </c>
      <c r="G724" s="3">
        <f t="shared" si="344"/>
        <v>295.64748201438033</v>
      </c>
      <c r="H724" s="3">
        <f t="shared" si="345"/>
        <v>148.76302106966494</v>
      </c>
      <c r="I724">
        <f t="shared" si="330"/>
        <v>1.4876302106966495E-4</v>
      </c>
      <c r="J724" s="4">
        <f t="shared" si="346"/>
        <v>1459.582426548614</v>
      </c>
      <c r="K724" s="40">
        <f t="shared" si="347"/>
        <v>9.8114599720659026</v>
      </c>
      <c r="L724" s="40">
        <f t="shared" si="331"/>
        <v>0</v>
      </c>
      <c r="M724" s="10">
        <f t="shared" si="348"/>
        <v>6.6421120845961932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15.111087665874381</v>
      </c>
      <c r="Q724" s="42">
        <f t="shared" si="350"/>
        <v>0.8702301525019509</v>
      </c>
      <c r="R724" s="4">
        <f t="shared" si="351"/>
        <v>103469.21034651298</v>
      </c>
      <c r="S724">
        <f t="shared" si="332"/>
        <v>1.0346921034651298E-4</v>
      </c>
      <c r="T724" s="41">
        <f t="shared" si="333"/>
        <v>7.2138132492212815E-4</v>
      </c>
      <c r="U724" s="42">
        <f t="shared" si="352"/>
        <v>0.18372613804388924</v>
      </c>
      <c r="V724" s="42">
        <f t="shared" si="353"/>
        <v>1.1126496012945757</v>
      </c>
      <c r="W724" s="42">
        <f t="shared" si="354"/>
        <v>1.1046226747565075</v>
      </c>
      <c r="X724" s="42">
        <f t="shared" si="355"/>
        <v>8.0269265380681354E-3</v>
      </c>
      <c r="Y724" s="42">
        <f t="shared" si="329"/>
        <v>1.5064916137598583E-2</v>
      </c>
      <c r="Z724" s="10">
        <f t="shared" si="356"/>
        <v>20.883429633037444</v>
      </c>
      <c r="AA724">
        <f t="shared" si="334"/>
        <v>6639408.7880214574</v>
      </c>
      <c r="AB724" s="10">
        <f t="shared" si="335"/>
        <v>6.6394087880214574</v>
      </c>
      <c r="AC724" s="10">
        <f t="shared" si="336"/>
        <v>6.5384087880214574</v>
      </c>
      <c r="AD724" s="3">
        <f t="shared" si="337"/>
        <v>948.28263785662909</v>
      </c>
      <c r="AI724" s="94">
        <f t="shared" si="338"/>
        <v>1.1046226747565075</v>
      </c>
    </row>
    <row r="725" spans="2:35">
      <c r="B725" s="39">
        <f t="shared" si="339"/>
        <v>697</v>
      </c>
      <c r="C725" s="42">
        <f t="shared" si="340"/>
        <v>12.953836930454834</v>
      </c>
      <c r="D725" s="10">
        <f t="shared" si="341"/>
        <v>2.5461630695455035</v>
      </c>
      <c r="E725" s="40">
        <f t="shared" si="342"/>
        <v>40.907673860908993</v>
      </c>
      <c r="F725" s="40">
        <f t="shared" si="343"/>
        <v>46</v>
      </c>
      <c r="G725" s="3">
        <f t="shared" si="344"/>
        <v>295.46163069543547</v>
      </c>
      <c r="H725" s="3">
        <f t="shared" si="345"/>
        <v>148.76302106966494</v>
      </c>
      <c r="I725">
        <f t="shared" si="330"/>
        <v>1.4876302106966495E-4</v>
      </c>
      <c r="J725" s="4">
        <f t="shared" si="346"/>
        <v>1461.9698142486463</v>
      </c>
      <c r="K725" s="40">
        <f t="shared" si="347"/>
        <v>9.8275082324660072</v>
      </c>
      <c r="L725" s="40">
        <f t="shared" si="331"/>
        <v>0</v>
      </c>
      <c r="M725" s="10">
        <f t="shared" si="348"/>
        <v>6.6394087880214574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15.109125507325123</v>
      </c>
      <c r="Q725" s="42">
        <f t="shared" si="350"/>
        <v>0.87146021256634532</v>
      </c>
      <c r="R725" s="4">
        <f t="shared" si="351"/>
        <v>102698.78557900588</v>
      </c>
      <c r="S725">
        <f t="shared" si="332"/>
        <v>1.0269878557900588E-4</v>
      </c>
      <c r="T725" s="41">
        <f t="shared" si="333"/>
        <v>7.2215174968963533E-4</v>
      </c>
      <c r="U725" s="42">
        <f t="shared" si="352"/>
        <v>0.18235812560121759</v>
      </c>
      <c r="V725" s="42">
        <f t="shared" si="353"/>
        <v>1.1121509284549913</v>
      </c>
      <c r="W725" s="42">
        <f t="shared" si="354"/>
        <v>1.1041661587001512</v>
      </c>
      <c r="X725" s="42">
        <f t="shared" si="355"/>
        <v>7.984769754840082E-3</v>
      </c>
      <c r="Y725" s="42">
        <f t="shared" si="329"/>
        <v>1.5074737883997396E-2</v>
      </c>
      <c r="Z725" s="10">
        <f t="shared" si="356"/>
        <v>20.874750896160233</v>
      </c>
      <c r="AA725">
        <f t="shared" si="334"/>
        <v>6636691.5557246553</v>
      </c>
      <c r="AB725" s="10">
        <f t="shared" si="335"/>
        <v>6.6366915557246555</v>
      </c>
      <c r="AC725" s="10">
        <f t="shared" si="336"/>
        <v>6.5356915557246555</v>
      </c>
      <c r="AD725" s="3">
        <f t="shared" si="337"/>
        <v>947.8885505039384</v>
      </c>
      <c r="AI725" s="94">
        <f t="shared" si="338"/>
        <v>1.1041661587001512</v>
      </c>
    </row>
    <row r="726" spans="2:35">
      <c r="B726" s="39">
        <f t="shared" si="339"/>
        <v>698</v>
      </c>
      <c r="C726" s="42">
        <f t="shared" si="340"/>
        <v>12.972422062349317</v>
      </c>
      <c r="D726" s="10">
        <f t="shared" si="341"/>
        <v>2.5275779376510208</v>
      </c>
      <c r="E726" s="40">
        <f t="shared" si="342"/>
        <v>40.944844124697958</v>
      </c>
      <c r="F726" s="40">
        <f t="shared" si="343"/>
        <v>46</v>
      </c>
      <c r="G726" s="3">
        <f t="shared" si="344"/>
        <v>295.27577937649062</v>
      </c>
      <c r="H726" s="3">
        <f t="shared" si="345"/>
        <v>148.76302106966494</v>
      </c>
      <c r="I726">
        <f t="shared" si="330"/>
        <v>1.4876302106966495E-4</v>
      </c>
      <c r="J726" s="4">
        <f t="shared" si="346"/>
        <v>1464.3593722056676</v>
      </c>
      <c r="K726" s="40">
        <f t="shared" si="347"/>
        <v>9.8435710815520192</v>
      </c>
      <c r="L726" s="40">
        <f t="shared" si="331"/>
        <v>0</v>
      </c>
      <c r="M726" s="10">
        <f t="shared" si="348"/>
        <v>6.6366915557246555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15.10715268533361</v>
      </c>
      <c r="Q726" s="42">
        <f t="shared" si="350"/>
        <v>0.87269043326256734</v>
      </c>
      <c r="R726" s="4">
        <f t="shared" si="351"/>
        <v>101928.60738548069</v>
      </c>
      <c r="S726">
        <f t="shared" si="332"/>
        <v>1.0192860738548069E-4</v>
      </c>
      <c r="T726" s="41">
        <f t="shared" si="333"/>
        <v>7.2292192788316046E-4</v>
      </c>
      <c r="U726" s="42">
        <f t="shared" si="352"/>
        <v>0.18099055099010264</v>
      </c>
      <c r="V726" s="42">
        <f t="shared" si="353"/>
        <v>1.1116498164229622</v>
      </c>
      <c r="W726" s="42">
        <f t="shared" si="354"/>
        <v>1.1037072892649833</v>
      </c>
      <c r="X726" s="42">
        <f t="shared" si="355"/>
        <v>7.9425271579789403E-3</v>
      </c>
      <c r="Y726" s="42">
        <f t="shared" si="329"/>
        <v>1.5084508945287447E-2</v>
      </c>
      <c r="Z726" s="10">
        <f t="shared" si="356"/>
        <v>20.866027662845251</v>
      </c>
      <c r="AA726">
        <f t="shared" si="334"/>
        <v>6633960.3920044769</v>
      </c>
      <c r="AB726" s="10">
        <f t="shared" si="335"/>
        <v>6.633960392004477</v>
      </c>
      <c r="AC726" s="10">
        <f t="shared" si="336"/>
        <v>6.532960392004477</v>
      </c>
      <c r="AD726" s="3">
        <f t="shared" si="337"/>
        <v>947.49244264024321</v>
      </c>
      <c r="AI726" s="94">
        <f t="shared" si="338"/>
        <v>1.1037072892649833</v>
      </c>
    </row>
    <row r="727" spans="2:35">
      <c r="B727" s="39">
        <f t="shared" si="339"/>
        <v>699</v>
      </c>
      <c r="C727" s="42">
        <f t="shared" si="340"/>
        <v>12.991007194243799</v>
      </c>
      <c r="D727" s="10">
        <f t="shared" si="341"/>
        <v>2.508992805756538</v>
      </c>
      <c r="E727" s="40">
        <f t="shared" si="342"/>
        <v>40.982014388486924</v>
      </c>
      <c r="F727" s="40">
        <f t="shared" si="343"/>
        <v>46</v>
      </c>
      <c r="G727" s="3">
        <f t="shared" si="344"/>
        <v>295.08992805754576</v>
      </c>
      <c r="H727" s="3">
        <f t="shared" si="345"/>
        <v>148.76302106966494</v>
      </c>
      <c r="I727">
        <f t="shared" si="330"/>
        <v>1.4876302106966495E-4</v>
      </c>
      <c r="J727" s="4">
        <f t="shared" si="346"/>
        <v>1466.7511004196776</v>
      </c>
      <c r="K727" s="40">
        <f t="shared" si="347"/>
        <v>9.8596485193239367</v>
      </c>
      <c r="L727" s="40">
        <f t="shared" si="331"/>
        <v>0</v>
      </c>
      <c r="M727" s="10">
        <f t="shared" si="348"/>
        <v>6.633960392004477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15.105169194182283</v>
      </c>
      <c r="Q727" s="42">
        <f t="shared" si="350"/>
        <v>0.87392081550162504</v>
      </c>
      <c r="R727" s="4">
        <f t="shared" si="351"/>
        <v>101158.67697597282</v>
      </c>
      <c r="S727">
        <f t="shared" si="332"/>
        <v>1.0115867697597282E-4</v>
      </c>
      <c r="T727" s="41">
        <f t="shared" si="333"/>
        <v>7.2369185829266832E-4</v>
      </c>
      <c r="U727" s="42">
        <f t="shared" si="352"/>
        <v>0.17962341635915591</v>
      </c>
      <c r="V727" s="42">
        <f t="shared" si="353"/>
        <v>1.1111462662154266</v>
      </c>
      <c r="W727" s="42">
        <f t="shared" si="354"/>
        <v>1.1032460671769402</v>
      </c>
      <c r="X727" s="42">
        <f t="shared" si="355"/>
        <v>7.9001990384863774E-3</v>
      </c>
      <c r="Y727" s="42">
        <f t="shared" si="329"/>
        <v>1.5094229209869421E-2</v>
      </c>
      <c r="Z727" s="10">
        <f t="shared" si="356"/>
        <v>20.857259946905693</v>
      </c>
      <c r="AA727">
        <f t="shared" si="334"/>
        <v>6631215.3011857057</v>
      </c>
      <c r="AB727" s="10">
        <f t="shared" si="335"/>
        <v>6.6312153011857058</v>
      </c>
      <c r="AC727" s="10">
        <f t="shared" si="336"/>
        <v>6.5302153011857058</v>
      </c>
      <c r="AD727" s="3">
        <f t="shared" si="337"/>
        <v>947.09431489277824</v>
      </c>
      <c r="AI727" s="94">
        <f t="shared" si="338"/>
        <v>1.1032460671769402</v>
      </c>
    </row>
    <row r="728" spans="2:35">
      <c r="B728" s="39">
        <f t="shared" si="339"/>
        <v>700</v>
      </c>
      <c r="C728" s="42">
        <f t="shared" si="340"/>
        <v>13.009592326138282</v>
      </c>
      <c r="D728" s="10">
        <f t="shared" si="341"/>
        <v>2.4904076738620553</v>
      </c>
      <c r="E728" s="40">
        <f t="shared" si="342"/>
        <v>41.019184652275889</v>
      </c>
      <c r="F728" s="40">
        <f t="shared" si="343"/>
        <v>46</v>
      </c>
      <c r="G728" s="3">
        <f t="shared" si="344"/>
        <v>294.90407673860091</v>
      </c>
      <c r="H728" s="3">
        <f t="shared" si="345"/>
        <v>148.76302106966494</v>
      </c>
      <c r="I728">
        <f t="shared" si="330"/>
        <v>1.4876302106966495E-4</v>
      </c>
      <c r="J728" s="4">
        <f t="shared" si="346"/>
        <v>1469.1449988906763</v>
      </c>
      <c r="K728" s="40">
        <f t="shared" si="347"/>
        <v>9.8757405457817597</v>
      </c>
      <c r="L728" s="40">
        <f t="shared" si="331"/>
        <v>0</v>
      </c>
      <c r="M728" s="10">
        <f t="shared" si="348"/>
        <v>6.6312153011857058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15.103175028120512</v>
      </c>
      <c r="Q728" s="42">
        <f t="shared" si="350"/>
        <v>0.87515136019569628</v>
      </c>
      <c r="R728" s="4">
        <f t="shared" si="351"/>
        <v>100388.99556051768</v>
      </c>
      <c r="S728">
        <f t="shared" si="332"/>
        <v>1.0038899556051768E-4</v>
      </c>
      <c r="T728" s="41">
        <f t="shared" si="333"/>
        <v>7.2446153970812349E-4</v>
      </c>
      <c r="U728" s="42">
        <f t="shared" si="352"/>
        <v>0.17825672385698882</v>
      </c>
      <c r="V728" s="42">
        <f t="shared" si="353"/>
        <v>1.1106402788552114</v>
      </c>
      <c r="W728" s="42">
        <f t="shared" si="354"/>
        <v>1.1027824931663646</v>
      </c>
      <c r="X728" s="42">
        <f t="shared" si="355"/>
        <v>7.8577856888468745E-3</v>
      </c>
      <c r="Y728" s="42">
        <f t="shared" si="329"/>
        <v>1.510389856635598E-2</v>
      </c>
      <c r="Z728" s="10">
        <f t="shared" si="356"/>
        <v>20.848447762238909</v>
      </c>
      <c r="AA728">
        <f t="shared" si="334"/>
        <v>6628456.2876194762</v>
      </c>
      <c r="AB728" s="10">
        <f t="shared" si="335"/>
        <v>6.6284562876194766</v>
      </c>
      <c r="AC728" s="10">
        <f t="shared" si="336"/>
        <v>6.5274562876194766</v>
      </c>
      <c r="AD728" s="3">
        <f t="shared" si="337"/>
        <v>946.69416789259992</v>
      </c>
      <c r="AI728" s="94">
        <f t="shared" si="338"/>
        <v>1.1027824931663646</v>
      </c>
    </row>
    <row r="729" spans="2:35">
      <c r="B729" s="39">
        <f t="shared" si="339"/>
        <v>701</v>
      </c>
      <c r="C729" s="42">
        <f t="shared" si="340"/>
        <v>13.028177458032765</v>
      </c>
      <c r="D729" s="10">
        <f t="shared" si="341"/>
        <v>2.4718225419675726</v>
      </c>
      <c r="E729" s="40">
        <f t="shared" si="342"/>
        <v>41.056354916064855</v>
      </c>
      <c r="F729" s="40">
        <f t="shared" si="343"/>
        <v>46</v>
      </c>
      <c r="G729" s="3">
        <f t="shared" si="344"/>
        <v>294.71822541965605</v>
      </c>
      <c r="H729" s="3">
        <f t="shared" si="345"/>
        <v>148.76302106966494</v>
      </c>
      <c r="I729">
        <f t="shared" si="330"/>
        <v>1.4876302106966495E-4</v>
      </c>
      <c r="J729" s="4">
        <f t="shared" si="346"/>
        <v>1471.5410676186639</v>
      </c>
      <c r="K729" s="40">
        <f t="shared" si="347"/>
        <v>9.8918471609254883</v>
      </c>
      <c r="L729" s="40">
        <f t="shared" si="331"/>
        <v>0</v>
      </c>
      <c r="M729" s="10">
        <f t="shared" si="348"/>
        <v>6.6284562876194766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15.101170181364704</v>
      </c>
      <c r="Q729" s="42">
        <f t="shared" si="350"/>
        <v>0.87638206825813625</v>
      </c>
      <c r="R729" s="4">
        <f t="shared" si="351"/>
        <v>99619.564349150663</v>
      </c>
      <c r="S729">
        <f t="shared" si="332"/>
        <v>9.9619564349150659E-5</v>
      </c>
      <c r="T729" s="41">
        <f t="shared" si="333"/>
        <v>7.2523097091949052E-4</v>
      </c>
      <c r="U729" s="42">
        <f t="shared" si="352"/>
        <v>0.17689047563221288</v>
      </c>
      <c r="V729" s="42">
        <f t="shared" si="353"/>
        <v>1.1101318553705168</v>
      </c>
      <c r="W729" s="42">
        <f t="shared" si="354"/>
        <v>1.1023165679680496</v>
      </c>
      <c r="X729" s="42">
        <f t="shared" si="355"/>
        <v>7.8152874024672858E-3</v>
      </c>
      <c r="Y729" s="42">
        <f t="shared" si="329"/>
        <v>1.5113516903572483E-2</v>
      </c>
      <c r="Z729" s="10">
        <f t="shared" si="356"/>
        <v>20.83959112282626</v>
      </c>
      <c r="AA729">
        <f t="shared" si="334"/>
        <v>6625683.3556832196</v>
      </c>
      <c r="AB729" s="10">
        <f t="shared" si="335"/>
        <v>6.6256833556832193</v>
      </c>
      <c r="AC729" s="10">
        <f t="shared" si="336"/>
        <v>6.5246833556832193</v>
      </c>
      <c r="AD729" s="3">
        <f t="shared" si="337"/>
        <v>946.29200227457864</v>
      </c>
      <c r="AI729" s="94">
        <f t="shared" si="338"/>
        <v>1.1023165679680496</v>
      </c>
    </row>
    <row r="730" spans="2:35">
      <c r="B730" s="39">
        <f t="shared" si="339"/>
        <v>702</v>
      </c>
      <c r="C730" s="42">
        <f t="shared" si="340"/>
        <v>13.046762589927248</v>
      </c>
      <c r="D730" s="10">
        <f t="shared" si="341"/>
        <v>2.4532374100730898</v>
      </c>
      <c r="E730" s="40">
        <f t="shared" si="342"/>
        <v>41.09352517985382</v>
      </c>
      <c r="F730" s="40">
        <f t="shared" si="343"/>
        <v>46</v>
      </c>
      <c r="G730" s="3">
        <f t="shared" si="344"/>
        <v>294.53237410071119</v>
      </c>
      <c r="H730" s="3">
        <f t="shared" si="345"/>
        <v>148.76302106966494</v>
      </c>
      <c r="I730">
        <f t="shared" si="330"/>
        <v>1.4876302106966495E-4</v>
      </c>
      <c r="J730" s="4">
        <f t="shared" si="346"/>
        <v>1473.93930660364</v>
      </c>
      <c r="K730" s="40">
        <f t="shared" si="347"/>
        <v>9.9079683647551224</v>
      </c>
      <c r="L730" s="40">
        <f t="shared" si="331"/>
        <v>0</v>
      </c>
      <c r="M730" s="10">
        <f t="shared" si="348"/>
        <v>6.6256833556832193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15.099154648098162</v>
      </c>
      <c r="Q730" s="42">
        <f t="shared" si="350"/>
        <v>0.87761294060348471</v>
      </c>
      <c r="R730" s="4">
        <f t="shared" si="351"/>
        <v>98850.384551907118</v>
      </c>
      <c r="S730">
        <f t="shared" si="332"/>
        <v>9.8850384551907113E-5</v>
      </c>
      <c r="T730" s="41">
        <f t="shared" si="333"/>
        <v>7.260001507167341E-4</v>
      </c>
      <c r="U730" s="42">
        <f t="shared" si="352"/>
        <v>0.17552467383343939</v>
      </c>
      <c r="V730" s="42">
        <f t="shared" si="353"/>
        <v>1.1096209967954285</v>
      </c>
      <c r="W730" s="42">
        <f t="shared" si="354"/>
        <v>1.1018482923212281</v>
      </c>
      <c r="X730" s="42">
        <f t="shared" si="355"/>
        <v>7.7727044742004203E-3</v>
      </c>
      <c r="Y730" s="42">
        <f t="shared" si="329"/>
        <v>1.5123084110558342E-2</v>
      </c>
      <c r="Z730" s="10">
        <f t="shared" si="356"/>
        <v>20.830690042733842</v>
      </c>
      <c r="AA730">
        <f t="shared" si="334"/>
        <v>6622896.5097809043</v>
      </c>
      <c r="AB730" s="10">
        <f t="shared" si="335"/>
        <v>6.6228965097809045</v>
      </c>
      <c r="AC730" s="10">
        <f t="shared" si="336"/>
        <v>6.5218965097809045</v>
      </c>
      <c r="AD730" s="3">
        <f t="shared" si="337"/>
        <v>945.88781867743353</v>
      </c>
      <c r="AI730" s="94">
        <f t="shared" si="338"/>
        <v>1.1018482923212281</v>
      </c>
    </row>
    <row r="731" spans="2:35">
      <c r="B731" s="39">
        <f t="shared" si="339"/>
        <v>703</v>
      </c>
      <c r="C731" s="42">
        <f t="shared" si="340"/>
        <v>13.06534772182173</v>
      </c>
      <c r="D731" s="10">
        <f t="shared" si="341"/>
        <v>2.4346522781786071</v>
      </c>
      <c r="E731" s="40">
        <f t="shared" si="342"/>
        <v>41.130695443642786</v>
      </c>
      <c r="F731" s="40">
        <f t="shared" si="343"/>
        <v>46</v>
      </c>
      <c r="G731" s="3">
        <f t="shared" si="344"/>
        <v>294.34652278176634</v>
      </c>
      <c r="H731" s="3">
        <f t="shared" si="345"/>
        <v>148.76302106966494</v>
      </c>
      <c r="I731">
        <f t="shared" si="330"/>
        <v>1.4876302106966495E-4</v>
      </c>
      <c r="J731" s="4">
        <f t="shared" si="346"/>
        <v>1476.3397158456048</v>
      </c>
      <c r="K731" s="40">
        <f t="shared" si="347"/>
        <v>9.9241041572706603</v>
      </c>
      <c r="L731" s="40">
        <f t="shared" si="331"/>
        <v>0</v>
      </c>
      <c r="M731" s="10">
        <f t="shared" si="348"/>
        <v>6.6228965097809045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15.097128422471158</v>
      </c>
      <c r="Q731" s="42">
        <f t="shared" si="350"/>
        <v>0.87884397814747361</v>
      </c>
      <c r="R731" s="4">
        <f t="shared" si="351"/>
        <v>98081.457378822364</v>
      </c>
      <c r="S731">
        <f t="shared" si="332"/>
        <v>9.8081457378822369E-5</v>
      </c>
      <c r="T731" s="41">
        <f t="shared" si="333"/>
        <v>7.2676907788981877E-4</v>
      </c>
      <c r="U731" s="42">
        <f t="shared" si="352"/>
        <v>0.17415932060927974</v>
      </c>
      <c r="V731" s="42">
        <f t="shared" si="353"/>
        <v>1.1091077041692241</v>
      </c>
      <c r="W731" s="42">
        <f t="shared" si="354"/>
        <v>1.1013776669696154</v>
      </c>
      <c r="X731" s="42">
        <f t="shared" si="355"/>
        <v>7.7300371996087414E-3</v>
      </c>
      <c r="Y731" s="42">
        <f t="shared" si="329"/>
        <v>1.5132600076567491E-2</v>
      </c>
      <c r="Z731" s="10">
        <f t="shared" si="356"/>
        <v>20.821744536112</v>
      </c>
      <c r="AA731">
        <f t="shared" si="334"/>
        <v>6620095.754342868</v>
      </c>
      <c r="AB731" s="10">
        <f t="shared" si="335"/>
        <v>6.6200957543428682</v>
      </c>
      <c r="AC731" s="10">
        <f t="shared" si="336"/>
        <v>6.5190957543428683</v>
      </c>
      <c r="AD731" s="3">
        <f t="shared" si="337"/>
        <v>945.48161774370817</v>
      </c>
      <c r="AI731" s="94">
        <f t="shared" si="338"/>
        <v>1.1013776669696154</v>
      </c>
    </row>
    <row r="732" spans="2:35">
      <c r="B732" s="39">
        <f t="shared" si="339"/>
        <v>704</v>
      </c>
      <c r="C732" s="42">
        <f t="shared" si="340"/>
        <v>13.083932853716213</v>
      </c>
      <c r="D732" s="10">
        <f t="shared" si="341"/>
        <v>2.4160671462841243</v>
      </c>
      <c r="E732" s="40">
        <f t="shared" si="342"/>
        <v>41.167865707431751</v>
      </c>
      <c r="F732" s="40">
        <f t="shared" si="343"/>
        <v>46</v>
      </c>
      <c r="G732" s="3">
        <f t="shared" si="344"/>
        <v>294.16067146282148</v>
      </c>
      <c r="H732" s="3">
        <f t="shared" si="345"/>
        <v>148.76302106966494</v>
      </c>
      <c r="I732">
        <f t="shared" si="330"/>
        <v>1.4876302106966495E-4</v>
      </c>
      <c r="J732" s="4">
        <f t="shared" si="346"/>
        <v>1478.7422953445584</v>
      </c>
      <c r="K732" s="40">
        <f t="shared" si="347"/>
        <v>9.9402545384721055</v>
      </c>
      <c r="L732" s="40">
        <f t="shared" si="331"/>
        <v>0</v>
      </c>
      <c r="M732" s="10">
        <f t="shared" si="348"/>
        <v>6.6200957543428682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15.09509149860072</v>
      </c>
      <c r="Q732" s="42">
        <f t="shared" si="350"/>
        <v>0.88007518180703448</v>
      </c>
      <c r="R732" s="4">
        <f t="shared" si="351"/>
        <v>97312.784039931823</v>
      </c>
      <c r="S732">
        <f t="shared" si="332"/>
        <v>9.7312784039931821E-5</v>
      </c>
      <c r="T732" s="41">
        <f t="shared" si="333"/>
        <v>7.2753775122870934E-4</v>
      </c>
      <c r="U732" s="42">
        <f t="shared" si="352"/>
        <v>0.17279441810834534</v>
      </c>
      <c r="V732" s="42">
        <f t="shared" si="353"/>
        <v>1.1085919785368641</v>
      </c>
      <c r="W732" s="42">
        <f t="shared" si="354"/>
        <v>1.1009046926613799</v>
      </c>
      <c r="X732" s="42">
        <f t="shared" si="355"/>
        <v>7.6872858754841733E-3</v>
      </c>
      <c r="Y732" s="42">
        <f t="shared" si="329"/>
        <v>1.5142064691069478E-2</v>
      </c>
      <c r="Z732" s="10">
        <f t="shared" si="356"/>
        <v>20.812754617195672</v>
      </c>
      <c r="AA732">
        <f t="shared" si="334"/>
        <v>6617281.0938259419</v>
      </c>
      <c r="AB732" s="10">
        <f t="shared" si="335"/>
        <v>6.6172810938259419</v>
      </c>
      <c r="AC732" s="10">
        <f t="shared" si="336"/>
        <v>6.5162810938259419</v>
      </c>
      <c r="AD732" s="3">
        <f t="shared" si="337"/>
        <v>945.07340011978852</v>
      </c>
      <c r="AI732" s="94">
        <f t="shared" si="338"/>
        <v>1.1009046926613799</v>
      </c>
    </row>
    <row r="733" spans="2:35">
      <c r="B733" s="39">
        <f t="shared" si="339"/>
        <v>705</v>
      </c>
      <c r="C733" s="42">
        <f t="shared" si="340"/>
        <v>13.102517985610696</v>
      </c>
      <c r="D733" s="10">
        <f t="shared" si="341"/>
        <v>2.3974820143896416</v>
      </c>
      <c r="E733" s="40">
        <f t="shared" si="342"/>
        <v>41.205035971220717</v>
      </c>
      <c r="F733" s="40">
        <f t="shared" si="343"/>
        <v>46</v>
      </c>
      <c r="G733" s="3">
        <f t="shared" si="344"/>
        <v>293.97482014387663</v>
      </c>
      <c r="H733" s="3">
        <f t="shared" si="345"/>
        <v>148.76302106966494</v>
      </c>
      <c r="I733">
        <f t="shared" si="330"/>
        <v>1.4876302106966495E-4</v>
      </c>
      <c r="J733" s="4">
        <f t="shared" si="346"/>
        <v>1481.1470451005007</v>
      </c>
      <c r="K733" s="40">
        <f t="shared" si="347"/>
        <v>9.9564195083594544</v>
      </c>
      <c r="L733" s="40">
        <f t="shared" si="331"/>
        <v>0</v>
      </c>
      <c r="M733" s="10">
        <f t="shared" si="348"/>
        <v>6.6172810938259419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15.093043870570623</v>
      </c>
      <c r="Q733" s="42">
        <f t="shared" si="350"/>
        <v>0.8813065525003061</v>
      </c>
      <c r="R733" s="4">
        <f t="shared" si="351"/>
        <v>96544.365745270887</v>
      </c>
      <c r="S733">
        <f t="shared" si="332"/>
        <v>9.6544365745270891E-5</v>
      </c>
      <c r="T733" s="41">
        <f t="shared" si="333"/>
        <v>7.2830616952337024E-4</v>
      </c>
      <c r="U733" s="42">
        <f t="shared" si="352"/>
        <v>0.17142996847924771</v>
      </c>
      <c r="V733" s="42">
        <f t="shared" si="353"/>
        <v>1.1080738209486152</v>
      </c>
      <c r="W733" s="42">
        <f t="shared" si="354"/>
        <v>1.1004293701491639</v>
      </c>
      <c r="X733" s="42">
        <f t="shared" si="355"/>
        <v>7.6444507994513078E-3</v>
      </c>
      <c r="Y733" s="42">
        <f t="shared" si="329"/>
        <v>1.5151477843750078E-2</v>
      </c>
      <c r="Z733" s="10">
        <f t="shared" si="356"/>
        <v>20.803720300304128</v>
      </c>
      <c r="AA733">
        <f t="shared" si="334"/>
        <v>6614452.5327133564</v>
      </c>
      <c r="AB733" s="10">
        <f t="shared" si="335"/>
        <v>6.6144525327133561</v>
      </c>
      <c r="AC733" s="10">
        <f t="shared" si="336"/>
        <v>6.5134525327133561</v>
      </c>
      <c r="AD733" s="3">
        <f t="shared" si="337"/>
        <v>944.66316645588927</v>
      </c>
      <c r="AI733" s="94">
        <f t="shared" si="338"/>
        <v>1.1004293701491639</v>
      </c>
    </row>
    <row r="734" spans="2:35">
      <c r="B734" s="39">
        <f t="shared" si="339"/>
        <v>706</v>
      </c>
      <c r="C734" s="42">
        <f t="shared" si="340"/>
        <v>13.121103117505179</v>
      </c>
      <c r="D734" s="10">
        <f t="shared" si="341"/>
        <v>2.3788968824951588</v>
      </c>
      <c r="E734" s="40">
        <f t="shared" si="342"/>
        <v>41.242206235009682</v>
      </c>
      <c r="F734" s="40">
        <f t="shared" si="343"/>
        <v>46</v>
      </c>
      <c r="G734" s="3">
        <f t="shared" si="344"/>
        <v>293.78896882493177</v>
      </c>
      <c r="H734" s="3">
        <f t="shared" si="345"/>
        <v>148.76302106966494</v>
      </c>
      <c r="I734">
        <f t="shared" si="330"/>
        <v>1.4876302106966495E-4</v>
      </c>
      <c r="J734" s="4">
        <f t="shared" si="346"/>
        <v>1483.5539651134318</v>
      </c>
      <c r="K734" s="40">
        <f t="shared" si="347"/>
        <v>9.9725990669327107</v>
      </c>
      <c r="L734" s="40">
        <f t="shared" si="331"/>
        <v>0</v>
      </c>
      <c r="M734" s="10">
        <f t="shared" si="348"/>
        <v>6.6144525327133561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15.090985532431231</v>
      </c>
      <c r="Q734" s="42">
        <f t="shared" si="350"/>
        <v>0.88253809114664195</v>
      </c>
      <c r="R734" s="4">
        <f t="shared" si="351"/>
        <v>95776.203704874846</v>
      </c>
      <c r="S734">
        <f t="shared" si="332"/>
        <v>9.577620370487484E-5</v>
      </c>
      <c r="T734" s="41">
        <f t="shared" si="333"/>
        <v>7.2907433156376637E-4</v>
      </c>
      <c r="U734" s="42">
        <f t="shared" si="352"/>
        <v>0.17006597387059808</v>
      </c>
      <c r="V734" s="42">
        <f t="shared" si="353"/>
        <v>1.1075532324607749</v>
      </c>
      <c r="W734" s="42">
        <f t="shared" si="354"/>
        <v>1.0999517001900669</v>
      </c>
      <c r="X734" s="42">
        <f t="shared" si="355"/>
        <v>7.6015322707079225E-3</v>
      </c>
      <c r="Y734" s="42">
        <f t="shared" ref="Y734:Y797" si="359">IF((X734*(Q734-Q733)+Y733)&lt;0,0,X734*(Q734-Q733)+Y733)</f>
        <v>1.5160839424512825E-2</v>
      </c>
      <c r="Z734" s="10">
        <f t="shared" si="356"/>
        <v>20.794641599841903</v>
      </c>
      <c r="AA734">
        <f t="shared" si="334"/>
        <v>6611610.0755150365</v>
      </c>
      <c r="AB734" s="10">
        <f t="shared" si="335"/>
        <v>6.6116100755150367</v>
      </c>
      <c r="AC734" s="10">
        <f t="shared" si="336"/>
        <v>6.5106100755150367</v>
      </c>
      <c r="AD734" s="3">
        <f t="shared" si="337"/>
        <v>944.25091740609662</v>
      </c>
      <c r="AI734" s="94">
        <f t="shared" si="338"/>
        <v>1.0999517001900669</v>
      </c>
    </row>
    <row r="735" spans="2:35">
      <c r="B735" s="39">
        <f t="shared" si="339"/>
        <v>707</v>
      </c>
      <c r="C735" s="42">
        <f t="shared" si="340"/>
        <v>13.139688249399661</v>
      </c>
      <c r="D735" s="10">
        <f t="shared" si="341"/>
        <v>2.3603117506006761</v>
      </c>
      <c r="E735" s="40">
        <f t="shared" si="342"/>
        <v>41.279376498798648</v>
      </c>
      <c r="F735" s="40">
        <f t="shared" si="343"/>
        <v>46</v>
      </c>
      <c r="G735" s="3">
        <f t="shared" si="344"/>
        <v>293.60311750598692</v>
      </c>
      <c r="H735" s="3">
        <f t="shared" si="345"/>
        <v>148.76302106966494</v>
      </c>
      <c r="I735">
        <f t="shared" si="330"/>
        <v>1.4876302106966495E-4</v>
      </c>
      <c r="J735" s="4">
        <f t="shared" si="346"/>
        <v>1485.9630553833517</v>
      </c>
      <c r="K735" s="40">
        <f t="shared" si="347"/>
        <v>9.9887932141918725</v>
      </c>
      <c r="L735" s="40">
        <f t="shared" si="331"/>
        <v>0</v>
      </c>
      <c r="M735" s="10">
        <f t="shared" si="348"/>
        <v>6.6116100755150367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15.088916478199595</v>
      </c>
      <c r="Q735" s="42">
        <f t="shared" si="350"/>
        <v>0.88376979866661765</v>
      </c>
      <c r="R735" s="4">
        <f t="shared" si="351"/>
        <v>95008.299128779152</v>
      </c>
      <c r="S735">
        <f t="shared" si="332"/>
        <v>9.5008299128779156E-5</v>
      </c>
      <c r="T735" s="41">
        <f t="shared" si="333"/>
        <v>7.2984223613986197E-4</v>
      </c>
      <c r="U735" s="42">
        <f t="shared" si="352"/>
        <v>0.16870243643100799</v>
      </c>
      <c r="V735" s="42">
        <f t="shared" si="353"/>
        <v>1.107030214134753</v>
      </c>
      <c r="W735" s="42">
        <f t="shared" si="354"/>
        <v>1.0994716835456981</v>
      </c>
      <c r="X735" s="42">
        <f t="shared" si="355"/>
        <v>7.5585305890548682E-3</v>
      </c>
      <c r="Y735" s="42">
        <f t="shared" si="359"/>
        <v>1.5170149323479329E-2</v>
      </c>
      <c r="Z735" s="10">
        <f t="shared" si="356"/>
        <v>20.785518530298138</v>
      </c>
      <c r="AA735">
        <f t="shared" si="334"/>
        <v>6608753.7267674003</v>
      </c>
      <c r="AB735" s="10">
        <f t="shared" si="335"/>
        <v>6.6087537267674001</v>
      </c>
      <c r="AC735" s="10">
        <f t="shared" si="336"/>
        <v>6.5077537267674002</v>
      </c>
      <c r="AD735" s="3">
        <f t="shared" si="337"/>
        <v>943.83665362833938</v>
      </c>
      <c r="AI735" s="94">
        <f t="shared" si="338"/>
        <v>1.0994716835456981</v>
      </c>
    </row>
    <row r="736" spans="2:35">
      <c r="B736" s="39">
        <f t="shared" si="339"/>
        <v>708</v>
      </c>
      <c r="C736" s="42">
        <f t="shared" si="340"/>
        <v>13.158273381294144</v>
      </c>
      <c r="D736" s="10">
        <f t="shared" si="341"/>
        <v>2.3417266187061934</v>
      </c>
      <c r="E736" s="40">
        <f t="shared" si="342"/>
        <v>41.316546762587613</v>
      </c>
      <c r="F736" s="40">
        <f t="shared" si="343"/>
        <v>46</v>
      </c>
      <c r="G736" s="3">
        <f t="shared" si="344"/>
        <v>293.41726618704206</v>
      </c>
      <c r="H736" s="3">
        <f t="shared" si="345"/>
        <v>148.76302106966494</v>
      </c>
      <c r="I736">
        <f t="shared" si="330"/>
        <v>1.4876302106966495E-4</v>
      </c>
      <c r="J736" s="4">
        <f t="shared" si="346"/>
        <v>1488.3743159102603</v>
      </c>
      <c r="K736" s="40">
        <f t="shared" si="347"/>
        <v>10.005001950136938</v>
      </c>
      <c r="L736" s="40">
        <f t="shared" si="331"/>
        <v>0</v>
      </c>
      <c r="M736" s="10">
        <f t="shared" si="348"/>
        <v>6.6087537267674001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15.086836701859227</v>
      </c>
      <c r="Q736" s="42">
        <f t="shared" si="350"/>
        <v>0.88500167598203883</v>
      </c>
      <c r="R736" s="4">
        <f t="shared" si="351"/>
        <v>94240.653227019124</v>
      </c>
      <c r="S736">
        <f t="shared" si="332"/>
        <v>9.4240653227019126E-5</v>
      </c>
      <c r="T736" s="41">
        <f t="shared" si="333"/>
        <v>7.3060988204162204E-4</v>
      </c>
      <c r="U736" s="42">
        <f t="shared" si="352"/>
        <v>0.16733935830908878</v>
      </c>
      <c r="V736" s="42">
        <f t="shared" si="353"/>
        <v>1.106504767037759</v>
      </c>
      <c r="W736" s="42">
        <f t="shared" si="354"/>
        <v>1.0989893209821393</v>
      </c>
      <c r="X736" s="42">
        <f t="shared" si="355"/>
        <v>7.5154460556197122E-3</v>
      </c>
      <c r="Y736" s="42">
        <f t="shared" si="359"/>
        <v>1.5179407430990518E-2</v>
      </c>
      <c r="Z736" s="10">
        <f t="shared" si="356"/>
        <v>20.776351106247102</v>
      </c>
      <c r="AA736">
        <f t="shared" si="334"/>
        <v>6605883.491033515</v>
      </c>
      <c r="AB736" s="10">
        <f t="shared" si="335"/>
        <v>6.6058834910335147</v>
      </c>
      <c r="AC736" s="10">
        <f t="shared" si="336"/>
        <v>6.5048834910335147</v>
      </c>
      <c r="AD736" s="3">
        <f t="shared" si="337"/>
        <v>943.42037578441114</v>
      </c>
      <c r="AI736" s="94">
        <f t="shared" si="338"/>
        <v>1.0989893209821393</v>
      </c>
    </row>
    <row r="737" spans="2:35">
      <c r="B737" s="39">
        <f t="shared" si="339"/>
        <v>709</v>
      </c>
      <c r="C737" s="42">
        <f t="shared" si="340"/>
        <v>13.176858513188627</v>
      </c>
      <c r="D737" s="10">
        <f t="shared" si="341"/>
        <v>2.3231414868117106</v>
      </c>
      <c r="E737" s="40">
        <f t="shared" si="342"/>
        <v>41.353717026376579</v>
      </c>
      <c r="F737" s="40">
        <f t="shared" si="343"/>
        <v>46</v>
      </c>
      <c r="G737" s="3">
        <f t="shared" si="344"/>
        <v>293.2314148680972</v>
      </c>
      <c r="H737" s="3">
        <f t="shared" si="345"/>
        <v>148.76302106966494</v>
      </c>
      <c r="I737">
        <f t="shared" si="330"/>
        <v>1.4876302106966495E-4</v>
      </c>
      <c r="J737" s="4">
        <f t="shared" si="346"/>
        <v>1490.7877466941572</v>
      </c>
      <c r="K737" s="40">
        <f t="shared" si="347"/>
        <v>10.021225274767909</v>
      </c>
      <c r="L737" s="40">
        <f t="shared" si="331"/>
        <v>0</v>
      </c>
      <c r="M737" s="10">
        <f t="shared" si="348"/>
        <v>6.6058834910335147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15.084746197360102</v>
      </c>
      <c r="Q737" s="42">
        <f t="shared" si="350"/>
        <v>0.88623372401594847</v>
      </c>
      <c r="R737" s="4">
        <f t="shared" si="351"/>
        <v>93473.267209630227</v>
      </c>
      <c r="S737">
        <f t="shared" si="332"/>
        <v>9.3473267209630227E-5</v>
      </c>
      <c r="T737" s="41">
        <f t="shared" si="333"/>
        <v>7.3137726805901093E-4</v>
      </c>
      <c r="U737" s="42">
        <f t="shared" si="352"/>
        <v>0.16597674165345203</v>
      </c>
      <c r="V737" s="42">
        <f t="shared" si="353"/>
        <v>1.1059768922424076</v>
      </c>
      <c r="W737" s="42">
        <f t="shared" si="354"/>
        <v>1.0985046132699734</v>
      </c>
      <c r="X737" s="42">
        <f t="shared" si="355"/>
        <v>7.4722789724341876E-3</v>
      </c>
      <c r="Y737" s="42">
        <f t="shared" si="359"/>
        <v>1.518861363760733E-2</v>
      </c>
      <c r="Z737" s="10">
        <f t="shared" si="356"/>
        <v>20.767139342348059</v>
      </c>
      <c r="AA737">
        <f t="shared" si="334"/>
        <v>6602999.372903062</v>
      </c>
      <c r="AB737" s="10">
        <f t="shared" si="335"/>
        <v>6.6029993729030618</v>
      </c>
      <c r="AC737" s="10">
        <f t="shared" si="336"/>
        <v>6.5019993729030618</v>
      </c>
      <c r="AD737" s="3">
        <f t="shared" si="337"/>
        <v>943.00208453996549</v>
      </c>
      <c r="AI737" s="94">
        <f t="shared" si="338"/>
        <v>1.0985046132699734</v>
      </c>
    </row>
    <row r="738" spans="2:35">
      <c r="B738" s="39">
        <f t="shared" si="339"/>
        <v>710</v>
      </c>
      <c r="C738" s="42">
        <f t="shared" si="340"/>
        <v>13.19544364508311</v>
      </c>
      <c r="D738" s="10">
        <f t="shared" si="341"/>
        <v>2.3045563549172279</v>
      </c>
      <c r="E738" s="40">
        <f t="shared" si="342"/>
        <v>41.390887290165544</v>
      </c>
      <c r="F738" s="40">
        <f t="shared" si="343"/>
        <v>46</v>
      </c>
      <c r="G738" s="3">
        <f t="shared" si="344"/>
        <v>293.04556354915235</v>
      </c>
      <c r="H738" s="3">
        <f t="shared" si="345"/>
        <v>148.76302106966494</v>
      </c>
      <c r="I738">
        <f t="shared" si="330"/>
        <v>1.4876302106966495E-4</v>
      </c>
      <c r="J738" s="4">
        <f t="shared" si="346"/>
        <v>1493.2033477350433</v>
      </c>
      <c r="K738" s="40">
        <f t="shared" si="347"/>
        <v>10.037463188084786</v>
      </c>
      <c r="L738" s="40">
        <f t="shared" si="331"/>
        <v>0</v>
      </c>
      <c r="M738" s="10">
        <f t="shared" si="348"/>
        <v>6.6029993729030618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15.082644958618541</v>
      </c>
      <c r="Q738" s="42">
        <f t="shared" si="350"/>
        <v>0.88746594369263476</v>
      </c>
      <c r="R738" s="4">
        <f t="shared" si="351"/>
        <v>92706.142286647708</v>
      </c>
      <c r="S738">
        <f t="shared" si="332"/>
        <v>9.2706142286647704E-5</v>
      </c>
      <c r="T738" s="41">
        <f t="shared" si="333"/>
        <v>7.3214439298199341E-4</v>
      </c>
      <c r="U738" s="42">
        <f t="shared" si="352"/>
        <v>0.16461458861270886</v>
      </c>
      <c r="V738" s="42">
        <f t="shared" si="353"/>
        <v>1.1054465908272828</v>
      </c>
      <c r="W738" s="42">
        <f t="shared" si="354"/>
        <v>1.0980175611842771</v>
      </c>
      <c r="X738" s="42">
        <f t="shared" si="355"/>
        <v>7.4290296430057357E-3</v>
      </c>
      <c r="Y738" s="42">
        <f t="shared" si="359"/>
        <v>1.5197767834112128E-2</v>
      </c>
      <c r="Z738" s="10">
        <f t="shared" si="356"/>
        <v>20.757883253346048</v>
      </c>
      <c r="AA738">
        <f t="shared" si="334"/>
        <v>6600101.3769925758</v>
      </c>
      <c r="AB738" s="10">
        <f t="shared" si="335"/>
        <v>6.6001013769925763</v>
      </c>
      <c r="AC738" s="10">
        <f t="shared" si="336"/>
        <v>6.4991013769925763</v>
      </c>
      <c r="AD738" s="3">
        <f t="shared" si="337"/>
        <v>942.58178056455051</v>
      </c>
      <c r="AI738" s="94">
        <f t="shared" si="338"/>
        <v>1.0980175611842771</v>
      </c>
    </row>
    <row r="739" spans="2:35">
      <c r="B739" s="39">
        <f t="shared" si="339"/>
        <v>711</v>
      </c>
      <c r="C739" s="42">
        <f t="shared" si="340"/>
        <v>13.214028776977592</v>
      </c>
      <c r="D739" s="10">
        <f t="shared" si="341"/>
        <v>2.2859712230227451</v>
      </c>
      <c r="E739" s="40">
        <f t="shared" si="342"/>
        <v>41.42805755395451</v>
      </c>
      <c r="F739" s="40">
        <f t="shared" si="343"/>
        <v>46</v>
      </c>
      <c r="G739" s="3">
        <f t="shared" si="344"/>
        <v>292.85971223020749</v>
      </c>
      <c r="H739" s="3">
        <f t="shared" si="345"/>
        <v>148.76302106966494</v>
      </c>
      <c r="I739">
        <f t="shared" si="330"/>
        <v>1.4876302106966495E-4</v>
      </c>
      <c r="J739" s="4">
        <f t="shared" si="346"/>
        <v>1495.6211190329182</v>
      </c>
      <c r="K739" s="40">
        <f t="shared" si="347"/>
        <v>10.05371569008757</v>
      </c>
      <c r="L739" s="40">
        <f t="shared" si="331"/>
        <v>0</v>
      </c>
      <c r="M739" s="10">
        <f t="shared" si="348"/>
        <v>6.6001013769925763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15.080532979517269</v>
      </c>
      <c r="Q739" s="42">
        <f t="shared" si="350"/>
        <v>0.88869833593763869</v>
      </c>
      <c r="R739" s="4">
        <f t="shared" si="351"/>
        <v>91939.279668106945</v>
      </c>
      <c r="S739">
        <f t="shared" si="332"/>
        <v>9.1939279668106939E-5</v>
      </c>
      <c r="T739" s="41">
        <f t="shared" si="333"/>
        <v>7.3291125560053427E-4</v>
      </c>
      <c r="U739" s="42">
        <f t="shared" si="352"/>
        <v>0.1632529013354708</v>
      </c>
      <c r="V739" s="42">
        <f t="shared" si="353"/>
        <v>1.1049138638759617</v>
      </c>
      <c r="W739" s="42">
        <f t="shared" si="354"/>
        <v>1.0975281655046627</v>
      </c>
      <c r="X739" s="42">
        <f t="shared" si="355"/>
        <v>7.3856983712989877E-3</v>
      </c>
      <c r="Y739" s="42">
        <f t="shared" si="359"/>
        <v>1.5206869911508854E-2</v>
      </c>
      <c r="Z739" s="10">
        <f t="shared" si="356"/>
        <v>20.748582854070946</v>
      </c>
      <c r="AA739">
        <f t="shared" si="334"/>
        <v>6597189.5079451548</v>
      </c>
      <c r="AB739" s="10">
        <f t="shared" si="335"/>
        <v>6.5971895079451546</v>
      </c>
      <c r="AC739" s="10">
        <f t="shared" si="336"/>
        <v>6.4961895079451546</v>
      </c>
      <c r="AD739" s="3">
        <f t="shared" si="337"/>
        <v>942.1594645315671</v>
      </c>
      <c r="AI739" s="94">
        <f t="shared" si="338"/>
        <v>1.0975281655046627</v>
      </c>
    </row>
    <row r="740" spans="2:35">
      <c r="B740" s="39">
        <f t="shared" si="339"/>
        <v>712</v>
      </c>
      <c r="C740" s="42">
        <f t="shared" si="340"/>
        <v>13.232613908872075</v>
      </c>
      <c r="D740" s="10">
        <f t="shared" si="341"/>
        <v>2.2673860911282624</v>
      </c>
      <c r="E740" s="40">
        <f t="shared" si="342"/>
        <v>41.465227817743475</v>
      </c>
      <c r="F740" s="40">
        <f t="shared" si="343"/>
        <v>46</v>
      </c>
      <c r="G740" s="3">
        <f t="shared" si="344"/>
        <v>292.67386091126264</v>
      </c>
      <c r="H740" s="3">
        <f t="shared" si="345"/>
        <v>148.76302106966494</v>
      </c>
      <c r="I740">
        <f t="shared" si="330"/>
        <v>1.4876302106966495E-4</v>
      </c>
      <c r="J740" s="4">
        <f t="shared" si="346"/>
        <v>1498.0410605877817</v>
      </c>
      <c r="K740" s="40">
        <f t="shared" si="347"/>
        <v>10.069982780776257</v>
      </c>
      <c r="L740" s="40">
        <f t="shared" si="331"/>
        <v>0</v>
      </c>
      <c r="M740" s="10">
        <f t="shared" si="348"/>
        <v>6.5971895079451546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15.078410253905123</v>
      </c>
      <c r="Q740" s="42">
        <f t="shared" si="350"/>
        <v>0.88993090167776179</v>
      </c>
      <c r="R740" s="4">
        <f t="shared" si="351"/>
        <v>91172.680564043403</v>
      </c>
      <c r="S740">
        <f t="shared" si="332"/>
        <v>9.1172680564043408E-5</v>
      </c>
      <c r="T740" s="41">
        <f t="shared" si="333"/>
        <v>7.3367785470459775E-4</v>
      </c>
      <c r="U740" s="42">
        <f t="shared" si="352"/>
        <v>0.16189168197034931</v>
      </c>
      <c r="V740" s="42">
        <f t="shared" si="353"/>
        <v>1.1043787124778792</v>
      </c>
      <c r="W740" s="42">
        <f t="shared" si="354"/>
        <v>1.097036427015228</v>
      </c>
      <c r="X740" s="42">
        <f t="shared" si="355"/>
        <v>7.3422854626512546E-3</v>
      </c>
      <c r="Y740" s="42">
        <f t="shared" si="359"/>
        <v>1.5215919761024321E-2</v>
      </c>
      <c r="Z740" s="10">
        <f t="shared" si="356"/>
        <v>20.739238159438163</v>
      </c>
      <c r="AA740">
        <f t="shared" si="334"/>
        <v>6594263.7704306766</v>
      </c>
      <c r="AB740" s="10">
        <f t="shared" si="335"/>
        <v>6.5942637704306764</v>
      </c>
      <c r="AC740" s="10">
        <f t="shared" si="336"/>
        <v>6.4932637704306764</v>
      </c>
      <c r="AD740" s="3">
        <f t="shared" si="337"/>
        <v>941.73513711829969</v>
      </c>
      <c r="AI740" s="94">
        <f t="shared" si="338"/>
        <v>1.097036427015228</v>
      </c>
    </row>
    <row r="741" spans="2:35">
      <c r="B741" s="39">
        <f t="shared" si="339"/>
        <v>713</v>
      </c>
      <c r="C741" s="42">
        <f t="shared" si="340"/>
        <v>13.251199040766558</v>
      </c>
      <c r="D741" s="10">
        <f t="shared" si="341"/>
        <v>2.2488009592337797</v>
      </c>
      <c r="E741" s="40">
        <f t="shared" si="342"/>
        <v>41.502398081532441</v>
      </c>
      <c r="F741" s="40">
        <f t="shared" si="343"/>
        <v>46</v>
      </c>
      <c r="G741" s="3">
        <f t="shared" si="344"/>
        <v>292.48800959231778</v>
      </c>
      <c r="H741" s="3">
        <f t="shared" si="345"/>
        <v>148.76302106966494</v>
      </c>
      <c r="I741">
        <f t="shared" si="330"/>
        <v>1.4876302106966495E-4</v>
      </c>
      <c r="J741" s="4">
        <f t="shared" si="346"/>
        <v>1500.4631723996338</v>
      </c>
      <c r="K741" s="40">
        <f t="shared" si="347"/>
        <v>10.086264460150851</v>
      </c>
      <c r="L741" s="40">
        <f t="shared" si="331"/>
        <v>0</v>
      </c>
      <c r="M741" s="10">
        <f t="shared" si="348"/>
        <v>6.5942637704306764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15.076276775597083</v>
      </c>
      <c r="Q741" s="42">
        <f t="shared" si="350"/>
        <v>0.89116364184107355</v>
      </c>
      <c r="R741" s="4">
        <f t="shared" si="351"/>
        <v>90406.346184492417</v>
      </c>
      <c r="S741">
        <f t="shared" si="332"/>
        <v>9.040634618449241E-5</v>
      </c>
      <c r="T741" s="41">
        <f t="shared" si="333"/>
        <v>7.3444418908414873E-4</v>
      </c>
      <c r="U741" s="42">
        <f t="shared" si="352"/>
        <v>0.16053093266595581</v>
      </c>
      <c r="V741" s="42">
        <f t="shared" si="353"/>
        <v>1.1038411377283632</v>
      </c>
      <c r="W741" s="42">
        <f t="shared" si="354"/>
        <v>1.0965423465045929</v>
      </c>
      <c r="X741" s="42">
        <f t="shared" si="355"/>
        <v>7.2987912237703068E-3</v>
      </c>
      <c r="Y741" s="42">
        <f t="shared" si="359"/>
        <v>1.522491727410949E-2</v>
      </c>
      <c r="Z741" s="10">
        <f t="shared" si="356"/>
        <v>20.729849184449193</v>
      </c>
      <c r="AA741">
        <f t="shared" si="334"/>
        <v>6591324.1691459678</v>
      </c>
      <c r="AB741" s="10">
        <f t="shared" si="335"/>
        <v>6.5913241691459676</v>
      </c>
      <c r="AC741" s="10">
        <f t="shared" si="336"/>
        <v>6.4903241691459677</v>
      </c>
      <c r="AD741" s="3">
        <f t="shared" si="337"/>
        <v>941.30879900594164</v>
      </c>
      <c r="AI741" s="94">
        <f t="shared" si="338"/>
        <v>1.0965423465045929</v>
      </c>
    </row>
    <row r="742" spans="2:35">
      <c r="B742" s="39">
        <f t="shared" si="339"/>
        <v>714</v>
      </c>
      <c r="C742" s="42">
        <f t="shared" si="340"/>
        <v>13.269784172661041</v>
      </c>
      <c r="D742" s="10">
        <f t="shared" si="341"/>
        <v>2.2302158273392969</v>
      </c>
      <c r="E742" s="40">
        <f t="shared" si="342"/>
        <v>41.539568345321406</v>
      </c>
      <c r="F742" s="40">
        <f t="shared" si="343"/>
        <v>46</v>
      </c>
      <c r="G742" s="3">
        <f t="shared" si="344"/>
        <v>292.30215827337292</v>
      </c>
      <c r="H742" s="3">
        <f t="shared" si="345"/>
        <v>148.76302106966494</v>
      </c>
      <c r="I742">
        <f t="shared" si="330"/>
        <v>1.4876302106966495E-4</v>
      </c>
      <c r="J742" s="4">
        <f t="shared" si="346"/>
        <v>1502.8874544684745</v>
      </c>
      <c r="K742" s="40">
        <f t="shared" si="347"/>
        <v>10.102560728211349</v>
      </c>
      <c r="L742" s="40">
        <f t="shared" si="331"/>
        <v>0</v>
      </c>
      <c r="M742" s="10">
        <f t="shared" si="348"/>
        <v>6.5913241691459676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15.074132538374323</v>
      </c>
      <c r="Q742" s="42">
        <f t="shared" si="350"/>
        <v>0.8923965573569197</v>
      </c>
      <c r="R742" s="4">
        <f t="shared" si="351"/>
        <v>89640.277739489364</v>
      </c>
      <c r="S742">
        <f t="shared" si="332"/>
        <v>8.9640277739489368E-5</v>
      </c>
      <c r="T742" s="41">
        <f t="shared" si="333"/>
        <v>7.3521025752915179E-4</v>
      </c>
      <c r="U742" s="42">
        <f t="shared" si="352"/>
        <v>0.15917065557090171</v>
      </c>
      <c r="V742" s="42">
        <f t="shared" si="353"/>
        <v>1.1033011407278335</v>
      </c>
      <c r="W742" s="42">
        <f t="shared" si="354"/>
        <v>1.0960459247659287</v>
      </c>
      <c r="X742" s="42">
        <f t="shared" si="355"/>
        <v>7.2552159619048151E-3</v>
      </c>
      <c r="Y742" s="42">
        <f t="shared" si="359"/>
        <v>1.5233862342439737E-2</v>
      </c>
      <c r="Z742" s="10">
        <f t="shared" si="356"/>
        <v>20.720415944190904</v>
      </c>
      <c r="AA742">
        <f t="shared" si="334"/>
        <v>6588370.7088145893</v>
      </c>
      <c r="AB742" s="10">
        <f t="shared" si="335"/>
        <v>6.5883707088145895</v>
      </c>
      <c r="AC742" s="10">
        <f t="shared" si="336"/>
        <v>6.4873707088145895</v>
      </c>
      <c r="AD742" s="3">
        <f t="shared" si="337"/>
        <v>940.88045087956334</v>
      </c>
      <c r="AI742" s="94">
        <f t="shared" si="338"/>
        <v>1.0960459247659287</v>
      </c>
    </row>
    <row r="743" spans="2:35">
      <c r="B743" s="39">
        <f t="shared" si="339"/>
        <v>715</v>
      </c>
      <c r="C743" s="42">
        <f t="shared" si="340"/>
        <v>13.288369304555523</v>
      </c>
      <c r="D743" s="10">
        <f t="shared" si="341"/>
        <v>2.2116306954448142</v>
      </c>
      <c r="E743" s="40">
        <f t="shared" si="342"/>
        <v>41.576738609110372</v>
      </c>
      <c r="F743" s="40">
        <f t="shared" si="343"/>
        <v>46</v>
      </c>
      <c r="G743" s="3">
        <f t="shared" si="344"/>
        <v>292.11630695442807</v>
      </c>
      <c r="H743" s="3">
        <f t="shared" si="345"/>
        <v>148.76302106966494</v>
      </c>
      <c r="I743">
        <f t="shared" ref="I743:I806" si="360">H743/1000^2</f>
        <v>1.4876302106966495E-4</v>
      </c>
      <c r="J743" s="4">
        <f t="shared" si="346"/>
        <v>1505.3139067943041</v>
      </c>
      <c r="K743" s="40">
        <f t="shared" si="347"/>
        <v>10.118871584957754</v>
      </c>
      <c r="L743" s="40">
        <f t="shared" ref="L743:L806" si="361">IF((gstar-K743)&lt;0,0,gstar-K743)</f>
        <v>0</v>
      </c>
      <c r="M743" s="10">
        <f t="shared" si="348"/>
        <v>6.5883707088145895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15.071977535983919</v>
      </c>
      <c r="Q743" s="42">
        <f t="shared" si="350"/>
        <v>0.89362964915592957</v>
      </c>
      <c r="R743" s="4">
        <f t="shared" si="351"/>
        <v>88874.476439069564</v>
      </c>
      <c r="S743">
        <f t="shared" ref="S743:S806" si="362">R743/1000^3</f>
        <v>8.8874476439069569E-5</v>
      </c>
      <c r="T743" s="41">
        <f t="shared" ref="T743:T806" si="363">(vc/1000^3-S743)</f>
        <v>7.3597605882957159E-4</v>
      </c>
      <c r="U743" s="42">
        <f t="shared" si="352"/>
        <v>0.15781085283379828</v>
      </c>
      <c r="V743" s="42">
        <f t="shared" si="353"/>
        <v>1.1027587225827737</v>
      </c>
      <c r="W743" s="42">
        <f t="shared" si="354"/>
        <v>1.0955471625969213</v>
      </c>
      <c r="X743" s="42">
        <f t="shared" si="355"/>
        <v>7.2115599858524337E-3</v>
      </c>
      <c r="Y743" s="42">
        <f t="shared" si="359"/>
        <v>1.524275485791636E-2</v>
      </c>
      <c r="Z743" s="10">
        <f t="shared" si="356"/>
        <v>20.710938453836434</v>
      </c>
      <c r="AA743">
        <f t="shared" ref="AA743:AA806" si="364">Z743*rat*to+patm*1000000</f>
        <v>6585403.3941871095</v>
      </c>
      <c r="AB743" s="10">
        <f t="shared" ref="AB743:AB806" si="365">AA743/1000000</f>
        <v>6.58540339418711</v>
      </c>
      <c r="AC743" s="10">
        <f t="shared" ref="AC743:AC806" si="366">AB743-patm</f>
        <v>6.48440339418711</v>
      </c>
      <c r="AD743" s="3">
        <f t="shared" ref="AD743:AD806" si="367">AC743*1000000/6895</f>
        <v>940.45009342815217</v>
      </c>
      <c r="AI743" s="94">
        <f t="shared" ref="AI743:AI806" si="368">($M743-patm)*1000000*$I743/SQRT(rat*to)*SQRT(k)*(2/(k+1))^((k+1)/2/(k-1))</f>
        <v>1.0955471625969213</v>
      </c>
    </row>
    <row r="744" spans="2:35">
      <c r="B744" s="39">
        <f t="shared" ref="B744:B807" si="369">1+B743</f>
        <v>716</v>
      </c>
      <c r="C744" s="42">
        <f t="shared" ref="C744:C807" si="370">xincp+C743</f>
        <v>13.306954436450006</v>
      </c>
      <c r="D744" s="10">
        <f t="shared" ref="D744:D807" si="371">(F744-E744)/2</f>
        <v>2.1930455635503314</v>
      </c>
      <c r="E744" s="40">
        <f t="shared" ref="E744:E807" si="372">E743+ci*2*xincp</f>
        <v>41.613908872899337</v>
      </c>
      <c r="F744" s="40">
        <f t="shared" ref="F744:F807" si="373">F743-osi*2*xincp</f>
        <v>46</v>
      </c>
      <c r="G744" s="3">
        <f t="shared" ref="G744:G807" si="374">G743-ei*n*2*xincp</f>
        <v>291.93045563548321</v>
      </c>
      <c r="H744" s="3">
        <f t="shared" ref="H744:H807" si="375">PI()/4*(dto+erate*(two-D744)/two)^2</f>
        <v>148.76302106966494</v>
      </c>
      <c r="I744">
        <f t="shared" si="360"/>
        <v>1.4876302106966495E-4</v>
      </c>
      <c r="J744" s="4">
        <f t="shared" ref="J744:J807" si="376">PI()/4*dc^2-PI()/4*(F744^2-E744^2)</f>
        <v>1507.7425293771225</v>
      </c>
      <c r="K744" s="40">
        <f t="shared" ref="K744:K807" si="377">J744/H744</f>
        <v>10.135197030390064</v>
      </c>
      <c r="L744" s="40">
        <f t="shared" si="361"/>
        <v>0</v>
      </c>
      <c r="M744" s="10">
        <f t="shared" ref="M744:M807" si="378">AB743</f>
        <v>6.58540339418711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15.069811762138967</v>
      </c>
      <c r="Q744" s="42">
        <f t="shared" ref="Q744:Q807" si="380">xincp/P744+Q743</f>
        <v>0.89486291817002417</v>
      </c>
      <c r="R744" s="4">
        <f t="shared" ref="R744:R807" si="381">PI()/4*(F744^2-E744^2)*G744</f>
        <v>88108.943493268423</v>
      </c>
      <c r="S744">
        <f t="shared" si="362"/>
        <v>8.8108943493268421E-5</v>
      </c>
      <c r="T744" s="41">
        <f t="shared" si="363"/>
        <v>7.367415917753728E-4</v>
      </c>
      <c r="U744" s="42">
        <f t="shared" ref="U744:U807" si="382">rhopgrain*R744/1000^2</f>
        <v>0.15645152660325704</v>
      </c>
      <c r="V744" s="42">
        <f t="shared" ref="V744:V807" si="383">(U743-U744)/(Q744-Q743)</f>
        <v>1.1022138844047711</v>
      </c>
      <c r="W744" s="42">
        <f t="shared" ref="W744:W807" si="384">IF(V744&lt;AI744,IF(AB743&gt;pbd,AI744,0),AI744)</f>
        <v>1.0950460607998169</v>
      </c>
      <c r="X744" s="42">
        <f t="shared" ref="X744:X807" si="385">V744-W744</f>
        <v>7.1678236049541599E-3</v>
      </c>
      <c r="Y744" s="42">
        <f t="shared" si="359"/>
        <v>1.5251594712666846E-2</v>
      </c>
      <c r="Z744" s="10">
        <f t="shared" ref="Z744:Z807" si="386">Y744/T744</f>
        <v>20.701416728644453</v>
      </c>
      <c r="AA744">
        <f t="shared" si="364"/>
        <v>6582422.2300408771</v>
      </c>
      <c r="AB744" s="10">
        <f t="shared" si="365"/>
        <v>6.5824222300408772</v>
      </c>
      <c r="AC744" s="10">
        <f t="shared" si="366"/>
        <v>6.4814222300408773</v>
      </c>
      <c r="AD744" s="3">
        <f t="shared" si="367"/>
        <v>940.01772734457973</v>
      </c>
      <c r="AI744" s="94">
        <f t="shared" si="368"/>
        <v>1.0950460607998169</v>
      </c>
    </row>
    <row r="745" spans="2:35">
      <c r="B745" s="39">
        <f t="shared" si="369"/>
        <v>717</v>
      </c>
      <c r="C745" s="42">
        <f t="shared" si="370"/>
        <v>13.325539568344489</v>
      </c>
      <c r="D745" s="10">
        <f t="shared" si="371"/>
        <v>2.1744604316558487</v>
      </c>
      <c r="E745" s="40">
        <f t="shared" si="372"/>
        <v>41.651079136688303</v>
      </c>
      <c r="F745" s="40">
        <f t="shared" si="373"/>
        <v>46</v>
      </c>
      <c r="G745" s="3">
        <f t="shared" si="374"/>
        <v>291.74460431653836</v>
      </c>
      <c r="H745" s="3">
        <f t="shared" si="375"/>
        <v>148.76302106966494</v>
      </c>
      <c r="I745">
        <f t="shared" si="360"/>
        <v>1.4876302106966495E-4</v>
      </c>
      <c r="J745" s="4">
        <f t="shared" si="376"/>
        <v>1510.1733222169296</v>
      </c>
      <c r="K745" s="40">
        <f t="shared" si="377"/>
        <v>10.151537064508279</v>
      </c>
      <c r="L745" s="40">
        <f t="shared" si="361"/>
        <v>0</v>
      </c>
      <c r="M745" s="10">
        <f t="shared" si="378"/>
        <v>6.5824222300408772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15.067635210518297</v>
      </c>
      <c r="Q745" s="42">
        <f t="shared" si="380"/>
        <v>0.89609636533242365</v>
      </c>
      <c r="R745" s="4">
        <f t="shared" si="381"/>
        <v>87343.680112121307</v>
      </c>
      <c r="S745">
        <f t="shared" si="362"/>
        <v>8.7343680112121305E-5</v>
      </c>
      <c r="T745" s="41">
        <f t="shared" si="363"/>
        <v>7.3750685515651989E-4</v>
      </c>
      <c r="U745" s="42">
        <f t="shared" si="382"/>
        <v>0.15509267902788934</v>
      </c>
      <c r="V745" s="42">
        <f t="shared" si="383"/>
        <v>1.1016666273115954</v>
      </c>
      <c r="W745" s="42">
        <f t="shared" si="384"/>
        <v>1.0945426201813855</v>
      </c>
      <c r="X745" s="42">
        <f t="shared" si="385"/>
        <v>7.1240071302098862E-3</v>
      </c>
      <c r="Y745" s="42">
        <f t="shared" si="359"/>
        <v>1.5260381799046516E-2</v>
      </c>
      <c r="Z745" s="10">
        <f t="shared" si="386"/>
        <v>20.69185078396028</v>
      </c>
      <c r="AA745">
        <f t="shared" si="364"/>
        <v>6579427.2211803701</v>
      </c>
      <c r="AB745" s="10">
        <f t="shared" si="365"/>
        <v>6.5794272211803699</v>
      </c>
      <c r="AC745" s="10">
        <f t="shared" si="366"/>
        <v>6.47842722118037</v>
      </c>
      <c r="AD745" s="3">
        <f t="shared" si="367"/>
        <v>939.58335332565196</v>
      </c>
      <c r="AI745" s="94">
        <f t="shared" si="368"/>
        <v>1.0945426201813855</v>
      </c>
    </row>
    <row r="746" spans="2:35">
      <c r="B746" s="39">
        <f t="shared" si="369"/>
        <v>718</v>
      </c>
      <c r="C746" s="42">
        <f t="shared" si="370"/>
        <v>13.344124700238972</v>
      </c>
      <c r="D746" s="10">
        <f t="shared" si="371"/>
        <v>2.1558752997613659</v>
      </c>
      <c r="E746" s="40">
        <f t="shared" si="372"/>
        <v>41.688249400477268</v>
      </c>
      <c r="F746" s="40">
        <f t="shared" si="373"/>
        <v>46</v>
      </c>
      <c r="G746" s="3">
        <f t="shared" si="374"/>
        <v>291.5587529975935</v>
      </c>
      <c r="H746" s="3">
        <f t="shared" si="375"/>
        <v>148.76302106966494</v>
      </c>
      <c r="I746">
        <f t="shared" si="360"/>
        <v>1.4876302106966495E-4</v>
      </c>
      <c r="J746" s="4">
        <f t="shared" si="376"/>
        <v>1512.6062853137253</v>
      </c>
      <c r="K746" s="40">
        <f t="shared" si="377"/>
        <v>10.167891687312398</v>
      </c>
      <c r="L746" s="40">
        <f t="shared" si="361"/>
        <v>0</v>
      </c>
      <c r="M746" s="10">
        <f t="shared" si="378"/>
        <v>6.5794272211803699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15.065447874766635</v>
      </c>
      <c r="Q746" s="42">
        <f t="shared" si="380"/>
        <v>0.89732999157765547</v>
      </c>
      <c r="R746" s="4">
        <f t="shared" si="381"/>
        <v>86578.687505663649</v>
      </c>
      <c r="S746">
        <f t="shared" si="362"/>
        <v>8.6578687505663643E-5</v>
      </c>
      <c r="T746" s="41">
        <f t="shared" si="363"/>
        <v>7.3827184776297753E-4</v>
      </c>
      <c r="U746" s="42">
        <f t="shared" si="382"/>
        <v>0.15373431225630674</v>
      </c>
      <c r="V746" s="42">
        <f t="shared" si="383"/>
        <v>1.1011169524261697</v>
      </c>
      <c r="W746" s="42">
        <f t="shared" si="384"/>
        <v>1.0940368415529771</v>
      </c>
      <c r="X746" s="42">
        <f t="shared" si="385"/>
        <v>7.0801108731926021E-3</v>
      </c>
      <c r="Y746" s="42">
        <f t="shared" si="359"/>
        <v>1.5269116009638838E-2</v>
      </c>
      <c r="Z746" s="10">
        <f t="shared" si="386"/>
        <v>20.682240635215166</v>
      </c>
      <c r="AA746">
        <f t="shared" si="364"/>
        <v>6576418.3724369705</v>
      </c>
      <c r="AB746" s="10">
        <f t="shared" si="365"/>
        <v>6.5764183724369705</v>
      </c>
      <c r="AC746" s="10">
        <f t="shared" si="366"/>
        <v>6.4754183724369705</v>
      </c>
      <c r="AD746" s="3">
        <f t="shared" si="367"/>
        <v>939.14697207207689</v>
      </c>
      <c r="AI746" s="94">
        <f t="shared" si="368"/>
        <v>1.0940368415529771</v>
      </c>
    </row>
    <row r="747" spans="2:35">
      <c r="B747" s="39">
        <f t="shared" si="369"/>
        <v>719</v>
      </c>
      <c r="C747" s="42">
        <f t="shared" si="370"/>
        <v>13.362709832133454</v>
      </c>
      <c r="D747" s="10">
        <f t="shared" si="371"/>
        <v>2.1372901678668832</v>
      </c>
      <c r="E747" s="40">
        <f t="shared" si="372"/>
        <v>41.725419664266234</v>
      </c>
      <c r="F747" s="40">
        <f t="shared" si="373"/>
        <v>46</v>
      </c>
      <c r="G747" s="3">
        <f t="shared" si="374"/>
        <v>291.37290167864865</v>
      </c>
      <c r="H747" s="3">
        <f t="shared" si="375"/>
        <v>148.76302106966494</v>
      </c>
      <c r="I747">
        <f t="shared" si="360"/>
        <v>1.4876302106966495E-4</v>
      </c>
      <c r="J747" s="4">
        <f t="shared" si="376"/>
        <v>1515.0414186675098</v>
      </c>
      <c r="K747" s="40">
        <f t="shared" si="377"/>
        <v>10.184260898802423</v>
      </c>
      <c r="L747" s="40">
        <f t="shared" si="361"/>
        <v>0</v>
      </c>
      <c r="M747" s="10">
        <f t="shared" si="378"/>
        <v>6.5764183724369705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15.063249748494325</v>
      </c>
      <c r="Q747" s="42">
        <f t="shared" si="380"/>
        <v>0.89856379784156215</v>
      </c>
      <c r="R747" s="4">
        <f t="shared" si="381"/>
        <v>85813.966883930683</v>
      </c>
      <c r="S747">
        <f t="shared" si="362"/>
        <v>8.5813966883930681E-5</v>
      </c>
      <c r="T747" s="41">
        <f t="shared" si="363"/>
        <v>7.3903656838471049E-4</v>
      </c>
      <c r="U747" s="42">
        <f t="shared" si="382"/>
        <v>0.15237642843712038</v>
      </c>
      <c r="V747" s="42">
        <f t="shared" si="383"/>
        <v>1.1005648608775975</v>
      </c>
      <c r="W747" s="42">
        <f t="shared" si="384"/>
        <v>1.0935287257304858</v>
      </c>
      <c r="X747" s="42">
        <f t="shared" si="385"/>
        <v>7.0361351471117661E-3</v>
      </c>
      <c r="Y747" s="42">
        <f t="shared" si="359"/>
        <v>1.5277797237257038E-2</v>
      </c>
      <c r="Z747" s="10">
        <f t="shared" si="386"/>
        <v>20.672586297927381</v>
      </c>
      <c r="AA747">
        <f t="shared" si="364"/>
        <v>6573395.6886693044</v>
      </c>
      <c r="AB747" s="10">
        <f t="shared" si="365"/>
        <v>6.5733956886693043</v>
      </c>
      <c r="AC747" s="10">
        <f t="shared" si="366"/>
        <v>6.4723956886693044</v>
      </c>
      <c r="AD747" s="3">
        <f t="shared" si="367"/>
        <v>938.70858428851409</v>
      </c>
      <c r="AI747" s="94">
        <f t="shared" si="368"/>
        <v>1.0935287257304858</v>
      </c>
    </row>
    <row r="748" spans="2:35">
      <c r="B748" s="39">
        <f t="shared" si="369"/>
        <v>720</v>
      </c>
      <c r="C748" s="42">
        <f t="shared" si="370"/>
        <v>13.381294964027937</v>
      </c>
      <c r="D748" s="10">
        <f t="shared" si="371"/>
        <v>2.1187050359724005</v>
      </c>
      <c r="E748" s="40">
        <f t="shared" si="372"/>
        <v>41.762589928055199</v>
      </c>
      <c r="F748" s="40">
        <f t="shared" si="373"/>
        <v>46</v>
      </c>
      <c r="G748" s="3">
        <f t="shared" si="374"/>
        <v>291.18705035970379</v>
      </c>
      <c r="H748" s="3">
        <f t="shared" si="375"/>
        <v>148.76302106966494</v>
      </c>
      <c r="I748">
        <f t="shared" si="360"/>
        <v>1.4876302106966495E-4</v>
      </c>
      <c r="J748" s="4">
        <f t="shared" si="376"/>
        <v>1517.4787222782829</v>
      </c>
      <c r="K748" s="40">
        <f t="shared" si="377"/>
        <v>10.200644698978355</v>
      </c>
      <c r="L748" s="40">
        <f t="shared" si="361"/>
        <v>0</v>
      </c>
      <c r="M748" s="10">
        <f t="shared" si="378"/>
        <v>6.5733956886693043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15.061040825277466</v>
      </c>
      <c r="Q748" s="42">
        <f t="shared" si="380"/>
        <v>0.89979778506130936</v>
      </c>
      <c r="R748" s="4">
        <f t="shared" si="381"/>
        <v>85049.519456957933</v>
      </c>
      <c r="S748">
        <f t="shared" si="362"/>
        <v>8.5049519456957936E-5</v>
      </c>
      <c r="T748" s="41">
        <f t="shared" si="363"/>
        <v>7.3980101581168323E-4</v>
      </c>
      <c r="U748" s="42">
        <f t="shared" si="382"/>
        <v>0.15101902971894193</v>
      </c>
      <c r="V748" s="42">
        <f t="shared" si="383"/>
        <v>1.100010353799703</v>
      </c>
      <c r="W748" s="42">
        <f t="shared" si="384"/>
        <v>1.0930182735344067</v>
      </c>
      <c r="X748" s="42">
        <f t="shared" si="385"/>
        <v>6.9920802652962966E-3</v>
      </c>
      <c r="Y748" s="42">
        <f t="shared" si="359"/>
        <v>1.528642537494386E-2</v>
      </c>
      <c r="Z748" s="10">
        <f t="shared" si="386"/>
        <v>20.662887787700779</v>
      </c>
      <c r="AA748">
        <f t="shared" si="364"/>
        <v>6570359.1747627947</v>
      </c>
      <c r="AB748" s="10">
        <f t="shared" si="365"/>
        <v>6.5703591747627952</v>
      </c>
      <c r="AC748" s="10">
        <f t="shared" si="366"/>
        <v>6.4693591747627952</v>
      </c>
      <c r="AD748" s="3">
        <f t="shared" si="367"/>
        <v>938.26819068350903</v>
      </c>
      <c r="AI748" s="94">
        <f t="shared" si="368"/>
        <v>1.0930182735344067</v>
      </c>
    </row>
    <row r="749" spans="2:35">
      <c r="B749" s="39">
        <f t="shared" si="369"/>
        <v>721</v>
      </c>
      <c r="C749" s="42">
        <f t="shared" si="370"/>
        <v>13.39988009592242</v>
      </c>
      <c r="D749" s="10">
        <f t="shared" si="371"/>
        <v>2.1001199040779177</v>
      </c>
      <c r="E749" s="40">
        <f t="shared" si="372"/>
        <v>41.799760191844165</v>
      </c>
      <c r="F749" s="40">
        <f t="shared" si="373"/>
        <v>46</v>
      </c>
      <c r="G749" s="3">
        <f t="shared" si="374"/>
        <v>291.00119904075893</v>
      </c>
      <c r="H749" s="3">
        <f t="shared" si="375"/>
        <v>148.76302106966494</v>
      </c>
      <c r="I749">
        <f t="shared" si="360"/>
        <v>1.4876302106966495E-4</v>
      </c>
      <c r="J749" s="4">
        <f t="shared" si="376"/>
        <v>1519.9181961460449</v>
      </c>
      <c r="K749" s="40">
        <f t="shared" si="377"/>
        <v>10.217043087840191</v>
      </c>
      <c r="L749" s="40">
        <f t="shared" si="361"/>
        <v>0</v>
      </c>
      <c r="M749" s="10">
        <f t="shared" si="378"/>
        <v>6.5703591747627952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15.058821098657493</v>
      </c>
      <c r="Q749" s="42">
        <f t="shared" si="380"/>
        <v>0.90103195417539361</v>
      </c>
      <c r="R749" s="4">
        <f t="shared" si="381"/>
        <v>84285.346434780658</v>
      </c>
      <c r="S749">
        <f t="shared" si="362"/>
        <v>8.4285346434780653E-5</v>
      </c>
      <c r="T749" s="41">
        <f t="shared" si="363"/>
        <v>7.4056518883386054E-4</v>
      </c>
      <c r="U749" s="42">
        <f t="shared" si="382"/>
        <v>0.14966211825038261</v>
      </c>
      <c r="V749" s="42">
        <f t="shared" si="383"/>
        <v>1.0994534323330105</v>
      </c>
      <c r="W749" s="42">
        <f t="shared" si="384"/>
        <v>1.0925054857897596</v>
      </c>
      <c r="X749" s="42">
        <f t="shared" si="385"/>
        <v>6.9479465432509269E-3</v>
      </c>
      <c r="Y749" s="42">
        <f t="shared" si="359"/>
        <v>1.5295000315973849E-2</v>
      </c>
      <c r="Z749" s="10">
        <f t="shared" si="386"/>
        <v>20.65314512022675</v>
      </c>
      <c r="AA749">
        <f t="shared" si="364"/>
        <v>6567308.8356302707</v>
      </c>
      <c r="AB749" s="10">
        <f t="shared" si="365"/>
        <v>6.5673088356302705</v>
      </c>
      <c r="AC749" s="10">
        <f t="shared" si="366"/>
        <v>6.4663088356302705</v>
      </c>
      <c r="AD749" s="3">
        <f t="shared" si="367"/>
        <v>937.82579196958238</v>
      </c>
      <c r="AI749" s="94">
        <f t="shared" si="368"/>
        <v>1.0925054857897596</v>
      </c>
    </row>
    <row r="750" spans="2:35">
      <c r="B750" s="39">
        <f t="shared" si="369"/>
        <v>722</v>
      </c>
      <c r="C750" s="42">
        <f t="shared" si="370"/>
        <v>13.418465227816903</v>
      </c>
      <c r="D750" s="10">
        <f t="shared" si="371"/>
        <v>2.081534772183435</v>
      </c>
      <c r="E750" s="40">
        <f t="shared" si="372"/>
        <v>41.83693045563313</v>
      </c>
      <c r="F750" s="40">
        <f t="shared" si="373"/>
        <v>46</v>
      </c>
      <c r="G750" s="3">
        <f t="shared" si="374"/>
        <v>290.81534772181408</v>
      </c>
      <c r="H750" s="3">
        <f t="shared" si="375"/>
        <v>148.76302106966494</v>
      </c>
      <c r="I750">
        <f t="shared" si="360"/>
        <v>1.4876302106966495E-4</v>
      </c>
      <c r="J750" s="4">
        <f t="shared" si="376"/>
        <v>1522.3598402707958</v>
      </c>
      <c r="K750" s="40">
        <f t="shared" si="377"/>
        <v>10.233456065387934</v>
      </c>
      <c r="L750" s="40">
        <f t="shared" si="361"/>
        <v>0</v>
      </c>
      <c r="M750" s="10">
        <f t="shared" si="378"/>
        <v>6.5673088356302705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15.056590562141496</v>
      </c>
      <c r="Q750" s="42">
        <f t="shared" si="380"/>
        <v>0.90226630612365033</v>
      </c>
      <c r="R750" s="4">
        <f t="shared" si="381"/>
        <v>83521.449027434297</v>
      </c>
      <c r="S750">
        <f t="shared" si="362"/>
        <v>8.3521449027434296E-5</v>
      </c>
      <c r="T750" s="41">
        <f t="shared" si="363"/>
        <v>7.4132908624120687E-4</v>
      </c>
      <c r="U750" s="42">
        <f t="shared" si="382"/>
        <v>0.14830569618005399</v>
      </c>
      <c r="V750" s="42">
        <f t="shared" si="383"/>
        <v>1.0988940976228947</v>
      </c>
      <c r="W750" s="42">
        <f t="shared" si="384"/>
        <v>1.0919903633261927</v>
      </c>
      <c r="X750" s="42">
        <f t="shared" si="385"/>
        <v>6.903734296701991E-3</v>
      </c>
      <c r="Y750" s="42">
        <f t="shared" si="359"/>
        <v>1.530352195385323E-2</v>
      </c>
      <c r="Z750" s="10">
        <f t="shared" si="386"/>
        <v>20.643358311282974</v>
      </c>
      <c r="AA750">
        <f t="shared" si="364"/>
        <v>6564244.6762115788</v>
      </c>
      <c r="AB750" s="10">
        <f t="shared" si="365"/>
        <v>6.5642446762115787</v>
      </c>
      <c r="AC750" s="10">
        <f t="shared" si="366"/>
        <v>6.4632446762115787</v>
      </c>
      <c r="AD750" s="3">
        <f t="shared" si="367"/>
        <v>937.38138886317313</v>
      </c>
      <c r="AI750" s="94">
        <f t="shared" si="368"/>
        <v>1.0919903633261927</v>
      </c>
    </row>
    <row r="751" spans="2:35">
      <c r="B751" s="39">
        <f t="shared" si="369"/>
        <v>723</v>
      </c>
      <c r="C751" s="42">
        <f t="shared" si="370"/>
        <v>13.437050359711385</v>
      </c>
      <c r="D751" s="10">
        <f t="shared" si="371"/>
        <v>2.0629496402889522</v>
      </c>
      <c r="E751" s="40">
        <f t="shared" si="372"/>
        <v>41.874100719422096</v>
      </c>
      <c r="F751" s="40">
        <f t="shared" si="373"/>
        <v>46</v>
      </c>
      <c r="G751" s="3">
        <f t="shared" si="374"/>
        <v>290.62949640286922</v>
      </c>
      <c r="H751" s="3">
        <f t="shared" si="375"/>
        <v>148.76302106966494</v>
      </c>
      <c r="I751">
        <f t="shared" si="360"/>
        <v>1.4876302106966495E-4</v>
      </c>
      <c r="J751" s="4">
        <f t="shared" si="376"/>
        <v>1524.8036546525352</v>
      </c>
      <c r="K751" s="40">
        <f t="shared" si="377"/>
        <v>10.249883631621582</v>
      </c>
      <c r="L751" s="40">
        <f t="shared" si="361"/>
        <v>0</v>
      </c>
      <c r="M751" s="10">
        <f t="shared" si="378"/>
        <v>6.5642446762115787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15.054349209201837</v>
      </c>
      <c r="Q751" s="42">
        <f t="shared" si="380"/>
        <v>0.90350084184726187</v>
      </c>
      <c r="R751" s="4">
        <f t="shared" si="381"/>
        <v>82757.828444954153</v>
      </c>
      <c r="S751">
        <f t="shared" si="362"/>
        <v>8.2757828444954151E-5</v>
      </c>
      <c r="T751" s="41">
        <f t="shared" si="363"/>
        <v>7.4209270682368701E-4</v>
      </c>
      <c r="U751" s="42">
        <f t="shared" si="382"/>
        <v>0.14694976565656728</v>
      </c>
      <c r="V751" s="42">
        <f t="shared" si="383"/>
        <v>1.0983323508209482</v>
      </c>
      <c r="W751" s="42">
        <f t="shared" si="384"/>
        <v>1.0914729069779174</v>
      </c>
      <c r="X751" s="42">
        <f t="shared" si="385"/>
        <v>6.8594438430307214E-3</v>
      </c>
      <c r="Y751" s="42">
        <f t="shared" si="359"/>
        <v>1.5311990182321558E-2</v>
      </c>
      <c r="Z751" s="10">
        <f t="shared" si="386"/>
        <v>20.633527376734506</v>
      </c>
      <c r="AA751">
        <f t="shared" si="364"/>
        <v>6561166.7014739197</v>
      </c>
      <c r="AB751" s="10">
        <f t="shared" si="365"/>
        <v>6.5611667014739199</v>
      </c>
      <c r="AC751" s="10">
        <f t="shared" si="366"/>
        <v>6.4601667014739199</v>
      </c>
      <c r="AD751" s="3">
        <f t="shared" si="367"/>
        <v>936.93498208468736</v>
      </c>
      <c r="AI751" s="94">
        <f t="shared" si="368"/>
        <v>1.0914729069779174</v>
      </c>
    </row>
    <row r="752" spans="2:35">
      <c r="B752" s="39">
        <f t="shared" si="369"/>
        <v>724</v>
      </c>
      <c r="C752" s="42">
        <f t="shared" si="370"/>
        <v>13.455635491605868</v>
      </c>
      <c r="D752" s="10">
        <f t="shared" si="371"/>
        <v>2.0443645083944695</v>
      </c>
      <c r="E752" s="40">
        <f t="shared" si="372"/>
        <v>41.911270983211061</v>
      </c>
      <c r="F752" s="40">
        <f t="shared" si="373"/>
        <v>46</v>
      </c>
      <c r="G752" s="3">
        <f t="shared" si="374"/>
        <v>290.44364508392437</v>
      </c>
      <c r="H752" s="3">
        <f t="shared" si="375"/>
        <v>148.76302106966494</v>
      </c>
      <c r="I752">
        <f t="shared" si="360"/>
        <v>1.4876302106966495E-4</v>
      </c>
      <c r="J752" s="4">
        <f t="shared" si="376"/>
        <v>1527.2496392912631</v>
      </c>
      <c r="K752" s="40">
        <f t="shared" si="377"/>
        <v>10.266325786541133</v>
      </c>
      <c r="L752" s="40">
        <f t="shared" si="361"/>
        <v>0</v>
      </c>
      <c r="M752" s="10">
        <f t="shared" si="378"/>
        <v>6.5611667014739199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15.052097033276286</v>
      </c>
      <c r="Q752" s="42">
        <f t="shared" si="380"/>
        <v>0.90473556228876562</v>
      </c>
      <c r="R752" s="4">
        <f t="shared" si="381"/>
        <v>81994.485897375722</v>
      </c>
      <c r="S752">
        <f t="shared" si="362"/>
        <v>8.1994485897375722E-5</v>
      </c>
      <c r="T752" s="41">
        <f t="shared" si="363"/>
        <v>7.4285604937126539E-4</v>
      </c>
      <c r="U752" s="42">
        <f t="shared" si="382"/>
        <v>0.14559432882853418</v>
      </c>
      <c r="V752" s="42">
        <f t="shared" si="383"/>
        <v>1.0977681930837224</v>
      </c>
      <c r="W752" s="42">
        <f t="shared" si="384"/>
        <v>1.0909531175837632</v>
      </c>
      <c r="X752" s="42">
        <f t="shared" si="385"/>
        <v>6.8150754999591889E-3</v>
      </c>
      <c r="Y752" s="42">
        <f t="shared" si="359"/>
        <v>1.5320404895351749E-2</v>
      </c>
      <c r="Z752" s="10">
        <f t="shared" si="386"/>
        <v>20.623652332532732</v>
      </c>
      <c r="AA752">
        <f t="shared" si="364"/>
        <v>6558074.9164115256</v>
      </c>
      <c r="AB752" s="10">
        <f t="shared" si="365"/>
        <v>6.5580749164115257</v>
      </c>
      <c r="AC752" s="10">
        <f t="shared" si="366"/>
        <v>6.4570749164115258</v>
      </c>
      <c r="AD752" s="3">
        <f t="shared" si="367"/>
        <v>936.48657235845189</v>
      </c>
      <c r="AI752" s="94">
        <f t="shared" si="368"/>
        <v>1.0909531175837632</v>
      </c>
    </row>
    <row r="753" spans="2:35">
      <c r="B753" s="39">
        <f t="shared" si="369"/>
        <v>725</v>
      </c>
      <c r="C753" s="42">
        <f t="shared" si="370"/>
        <v>13.474220623500351</v>
      </c>
      <c r="D753" s="10">
        <f t="shared" si="371"/>
        <v>2.0257793764999867</v>
      </c>
      <c r="E753" s="40">
        <f t="shared" si="372"/>
        <v>41.948441247000027</v>
      </c>
      <c r="F753" s="40">
        <f t="shared" si="373"/>
        <v>46</v>
      </c>
      <c r="G753" s="3">
        <f t="shared" si="374"/>
        <v>290.25779376497951</v>
      </c>
      <c r="H753" s="3">
        <f t="shared" si="375"/>
        <v>148.76302106966494</v>
      </c>
      <c r="I753">
        <f t="shared" si="360"/>
        <v>1.4876302106966495E-4</v>
      </c>
      <c r="J753" s="4">
        <f t="shared" si="376"/>
        <v>1529.69779418698</v>
      </c>
      <c r="K753" s="40">
        <f t="shared" si="377"/>
        <v>10.282782530146591</v>
      </c>
      <c r="L753" s="40">
        <f t="shared" si="361"/>
        <v>0</v>
      </c>
      <c r="M753" s="10">
        <f t="shared" si="378"/>
        <v>6.5580749164115257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15.049834027767673</v>
      </c>
      <c r="Q753" s="42">
        <f t="shared" si="380"/>
        <v>0.90597046839206175</v>
      </c>
      <c r="R753" s="4">
        <f t="shared" si="381"/>
        <v>81231.422594734206</v>
      </c>
      <c r="S753">
        <f t="shared" si="362"/>
        <v>8.1231422594734212E-5</v>
      </c>
      <c r="T753" s="41">
        <f t="shared" si="363"/>
        <v>7.4361911267390693E-4</v>
      </c>
      <c r="U753" s="42">
        <f t="shared" si="382"/>
        <v>0.14423938784456572</v>
      </c>
      <c r="V753" s="42">
        <f t="shared" si="383"/>
        <v>1.097201625574562</v>
      </c>
      <c r="W753" s="42">
        <f t="shared" si="384"/>
        <v>1.0904309959871259</v>
      </c>
      <c r="X753" s="42">
        <f t="shared" si="385"/>
        <v>6.7706295874361277E-3</v>
      </c>
      <c r="Y753" s="42">
        <f t="shared" si="359"/>
        <v>1.532876598715243E-2</v>
      </c>
      <c r="Z753" s="10">
        <f t="shared" si="386"/>
        <v>20.613733194717422</v>
      </c>
      <c r="AA753">
        <f t="shared" si="364"/>
        <v>6554969.3260463001</v>
      </c>
      <c r="AB753" s="10">
        <f t="shared" si="365"/>
        <v>6.5549693260463</v>
      </c>
      <c r="AC753" s="10">
        <f t="shared" si="366"/>
        <v>6.4539693260463</v>
      </c>
      <c r="AD753" s="3">
        <f t="shared" si="367"/>
        <v>936.03616041280645</v>
      </c>
      <c r="AI753" s="94">
        <f t="shared" si="368"/>
        <v>1.0904309959871259</v>
      </c>
    </row>
    <row r="754" spans="2:35">
      <c r="B754" s="39">
        <f t="shared" si="369"/>
        <v>726</v>
      </c>
      <c r="C754" s="42">
        <f t="shared" si="370"/>
        <v>13.492805755394834</v>
      </c>
      <c r="D754" s="10">
        <f t="shared" si="371"/>
        <v>2.007194244605504</v>
      </c>
      <c r="E754" s="40">
        <f t="shared" si="372"/>
        <v>41.985611510788992</v>
      </c>
      <c r="F754" s="40">
        <f t="shared" si="373"/>
        <v>46</v>
      </c>
      <c r="G754" s="3">
        <f t="shared" si="374"/>
        <v>290.07194244603465</v>
      </c>
      <c r="H754" s="3">
        <f t="shared" si="375"/>
        <v>148.76302106966494</v>
      </c>
      <c r="I754">
        <f t="shared" si="360"/>
        <v>1.4876302106966495E-4</v>
      </c>
      <c r="J754" s="4">
        <f t="shared" si="376"/>
        <v>1532.1481193396855</v>
      </c>
      <c r="K754" s="40">
        <f t="shared" si="377"/>
        <v>10.299253862437954</v>
      </c>
      <c r="L754" s="40">
        <f t="shared" si="361"/>
        <v>0</v>
      </c>
      <c r="M754" s="10">
        <f t="shared" si="378"/>
        <v>6.5549693260463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15.047560186044242</v>
      </c>
      <c r="Q754" s="42">
        <f t="shared" si="380"/>
        <v>0.90720556110242156</v>
      </c>
      <c r="R754" s="4">
        <f t="shared" si="381"/>
        <v>80468.639747065128</v>
      </c>
      <c r="S754">
        <f t="shared" si="362"/>
        <v>8.0468639747065127E-5</v>
      </c>
      <c r="T754" s="41">
        <f t="shared" si="363"/>
        <v>7.4438189552157607E-4</v>
      </c>
      <c r="U754" s="42">
        <f t="shared" si="382"/>
        <v>0.14288494485327366</v>
      </c>
      <c r="V754" s="42">
        <f t="shared" si="383"/>
        <v>1.0966326494611645</v>
      </c>
      <c r="W754" s="42">
        <f t="shared" si="384"/>
        <v>1.089906543036073</v>
      </c>
      <c r="X754" s="42">
        <f t="shared" si="385"/>
        <v>6.726106425091416E-3</v>
      </c>
      <c r="Y754" s="42">
        <f t="shared" si="359"/>
        <v>1.5337073352167165E-2</v>
      </c>
      <c r="Z754" s="10">
        <f t="shared" si="386"/>
        <v>20.603769979414572</v>
      </c>
      <c r="AA754">
        <f t="shared" si="364"/>
        <v>6551849.9354271442</v>
      </c>
      <c r="AB754" s="10">
        <f t="shared" si="365"/>
        <v>6.5518499354271444</v>
      </c>
      <c r="AC754" s="10">
        <f t="shared" si="366"/>
        <v>6.4508499354271445</v>
      </c>
      <c r="AD754" s="3">
        <f t="shared" si="367"/>
        <v>935.58374698000637</v>
      </c>
      <c r="AI754" s="94">
        <f t="shared" si="368"/>
        <v>1.089906543036073</v>
      </c>
    </row>
    <row r="755" spans="2:35">
      <c r="B755" s="39">
        <f t="shared" si="369"/>
        <v>727</v>
      </c>
      <c r="C755" s="42">
        <f t="shared" si="370"/>
        <v>13.511390887289316</v>
      </c>
      <c r="D755" s="10">
        <f t="shared" si="371"/>
        <v>1.9886091127110213</v>
      </c>
      <c r="E755" s="40">
        <f t="shared" si="372"/>
        <v>42.022781774577957</v>
      </c>
      <c r="F755" s="40">
        <f t="shared" si="373"/>
        <v>46</v>
      </c>
      <c r="G755" s="3">
        <f t="shared" si="374"/>
        <v>289.8860911270898</v>
      </c>
      <c r="H755" s="3">
        <f t="shared" si="375"/>
        <v>148.76302106966494</v>
      </c>
      <c r="I755">
        <f t="shared" si="360"/>
        <v>1.4876302106966495E-4</v>
      </c>
      <c r="J755" s="4">
        <f t="shared" si="376"/>
        <v>1534.6006147493799</v>
      </c>
      <c r="K755" s="40">
        <f t="shared" si="377"/>
        <v>10.315739783415225</v>
      </c>
      <c r="L755" s="40">
        <f t="shared" si="361"/>
        <v>0</v>
      </c>
      <c r="M755" s="10">
        <f t="shared" si="378"/>
        <v>6.5518499354271444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15.045275501439058</v>
      </c>
      <c r="Q755" s="42">
        <f t="shared" si="380"/>
        <v>0.9084408413664955</v>
      </c>
      <c r="R755" s="4">
        <f t="shared" si="381"/>
        <v>79706.138564403765</v>
      </c>
      <c r="S755">
        <f t="shared" si="362"/>
        <v>7.9706138564403765E-5</v>
      </c>
      <c r="T755" s="41">
        <f t="shared" si="363"/>
        <v>7.4514439670423738E-4</v>
      </c>
      <c r="U755" s="42">
        <f t="shared" si="382"/>
        <v>0.14153100200326918</v>
      </c>
      <c r="V755" s="42">
        <f t="shared" si="383"/>
        <v>1.0960612659180666</v>
      </c>
      <c r="W755" s="42">
        <f t="shared" si="384"/>
        <v>1.0893797595832322</v>
      </c>
      <c r="X755" s="42">
        <f t="shared" si="385"/>
        <v>6.6815063348344417E-3</v>
      </c>
      <c r="Y755" s="42">
        <f t="shared" si="359"/>
        <v>1.5345326885076871E-2</v>
      </c>
      <c r="Z755" s="10">
        <f t="shared" si="386"/>
        <v>20.593762702838568</v>
      </c>
      <c r="AA755">
        <f t="shared" si="364"/>
        <v>6548716.7496306309</v>
      </c>
      <c r="AB755" s="10">
        <f t="shared" si="365"/>
        <v>6.5487167496306311</v>
      </c>
      <c r="AC755" s="10">
        <f t="shared" si="366"/>
        <v>6.4477167496306311</v>
      </c>
      <c r="AD755" s="3">
        <f t="shared" si="367"/>
        <v>935.12933279632068</v>
      </c>
      <c r="AI755" s="94">
        <f t="shared" si="368"/>
        <v>1.0893797595832322</v>
      </c>
    </row>
    <row r="756" spans="2:35">
      <c r="B756" s="39">
        <f t="shared" si="369"/>
        <v>728</v>
      </c>
      <c r="C756" s="42">
        <f t="shared" si="370"/>
        <v>13.529976019183799</v>
      </c>
      <c r="D756" s="10">
        <f t="shared" si="371"/>
        <v>1.9700239808165385</v>
      </c>
      <c r="E756" s="40">
        <f t="shared" si="372"/>
        <v>42.059952038366923</v>
      </c>
      <c r="F756" s="40">
        <f t="shared" si="373"/>
        <v>46</v>
      </c>
      <c r="G756" s="3">
        <f t="shared" si="374"/>
        <v>289.70023980814494</v>
      </c>
      <c r="H756" s="3">
        <f t="shared" si="375"/>
        <v>148.76302106966494</v>
      </c>
      <c r="I756">
        <f t="shared" si="360"/>
        <v>1.4876302106966495E-4</v>
      </c>
      <c r="J756" s="4">
        <f t="shared" si="376"/>
        <v>1537.0552804160629</v>
      </c>
      <c r="K756" s="40">
        <f t="shared" si="377"/>
        <v>10.332240293078399</v>
      </c>
      <c r="L756" s="40">
        <f t="shared" si="361"/>
        <v>0</v>
      </c>
      <c r="M756" s="10">
        <f t="shared" si="378"/>
        <v>6.5487167496306311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15.042979967250364</v>
      </c>
      <c r="Q756" s="42">
        <f t="shared" si="380"/>
        <v>0.90967631013232142</v>
      </c>
      <c r="R756" s="4">
        <f t="shared" si="381"/>
        <v>78943.920256785525</v>
      </c>
      <c r="S756">
        <f t="shared" si="362"/>
        <v>7.8943920256785522E-5</v>
      </c>
      <c r="T756" s="41">
        <f t="shared" si="363"/>
        <v>7.4590661501185563E-4</v>
      </c>
      <c r="U756" s="42">
        <f t="shared" si="382"/>
        <v>0.14017756144316379</v>
      </c>
      <c r="V756" s="42">
        <f t="shared" si="383"/>
        <v>1.0954874761245825</v>
      </c>
      <c r="W756" s="42">
        <f t="shared" si="384"/>
        <v>1.0888506464859036</v>
      </c>
      <c r="X756" s="42">
        <f t="shared" si="385"/>
        <v>6.6368296386789538E-3</v>
      </c>
      <c r="Y756" s="42">
        <f t="shared" si="359"/>
        <v>1.5353526480799566E-2</v>
      </c>
      <c r="Z756" s="10">
        <f t="shared" si="386"/>
        <v>20.583711381290716</v>
      </c>
      <c r="AA756">
        <f t="shared" si="364"/>
        <v>6545569.7737605507</v>
      </c>
      <c r="AB756" s="10">
        <f t="shared" si="365"/>
        <v>6.5455697737605503</v>
      </c>
      <c r="AC756" s="10">
        <f t="shared" si="366"/>
        <v>6.4445697737605503</v>
      </c>
      <c r="AD756" s="3">
        <f t="shared" si="367"/>
        <v>934.67291860196531</v>
      </c>
      <c r="AI756" s="94">
        <f t="shared" si="368"/>
        <v>1.0888506464859036</v>
      </c>
    </row>
    <row r="757" spans="2:35">
      <c r="B757" s="39">
        <f t="shared" si="369"/>
        <v>729</v>
      </c>
      <c r="C757" s="42">
        <f t="shared" si="370"/>
        <v>13.548561151078282</v>
      </c>
      <c r="D757" s="10">
        <f t="shared" si="371"/>
        <v>1.9514388489220558</v>
      </c>
      <c r="E757" s="40">
        <f t="shared" si="372"/>
        <v>42.097122302155888</v>
      </c>
      <c r="F757" s="40">
        <f t="shared" si="373"/>
        <v>46</v>
      </c>
      <c r="G757" s="3">
        <f t="shared" si="374"/>
        <v>289.51438848920009</v>
      </c>
      <c r="H757" s="3">
        <f t="shared" si="375"/>
        <v>148.76302106966494</v>
      </c>
      <c r="I757">
        <f t="shared" si="360"/>
        <v>1.4876302106966495E-4</v>
      </c>
      <c r="J757" s="4">
        <f t="shared" si="376"/>
        <v>1539.5121163397348</v>
      </c>
      <c r="K757" s="40">
        <f t="shared" si="377"/>
        <v>10.348755391427479</v>
      </c>
      <c r="L757" s="40">
        <f t="shared" si="361"/>
        <v>0</v>
      </c>
      <c r="M757" s="10">
        <f t="shared" si="378"/>
        <v>6.5455697737605503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15.040673576741165</v>
      </c>
      <c r="Q757" s="42">
        <f t="shared" si="380"/>
        <v>0.91091196834933263</v>
      </c>
      <c r="R757" s="4">
        <f t="shared" si="381"/>
        <v>78181.986034245754</v>
      </c>
      <c r="S757">
        <f t="shared" si="362"/>
        <v>7.8181986034245752E-5</v>
      </c>
      <c r="T757" s="41">
        <f t="shared" si="363"/>
        <v>7.466685492343954E-4</v>
      </c>
      <c r="U757" s="42">
        <f t="shared" si="382"/>
        <v>0.13882462532156881</v>
      </c>
      <c r="V757" s="42">
        <f t="shared" si="383"/>
        <v>1.0949112812663013</v>
      </c>
      <c r="W757" s="42">
        <f t="shared" si="384"/>
        <v>1.0883192046059842</v>
      </c>
      <c r="X757" s="42">
        <f t="shared" si="385"/>
        <v>6.5920766603171366E-3</v>
      </c>
      <c r="Y757" s="42">
        <f t="shared" si="359"/>
        <v>1.5361672034492055E-2</v>
      </c>
      <c r="Z757" s="10">
        <f t="shared" si="386"/>
        <v>20.573616031160427</v>
      </c>
      <c r="AA757">
        <f t="shared" si="364"/>
        <v>6542409.0129482737</v>
      </c>
      <c r="AB757" s="10">
        <f t="shared" si="365"/>
        <v>6.5424090129482737</v>
      </c>
      <c r="AC757" s="10">
        <f t="shared" si="366"/>
        <v>6.4414090129482737</v>
      </c>
      <c r="AD757" s="3">
        <f t="shared" si="367"/>
        <v>934.21450514115645</v>
      </c>
      <c r="AI757" s="94">
        <f t="shared" si="368"/>
        <v>1.0883192046059842</v>
      </c>
    </row>
    <row r="758" spans="2:35">
      <c r="B758" s="39">
        <f t="shared" si="369"/>
        <v>730</v>
      </c>
      <c r="C758" s="42">
        <f t="shared" si="370"/>
        <v>13.567146282972764</v>
      </c>
      <c r="D758" s="10">
        <f t="shared" si="371"/>
        <v>1.932853717027573</v>
      </c>
      <c r="E758" s="40">
        <f t="shared" si="372"/>
        <v>42.134292565944854</v>
      </c>
      <c r="F758" s="40">
        <f t="shared" si="373"/>
        <v>46</v>
      </c>
      <c r="G758" s="3">
        <f t="shared" si="374"/>
        <v>289.32853717025523</v>
      </c>
      <c r="H758" s="3">
        <f t="shared" si="375"/>
        <v>148.76302106966494</v>
      </c>
      <c r="I758">
        <f t="shared" si="360"/>
        <v>1.4876302106966495E-4</v>
      </c>
      <c r="J758" s="4">
        <f t="shared" si="376"/>
        <v>1541.9711225203951</v>
      </c>
      <c r="K758" s="40">
        <f t="shared" si="377"/>
        <v>10.365285078462463</v>
      </c>
      <c r="L758" s="40">
        <f t="shared" si="361"/>
        <v>0</v>
      </c>
      <c r="M758" s="10">
        <f t="shared" si="378"/>
        <v>6.5424090129482737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15.038356323139361</v>
      </c>
      <c r="Q758" s="42">
        <f t="shared" si="380"/>
        <v>0.912147816968366</v>
      </c>
      <c r="R758" s="4">
        <f t="shared" si="381"/>
        <v>77420.33710681989</v>
      </c>
      <c r="S758">
        <f t="shared" si="362"/>
        <v>7.742033710681989E-5</v>
      </c>
      <c r="T758" s="41">
        <f t="shared" si="363"/>
        <v>7.4743019816182125E-4</v>
      </c>
      <c r="U758" s="42">
        <f t="shared" si="382"/>
        <v>0.13747219578709582</v>
      </c>
      <c r="V758" s="42">
        <f t="shared" si="383"/>
        <v>1.0943326825342115</v>
      </c>
      <c r="W758" s="42">
        <f t="shared" si="384"/>
        <v>1.0877854348100278</v>
      </c>
      <c r="X758" s="42">
        <f t="shared" si="385"/>
        <v>6.5472477241836913E-3</v>
      </c>
      <c r="Y758" s="42">
        <f t="shared" si="359"/>
        <v>1.5369763441550457E-2</v>
      </c>
      <c r="Z758" s="10">
        <f t="shared" si="386"/>
        <v>20.563476668924807</v>
      </c>
      <c r="AA758">
        <f t="shared" si="364"/>
        <v>6539234.4723526314</v>
      </c>
      <c r="AB758" s="10">
        <f t="shared" si="365"/>
        <v>6.5392344723526312</v>
      </c>
      <c r="AC758" s="10">
        <f t="shared" si="366"/>
        <v>6.4382344723526312</v>
      </c>
      <c r="AD758" s="3">
        <f t="shared" si="367"/>
        <v>933.754093162093</v>
      </c>
      <c r="AI758" s="94">
        <f t="shared" si="368"/>
        <v>1.0877854348100278</v>
      </c>
    </row>
    <row r="759" spans="2:35">
      <c r="B759" s="39">
        <f t="shared" si="369"/>
        <v>731</v>
      </c>
      <c r="C759" s="42">
        <f t="shared" si="370"/>
        <v>13.585731414867247</v>
      </c>
      <c r="D759" s="10">
        <f t="shared" si="371"/>
        <v>1.9142685851330903</v>
      </c>
      <c r="E759" s="40">
        <f t="shared" si="372"/>
        <v>42.171462829733819</v>
      </c>
      <c r="F759" s="40">
        <f t="shared" si="373"/>
        <v>46</v>
      </c>
      <c r="G759" s="3">
        <f t="shared" si="374"/>
        <v>289.14268585131038</v>
      </c>
      <c r="H759" s="3">
        <f t="shared" si="375"/>
        <v>148.76302106966494</v>
      </c>
      <c r="I759">
        <f t="shared" si="360"/>
        <v>1.4876302106966495E-4</v>
      </c>
      <c r="J759" s="4">
        <f t="shared" si="376"/>
        <v>1544.4322989580444</v>
      </c>
      <c r="K759" s="40">
        <f t="shared" si="377"/>
        <v>10.381829354183354</v>
      </c>
      <c r="L759" s="40">
        <f t="shared" si="361"/>
        <v>0</v>
      </c>
      <c r="M759" s="10">
        <f t="shared" si="378"/>
        <v>6.5392344723526312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15.036028199637544</v>
      </c>
      <c r="Q759" s="42">
        <f t="shared" si="380"/>
        <v>0.91338385694167035</v>
      </c>
      <c r="R759" s="4">
        <f t="shared" si="381"/>
        <v>76658.974684543195</v>
      </c>
      <c r="S759">
        <f t="shared" si="362"/>
        <v>7.6658974684543196E-5</v>
      </c>
      <c r="T759" s="41">
        <f t="shared" si="363"/>
        <v>7.4819156058409796E-4</v>
      </c>
      <c r="U759" s="42">
        <f t="shared" si="382"/>
        <v>0.13612027498835597</v>
      </c>
      <c r="V759" s="42">
        <f t="shared" si="383"/>
        <v>1.0937516811254269</v>
      </c>
      <c r="W759" s="42">
        <f t="shared" si="384"/>
        <v>1.0872493379692261</v>
      </c>
      <c r="X759" s="42">
        <f t="shared" si="385"/>
        <v>6.5023431562007961E-3</v>
      </c>
      <c r="Y759" s="42">
        <f t="shared" si="359"/>
        <v>1.5377800597611664E-2</v>
      </c>
      <c r="Z759" s="10">
        <f t="shared" si="386"/>
        <v>20.553293311149524</v>
      </c>
      <c r="AA759">
        <f t="shared" si="364"/>
        <v>6536046.1571601816</v>
      </c>
      <c r="AB759" s="10">
        <f t="shared" si="365"/>
        <v>6.5360461571601816</v>
      </c>
      <c r="AC759" s="10">
        <f t="shared" si="366"/>
        <v>6.4350461571601816</v>
      </c>
      <c r="AD759" s="3">
        <f t="shared" si="367"/>
        <v>933.29168341699517</v>
      </c>
      <c r="AI759" s="94">
        <f t="shared" si="368"/>
        <v>1.0872493379692261</v>
      </c>
    </row>
    <row r="760" spans="2:35">
      <c r="B760" s="39">
        <f t="shared" si="369"/>
        <v>732</v>
      </c>
      <c r="C760" s="42">
        <f t="shared" si="370"/>
        <v>13.60431654676173</v>
      </c>
      <c r="D760" s="10">
        <f t="shared" si="371"/>
        <v>1.8956834532386075</v>
      </c>
      <c r="E760" s="40">
        <f t="shared" si="372"/>
        <v>42.208633093522785</v>
      </c>
      <c r="F760" s="40">
        <f t="shared" si="373"/>
        <v>46</v>
      </c>
      <c r="G760" s="3">
        <f t="shared" si="374"/>
        <v>288.95683453236552</v>
      </c>
      <c r="H760" s="3">
        <f t="shared" si="375"/>
        <v>148.76302106966494</v>
      </c>
      <c r="I760">
        <f t="shared" si="360"/>
        <v>1.4876302106966495E-4</v>
      </c>
      <c r="J760" s="4">
        <f t="shared" si="376"/>
        <v>1546.8956456526823</v>
      </c>
      <c r="K760" s="40">
        <f t="shared" si="377"/>
        <v>10.398388218590151</v>
      </c>
      <c r="L760" s="40">
        <f t="shared" si="361"/>
        <v>0</v>
      </c>
      <c r="M760" s="10">
        <f t="shared" si="378"/>
        <v>6.5360461571601816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15.033689199393086</v>
      </c>
      <c r="Q760" s="42">
        <f t="shared" si="380"/>
        <v>0.9146200892229146</v>
      </c>
      <c r="R760" s="4">
        <f t="shared" si="381"/>
        <v>75897.899977451147</v>
      </c>
      <c r="S760">
        <f t="shared" si="362"/>
        <v>7.5897899977451147E-5</v>
      </c>
      <c r="T760" s="41">
        <f t="shared" si="363"/>
        <v>7.4895263529118998E-4</v>
      </c>
      <c r="U760" s="42">
        <f t="shared" si="382"/>
        <v>0.13476886507396091</v>
      </c>
      <c r="V760" s="42">
        <f t="shared" si="383"/>
        <v>1.0931682782420782</v>
      </c>
      <c r="W760" s="42">
        <f t="shared" si="384"/>
        <v>1.0867109149594529</v>
      </c>
      <c r="X760" s="42">
        <f t="shared" si="385"/>
        <v>6.4573632826252503E-3</v>
      </c>
      <c r="Y760" s="42">
        <f t="shared" si="359"/>
        <v>1.5385783398553366E-2</v>
      </c>
      <c r="Z760" s="10">
        <f t="shared" si="386"/>
        <v>20.543065974487732</v>
      </c>
      <c r="AA760">
        <f t="shared" si="364"/>
        <v>6532844.0725848721</v>
      </c>
      <c r="AB760" s="10">
        <f t="shared" si="365"/>
        <v>6.5328440725848722</v>
      </c>
      <c r="AC760" s="10">
        <f t="shared" si="366"/>
        <v>6.4318440725848722</v>
      </c>
      <c r="AD760" s="3">
        <f t="shared" si="367"/>
        <v>932.8272766620554</v>
      </c>
      <c r="AI760" s="94">
        <f t="shared" si="368"/>
        <v>1.0867109149594529</v>
      </c>
    </row>
    <row r="761" spans="2:35">
      <c r="B761" s="39">
        <f t="shared" si="369"/>
        <v>733</v>
      </c>
      <c r="C761" s="42">
        <f t="shared" si="370"/>
        <v>13.622901678656213</v>
      </c>
      <c r="D761" s="10">
        <f t="shared" si="371"/>
        <v>1.8770983213441248</v>
      </c>
      <c r="E761" s="40">
        <f t="shared" si="372"/>
        <v>42.24580335731175</v>
      </c>
      <c r="F761" s="40">
        <f t="shared" si="373"/>
        <v>46</v>
      </c>
      <c r="G761" s="3">
        <f t="shared" si="374"/>
        <v>288.77098321342066</v>
      </c>
      <c r="H761" s="3">
        <f t="shared" si="375"/>
        <v>148.76302106966494</v>
      </c>
      <c r="I761">
        <f t="shared" si="360"/>
        <v>1.4876302106966495E-4</v>
      </c>
      <c r="J761" s="4">
        <f t="shared" si="376"/>
        <v>1549.3611626043089</v>
      </c>
      <c r="K761" s="40">
        <f t="shared" si="377"/>
        <v>10.414961671682851</v>
      </c>
      <c r="L761" s="40">
        <f t="shared" si="361"/>
        <v>0</v>
      </c>
      <c r="M761" s="10">
        <f t="shared" si="378"/>
        <v>6.5328440725848722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15.031339315527775</v>
      </c>
      <c r="Q761" s="42">
        <f t="shared" si="380"/>
        <v>0.91585651476719621</v>
      </c>
      <c r="R761" s="4">
        <f t="shared" si="381"/>
        <v>75137.114195579052</v>
      </c>
      <c r="S761">
        <f t="shared" si="362"/>
        <v>7.5137114195579055E-5</v>
      </c>
      <c r="T761" s="41">
        <f t="shared" si="363"/>
        <v>7.497134210730621E-4</v>
      </c>
      <c r="U761" s="42">
        <f t="shared" si="382"/>
        <v>0.13341796819252189</v>
      </c>
      <c r="V761" s="42">
        <f t="shared" si="383"/>
        <v>1.0925824750926905</v>
      </c>
      <c r="W761" s="42">
        <f t="shared" si="384"/>
        <v>1.086170166661208</v>
      </c>
      <c r="X761" s="42">
        <f t="shared" si="385"/>
        <v>6.4123084314824386E-3</v>
      </c>
      <c r="Y761" s="42">
        <f t="shared" si="359"/>
        <v>1.5393711740495863E-2</v>
      </c>
      <c r="Z761" s="10">
        <f t="shared" si="386"/>
        <v>20.532794675681409</v>
      </c>
      <c r="AA761">
        <f t="shared" si="364"/>
        <v>6529628.2238684613</v>
      </c>
      <c r="AB761" s="10">
        <f t="shared" si="365"/>
        <v>6.5296282238684613</v>
      </c>
      <c r="AC761" s="10">
        <f t="shared" si="366"/>
        <v>6.4286282238684613</v>
      </c>
      <c r="AD761" s="3">
        <f t="shared" si="367"/>
        <v>932.36087365749984</v>
      </c>
      <c r="AI761" s="94">
        <f t="shared" si="368"/>
        <v>1.086170166661208</v>
      </c>
    </row>
    <row r="762" spans="2:35">
      <c r="B762" s="39">
        <f t="shared" si="369"/>
        <v>734</v>
      </c>
      <c r="C762" s="42">
        <f t="shared" si="370"/>
        <v>13.641486810550695</v>
      </c>
      <c r="D762" s="10">
        <f t="shared" si="371"/>
        <v>1.8585131894496421</v>
      </c>
      <c r="E762" s="40">
        <f t="shared" si="372"/>
        <v>42.282973621100716</v>
      </c>
      <c r="F762" s="40">
        <f t="shared" si="373"/>
        <v>46</v>
      </c>
      <c r="G762" s="3">
        <f t="shared" si="374"/>
        <v>288.58513189447581</v>
      </c>
      <c r="H762" s="3">
        <f t="shared" si="375"/>
        <v>148.76302106966494</v>
      </c>
      <c r="I762">
        <f t="shared" si="360"/>
        <v>1.4876302106966495E-4</v>
      </c>
      <c r="J762" s="4">
        <f t="shared" si="376"/>
        <v>1551.8288498129243</v>
      </c>
      <c r="K762" s="40">
        <f t="shared" si="377"/>
        <v>10.431549713461459</v>
      </c>
      <c r="L762" s="40">
        <f t="shared" si="361"/>
        <v>0</v>
      </c>
      <c r="M762" s="10">
        <f t="shared" si="378"/>
        <v>6.5296282238684613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15.028978541128007</v>
      </c>
      <c r="Q762" s="42">
        <f t="shared" si="380"/>
        <v>0.91709313453104935</v>
      </c>
      <c r="R762" s="4">
        <f t="shared" si="381"/>
        <v>74376.618548962331</v>
      </c>
      <c r="S762">
        <f t="shared" si="362"/>
        <v>7.4376618548962329E-5</v>
      </c>
      <c r="T762" s="41">
        <f t="shared" si="363"/>
        <v>7.5047391671967888E-4</v>
      </c>
      <c r="U762" s="42">
        <f t="shared" si="382"/>
        <v>0.13206758649265044</v>
      </c>
      <c r="V762" s="42">
        <f t="shared" si="383"/>
        <v>1.0919942728909988</v>
      </c>
      <c r="W762" s="42">
        <f t="shared" si="384"/>
        <v>1.085627093959687</v>
      </c>
      <c r="X762" s="42">
        <f t="shared" si="385"/>
        <v>6.3671789313117788E-3</v>
      </c>
      <c r="Y762" s="42">
        <f t="shared" si="359"/>
        <v>1.5401585519802313E-2</v>
      </c>
      <c r="Z762" s="10">
        <f t="shared" si="386"/>
        <v>20.522479431560573</v>
      </c>
      <c r="AA762">
        <f t="shared" si="364"/>
        <v>6526398.6162802726</v>
      </c>
      <c r="AB762" s="10">
        <f t="shared" si="365"/>
        <v>6.5263986162802725</v>
      </c>
      <c r="AC762" s="10">
        <f t="shared" si="366"/>
        <v>6.4253986162802725</v>
      </c>
      <c r="AD762" s="3">
        <f t="shared" si="367"/>
        <v>931.89247516755222</v>
      </c>
      <c r="AI762" s="94">
        <f t="shared" si="368"/>
        <v>1.085627093959687</v>
      </c>
    </row>
    <row r="763" spans="2:35">
      <c r="B763" s="39">
        <f t="shared" si="369"/>
        <v>735</v>
      </c>
      <c r="C763" s="42">
        <f t="shared" si="370"/>
        <v>13.660071942445178</v>
      </c>
      <c r="D763" s="10">
        <f t="shared" si="371"/>
        <v>1.8399280575551593</v>
      </c>
      <c r="E763" s="40">
        <f t="shared" si="372"/>
        <v>42.320143884889681</v>
      </c>
      <c r="F763" s="40">
        <f t="shared" si="373"/>
        <v>46</v>
      </c>
      <c r="G763" s="3">
        <f t="shared" si="374"/>
        <v>288.39928057553095</v>
      </c>
      <c r="H763" s="3">
        <f t="shared" si="375"/>
        <v>148.76302106966494</v>
      </c>
      <c r="I763">
        <f t="shared" si="360"/>
        <v>1.4876302106966495E-4</v>
      </c>
      <c r="J763" s="4">
        <f t="shared" si="376"/>
        <v>1554.2987072785286</v>
      </c>
      <c r="K763" s="40">
        <f t="shared" si="377"/>
        <v>10.448152343925972</v>
      </c>
      <c r="L763" s="40">
        <f t="shared" si="361"/>
        <v>0</v>
      </c>
      <c r="M763" s="10">
        <f t="shared" si="378"/>
        <v>6.5263986162802725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15.026606869244475</v>
      </c>
      <c r="Q763" s="42">
        <f t="shared" si="380"/>
        <v>0.91832994947245317</v>
      </c>
      <c r="R763" s="4">
        <f t="shared" si="381"/>
        <v>73616.414247636276</v>
      </c>
      <c r="S763">
        <f t="shared" si="362"/>
        <v>7.3616414247636269E-5</v>
      </c>
      <c r="T763" s="41">
        <f t="shared" si="363"/>
        <v>7.5123412102100489E-4</v>
      </c>
      <c r="U763" s="42">
        <f t="shared" si="382"/>
        <v>0.13071772212295782</v>
      </c>
      <c r="V763" s="42">
        <f t="shared" si="383"/>
        <v>1.0914036728570591</v>
      </c>
      <c r="W763" s="42">
        <f t="shared" si="384"/>
        <v>1.0850816977447406</v>
      </c>
      <c r="X763" s="42">
        <f t="shared" si="385"/>
        <v>6.3219751123184675E-3</v>
      </c>
      <c r="Y763" s="42">
        <f t="shared" si="359"/>
        <v>1.5409404633080411E-2</v>
      </c>
      <c r="Z763" s="10">
        <f t="shared" si="386"/>
        <v>20.512120259044458</v>
      </c>
      <c r="AA763">
        <f t="shared" si="364"/>
        <v>6523155.2551175617</v>
      </c>
      <c r="AB763" s="10">
        <f t="shared" si="365"/>
        <v>6.5231552551175618</v>
      </c>
      <c r="AC763" s="10">
        <f t="shared" si="366"/>
        <v>6.4221552551175618</v>
      </c>
      <c r="AD763" s="3">
        <f t="shared" si="367"/>
        <v>931.4220819604875</v>
      </c>
      <c r="AI763" s="94">
        <f t="shared" si="368"/>
        <v>1.0850816977447406</v>
      </c>
    </row>
    <row r="764" spans="2:35">
      <c r="B764" s="39">
        <f t="shared" si="369"/>
        <v>736</v>
      </c>
      <c r="C764" s="42">
        <f t="shared" si="370"/>
        <v>13.678657074339661</v>
      </c>
      <c r="D764" s="10">
        <f t="shared" si="371"/>
        <v>1.8213429256606766</v>
      </c>
      <c r="E764" s="40">
        <f t="shared" si="372"/>
        <v>42.357314148678647</v>
      </c>
      <c r="F764" s="40">
        <f t="shared" si="373"/>
        <v>46</v>
      </c>
      <c r="G764" s="3">
        <f t="shared" si="374"/>
        <v>288.2134292565861</v>
      </c>
      <c r="H764" s="3">
        <f t="shared" si="375"/>
        <v>148.76302106966494</v>
      </c>
      <c r="I764">
        <f t="shared" si="360"/>
        <v>1.4876302106966495E-4</v>
      </c>
      <c r="J764" s="4">
        <f t="shared" si="376"/>
        <v>1556.7707350011212</v>
      </c>
      <c r="K764" s="40">
        <f t="shared" si="377"/>
        <v>10.46476956307639</v>
      </c>
      <c r="L764" s="40">
        <f t="shared" si="361"/>
        <v>0</v>
      </c>
      <c r="M764" s="10">
        <f t="shared" si="378"/>
        <v>6.5231552551175618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15.024224292892342</v>
      </c>
      <c r="Q764" s="42">
        <f t="shared" si="380"/>
        <v>0.91956696055084042</v>
      </c>
      <c r="R764" s="4">
        <f t="shared" si="381"/>
        <v>72856.502501636351</v>
      </c>
      <c r="S764">
        <f t="shared" si="362"/>
        <v>7.2856502501636352E-5</v>
      </c>
      <c r="T764" s="41">
        <f t="shared" si="363"/>
        <v>7.5199403276700479E-4</v>
      </c>
      <c r="U764" s="42">
        <f t="shared" si="382"/>
        <v>0.1293683772320556</v>
      </c>
      <c r="V764" s="42">
        <f t="shared" si="383"/>
        <v>1.0908106762159471</v>
      </c>
      <c r="W764" s="42">
        <f t="shared" si="384"/>
        <v>1.0845339789109369</v>
      </c>
      <c r="X764" s="42">
        <f t="shared" si="385"/>
        <v>6.276697305010126E-3</v>
      </c>
      <c r="Y764" s="42">
        <f t="shared" si="359"/>
        <v>1.5417168977182392E-2</v>
      </c>
      <c r="Z764" s="10">
        <f t="shared" si="386"/>
        <v>20.501717175140396</v>
      </c>
      <c r="AA764">
        <f t="shared" si="364"/>
        <v>6519898.1457051672</v>
      </c>
      <c r="AB764" s="10">
        <f t="shared" si="365"/>
        <v>6.5198981457051675</v>
      </c>
      <c r="AC764" s="10">
        <f t="shared" si="366"/>
        <v>6.4188981457051675</v>
      </c>
      <c r="AD764" s="3">
        <f t="shared" si="367"/>
        <v>930.94969480858117</v>
      </c>
      <c r="AI764" s="94">
        <f t="shared" si="368"/>
        <v>1.0845339789109369</v>
      </c>
    </row>
    <row r="765" spans="2:35">
      <c r="B765" s="39">
        <f t="shared" si="369"/>
        <v>737</v>
      </c>
      <c r="C765" s="42">
        <f t="shared" si="370"/>
        <v>13.697242206234144</v>
      </c>
      <c r="D765" s="10">
        <f t="shared" si="371"/>
        <v>1.8027577937661938</v>
      </c>
      <c r="E765" s="40">
        <f t="shared" si="372"/>
        <v>42.394484412467612</v>
      </c>
      <c r="F765" s="40">
        <f t="shared" si="373"/>
        <v>46</v>
      </c>
      <c r="G765" s="3">
        <f t="shared" si="374"/>
        <v>288.02757793764124</v>
      </c>
      <c r="H765" s="3">
        <f t="shared" si="375"/>
        <v>148.76302106966494</v>
      </c>
      <c r="I765">
        <f t="shared" si="360"/>
        <v>1.4876302106966495E-4</v>
      </c>
      <c r="J765" s="4">
        <f t="shared" si="376"/>
        <v>1559.2449329807027</v>
      </c>
      <c r="K765" s="40">
        <f t="shared" si="377"/>
        <v>10.481401370912712</v>
      </c>
      <c r="L765" s="40">
        <f t="shared" si="361"/>
        <v>0</v>
      </c>
      <c r="M765" s="10">
        <f t="shared" si="378"/>
        <v>6.5198981457051675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15.021830805050852</v>
      </c>
      <c r="Q765" s="42">
        <f t="shared" si="380"/>
        <v>0.9208041687271058</v>
      </c>
      <c r="R765" s="4">
        <f t="shared" si="381"/>
        <v>72096.884520997875</v>
      </c>
      <c r="S765">
        <f t="shared" si="362"/>
        <v>7.2096884520997877E-5</v>
      </c>
      <c r="T765" s="41">
        <f t="shared" si="363"/>
        <v>7.5275365074764327E-4</v>
      </c>
      <c r="U765" s="42">
        <f t="shared" si="382"/>
        <v>0.12801955396855508</v>
      </c>
      <c r="V765" s="42">
        <f t="shared" si="383"/>
        <v>1.0902152841990302</v>
      </c>
      <c r="W765" s="42">
        <f t="shared" si="384"/>
        <v>1.0839839383575016</v>
      </c>
      <c r="X765" s="42">
        <f t="shared" si="385"/>
        <v>6.2313458415286238E-3</v>
      </c>
      <c r="Y765" s="42">
        <f t="shared" si="359"/>
        <v>1.542487844920667E-2</v>
      </c>
      <c r="Z765" s="10">
        <f t="shared" si="386"/>
        <v>20.491270196944924</v>
      </c>
      <c r="AA765">
        <f t="shared" si="364"/>
        <v>6516627.2933958573</v>
      </c>
      <c r="AB765" s="10">
        <f t="shared" si="365"/>
        <v>6.5166272933958576</v>
      </c>
      <c r="AC765" s="10">
        <f t="shared" si="366"/>
        <v>6.4156272933958576</v>
      </c>
      <c r="AD765" s="3">
        <f t="shared" si="367"/>
        <v>930.47531448815914</v>
      </c>
      <c r="AI765" s="94">
        <f t="shared" si="368"/>
        <v>1.0839839383575016</v>
      </c>
    </row>
    <row r="766" spans="2:35">
      <c r="B766" s="39">
        <f t="shared" si="369"/>
        <v>738</v>
      </c>
      <c r="C766" s="42">
        <f t="shared" si="370"/>
        <v>13.715827338128626</v>
      </c>
      <c r="D766" s="10">
        <f t="shared" si="371"/>
        <v>1.7841726618717111</v>
      </c>
      <c r="E766" s="40">
        <f t="shared" si="372"/>
        <v>42.431654676256578</v>
      </c>
      <c r="F766" s="40">
        <f t="shared" si="373"/>
        <v>46</v>
      </c>
      <c r="G766" s="3">
        <f t="shared" si="374"/>
        <v>287.84172661869638</v>
      </c>
      <c r="H766" s="3">
        <f t="shared" si="375"/>
        <v>148.76302106966494</v>
      </c>
      <c r="I766">
        <f t="shared" si="360"/>
        <v>1.4876302106966495E-4</v>
      </c>
      <c r="J766" s="4">
        <f t="shared" si="376"/>
        <v>1561.7213012172729</v>
      </c>
      <c r="K766" s="40">
        <f t="shared" si="377"/>
        <v>10.498047767434938</v>
      </c>
      <c r="L766" s="40">
        <f t="shared" si="361"/>
        <v>0</v>
      </c>
      <c r="M766" s="10">
        <f t="shared" si="378"/>
        <v>6.5166272933958576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15.019426398663468</v>
      </c>
      <c r="Q766" s="42">
        <f t="shared" si="380"/>
        <v>0.92204157496361405</v>
      </c>
      <c r="R766" s="4">
        <f t="shared" si="381"/>
        <v>71337.561515756257</v>
      </c>
      <c r="S766">
        <f t="shared" si="362"/>
        <v>7.1337561515756254E-5</v>
      </c>
      <c r="T766" s="41">
        <f t="shared" si="363"/>
        <v>7.5351297375288488E-4</v>
      </c>
      <c r="U766" s="42">
        <f t="shared" si="382"/>
        <v>0.12667125448106775</v>
      </c>
      <c r="V766" s="42">
        <f t="shared" si="383"/>
        <v>1.0896174980433211</v>
      </c>
      <c r="W766" s="42">
        <f t="shared" si="384"/>
        <v>1.0834315769883771</v>
      </c>
      <c r="X766" s="42">
        <f t="shared" si="385"/>
        <v>6.1859210549439769E-3</v>
      </c>
      <c r="Y766" s="42">
        <f t="shared" si="359"/>
        <v>1.5432532946498606E-2</v>
      </c>
      <c r="Z766" s="10">
        <f t="shared" si="386"/>
        <v>20.480779341643714</v>
      </c>
      <c r="AA766">
        <f t="shared" si="364"/>
        <v>6513342.7035703054</v>
      </c>
      <c r="AB766" s="10">
        <f t="shared" si="365"/>
        <v>6.5133427035703058</v>
      </c>
      <c r="AC766" s="10">
        <f t="shared" si="366"/>
        <v>6.4123427035703058</v>
      </c>
      <c r="AD766" s="3">
        <f t="shared" si="367"/>
        <v>929.9989417795947</v>
      </c>
      <c r="AI766" s="94">
        <f t="shared" si="368"/>
        <v>1.0834315769883771</v>
      </c>
    </row>
    <row r="767" spans="2:35">
      <c r="B767" s="39">
        <f t="shared" si="369"/>
        <v>739</v>
      </c>
      <c r="C767" s="42">
        <f t="shared" si="370"/>
        <v>13.734412470023109</v>
      </c>
      <c r="D767" s="10">
        <f t="shared" si="371"/>
        <v>1.7655875299772283</v>
      </c>
      <c r="E767" s="40">
        <f t="shared" si="372"/>
        <v>42.468824940045543</v>
      </c>
      <c r="F767" s="40">
        <f t="shared" si="373"/>
        <v>46</v>
      </c>
      <c r="G767" s="3">
        <f t="shared" si="374"/>
        <v>287.65587529975153</v>
      </c>
      <c r="H767" s="3">
        <f t="shared" si="375"/>
        <v>148.76302106966494</v>
      </c>
      <c r="I767">
        <f t="shared" si="360"/>
        <v>1.4876302106966495E-4</v>
      </c>
      <c r="J767" s="4">
        <f t="shared" si="376"/>
        <v>1564.1998397108321</v>
      </c>
      <c r="K767" s="40">
        <f t="shared" si="377"/>
        <v>10.514708752643074</v>
      </c>
      <c r="L767" s="40">
        <f t="shared" si="361"/>
        <v>0</v>
      </c>
      <c r="M767" s="10">
        <f t="shared" si="378"/>
        <v>6.5133427035703058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15.01701106663773</v>
      </c>
      <c r="Q767" s="42">
        <f t="shared" si="380"/>
        <v>0.92327918022420896</v>
      </c>
      <c r="R767" s="4">
        <f t="shared" si="381"/>
        <v>70578.534695946815</v>
      </c>
      <c r="S767">
        <f t="shared" si="362"/>
        <v>7.0578534695946822E-5</v>
      </c>
      <c r="T767" s="41">
        <f t="shared" si="363"/>
        <v>7.5427200057269429E-4</v>
      </c>
      <c r="U767" s="42">
        <f t="shared" si="382"/>
        <v>0.12532348091820492</v>
      </c>
      <c r="V767" s="42">
        <f t="shared" si="383"/>
        <v>1.0890173189914929</v>
      </c>
      <c r="W767" s="42">
        <f t="shared" si="384"/>
        <v>1.0828768957122186</v>
      </c>
      <c r="X767" s="42">
        <f t="shared" si="385"/>
        <v>6.1404232792743318E-3</v>
      </c>
      <c r="Y767" s="42">
        <f t="shared" si="359"/>
        <v>1.5440132366651316E-2</v>
      </c>
      <c r="Z767" s="10">
        <f t="shared" si="386"/>
        <v>20.470244626511555</v>
      </c>
      <c r="AA767">
        <f t="shared" si="364"/>
        <v>6510044.3816370899</v>
      </c>
      <c r="AB767" s="10">
        <f t="shared" si="365"/>
        <v>6.5100443816370896</v>
      </c>
      <c r="AC767" s="10">
        <f t="shared" si="366"/>
        <v>6.4090443816370897</v>
      </c>
      <c r="AD767" s="3">
        <f t="shared" si="367"/>
        <v>929.52057746730816</v>
      </c>
      <c r="AI767" s="94">
        <f t="shared" si="368"/>
        <v>1.0828768957122186</v>
      </c>
    </row>
    <row r="768" spans="2:35">
      <c r="B768" s="39">
        <f t="shared" si="369"/>
        <v>740</v>
      </c>
      <c r="C768" s="42">
        <f t="shared" si="370"/>
        <v>13.752997601917592</v>
      </c>
      <c r="D768" s="10">
        <f t="shared" si="371"/>
        <v>1.7470023980827456</v>
      </c>
      <c r="E768" s="40">
        <f t="shared" si="372"/>
        <v>42.505995203834509</v>
      </c>
      <c r="F768" s="40">
        <f t="shared" si="373"/>
        <v>46</v>
      </c>
      <c r="G768" s="3">
        <f t="shared" si="374"/>
        <v>287.47002398080667</v>
      </c>
      <c r="H768" s="3">
        <f t="shared" si="375"/>
        <v>148.76302106966494</v>
      </c>
      <c r="I768">
        <f t="shared" si="360"/>
        <v>1.4876302106966495E-4</v>
      </c>
      <c r="J768" s="4">
        <f t="shared" si="376"/>
        <v>1566.6805484613799</v>
      </c>
      <c r="K768" s="40">
        <f t="shared" si="377"/>
        <v>10.531384326537115</v>
      </c>
      <c r="L768" s="40">
        <f t="shared" si="361"/>
        <v>0</v>
      </c>
      <c r="M768" s="10">
        <f t="shared" si="378"/>
        <v>6.5100443816370896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15.014584801845141</v>
      </c>
      <c r="Q768" s="42">
        <f t="shared" si="380"/>
        <v>0.92451698547422156</v>
      </c>
      <c r="R768" s="4">
        <f t="shared" si="381"/>
        <v>69819.805271604913</v>
      </c>
      <c r="S768">
        <f t="shared" si="362"/>
        <v>6.9819805271604908E-5</v>
      </c>
      <c r="T768" s="41">
        <f t="shared" si="363"/>
        <v>7.550307299970363E-4</v>
      </c>
      <c r="U768" s="42">
        <f t="shared" si="382"/>
        <v>0.12397623542857798</v>
      </c>
      <c r="V768" s="42">
        <f t="shared" si="383"/>
        <v>1.0884147482919599</v>
      </c>
      <c r="W768" s="42">
        <f t="shared" si="384"/>
        <v>1.0823198954423936</v>
      </c>
      <c r="X768" s="42">
        <f t="shared" si="385"/>
        <v>6.0948528495663457E-3</v>
      </c>
      <c r="Y768" s="42">
        <f t="shared" si="359"/>
        <v>1.5447676607506563E-2</v>
      </c>
      <c r="Z768" s="10">
        <f t="shared" si="386"/>
        <v>20.459666068912451</v>
      </c>
      <c r="AA768">
        <f t="shared" si="364"/>
        <v>6506732.3330327198</v>
      </c>
      <c r="AB768" s="10">
        <f t="shared" si="365"/>
        <v>6.50673233303272</v>
      </c>
      <c r="AC768" s="10">
        <f t="shared" si="366"/>
        <v>6.40573233303272</v>
      </c>
      <c r="AD768" s="3">
        <f t="shared" si="367"/>
        <v>929.04022233977082</v>
      </c>
      <c r="AI768" s="94">
        <f t="shared" si="368"/>
        <v>1.0823198954423936</v>
      </c>
    </row>
    <row r="769" spans="2:35">
      <c r="B769" s="39">
        <f t="shared" si="369"/>
        <v>741</v>
      </c>
      <c r="C769" s="42">
        <f t="shared" si="370"/>
        <v>13.771582733812075</v>
      </c>
      <c r="D769" s="10">
        <f t="shared" si="371"/>
        <v>1.7284172661882629</v>
      </c>
      <c r="E769" s="40">
        <f t="shared" si="372"/>
        <v>42.543165467623474</v>
      </c>
      <c r="F769" s="40">
        <f t="shared" si="373"/>
        <v>46</v>
      </c>
      <c r="G769" s="3">
        <f t="shared" si="374"/>
        <v>287.28417266186182</v>
      </c>
      <c r="H769" s="3">
        <f t="shared" si="375"/>
        <v>148.76302106966494</v>
      </c>
      <c r="I769">
        <f t="shared" si="360"/>
        <v>1.4876302106966495E-4</v>
      </c>
      <c r="J769" s="4">
        <f t="shared" si="376"/>
        <v>1569.1634274689163</v>
      </c>
      <c r="K769" s="40">
        <f t="shared" si="377"/>
        <v>10.548074489117059</v>
      </c>
      <c r="L769" s="40">
        <f t="shared" si="361"/>
        <v>0</v>
      </c>
      <c r="M769" s="10">
        <f t="shared" si="378"/>
        <v>6.50673233303272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15.012147597121061</v>
      </c>
      <c r="Q769" s="42">
        <f t="shared" si="380"/>
        <v>0.9257549916804787</v>
      </c>
      <c r="R769" s="4">
        <f t="shared" si="381"/>
        <v>69061.374452766016</v>
      </c>
      <c r="S769">
        <f t="shared" si="362"/>
        <v>6.9061374452766017E-5</v>
      </c>
      <c r="T769" s="41">
        <f t="shared" si="363"/>
        <v>7.5578916081587514E-4</v>
      </c>
      <c r="U769" s="42">
        <f t="shared" si="382"/>
        <v>0.12262952016079851</v>
      </c>
      <c r="V769" s="42">
        <f t="shared" si="383"/>
        <v>1.0878097871988877</v>
      </c>
      <c r="W769" s="42">
        <f t="shared" si="384"/>
        <v>1.0817605770969858</v>
      </c>
      <c r="X769" s="42">
        <f t="shared" si="385"/>
        <v>6.0492101019018474E-3</v>
      </c>
      <c r="Y769" s="42">
        <f t="shared" si="359"/>
        <v>1.5455165567155671E-2</v>
      </c>
      <c r="Z769" s="10">
        <f t="shared" si="386"/>
        <v>20.449043686299767</v>
      </c>
      <c r="AA769">
        <f t="shared" si="364"/>
        <v>6503406.5632216809</v>
      </c>
      <c r="AB769" s="10">
        <f t="shared" si="365"/>
        <v>6.5034065632216809</v>
      </c>
      <c r="AC769" s="10">
        <f t="shared" si="366"/>
        <v>6.4024065632216809</v>
      </c>
      <c r="AD769" s="3">
        <f t="shared" si="367"/>
        <v>928.55787718951137</v>
      </c>
      <c r="AI769" s="94">
        <f t="shared" si="368"/>
        <v>1.0817605770969858</v>
      </c>
    </row>
    <row r="770" spans="2:35">
      <c r="B770" s="39">
        <f t="shared" si="369"/>
        <v>742</v>
      </c>
      <c r="C770" s="42">
        <f t="shared" si="370"/>
        <v>13.790167865706557</v>
      </c>
      <c r="D770" s="10">
        <f t="shared" si="371"/>
        <v>1.7098321342937801</v>
      </c>
      <c r="E770" s="40">
        <f t="shared" si="372"/>
        <v>42.58033573141244</v>
      </c>
      <c r="F770" s="40">
        <f t="shared" si="373"/>
        <v>46</v>
      </c>
      <c r="G770" s="3">
        <f t="shared" si="374"/>
        <v>287.09832134291696</v>
      </c>
      <c r="H770" s="3">
        <f t="shared" si="375"/>
        <v>148.76302106966494</v>
      </c>
      <c r="I770">
        <f t="shared" si="360"/>
        <v>1.4876302106966495E-4</v>
      </c>
      <c r="J770" s="4">
        <f t="shared" si="376"/>
        <v>1571.6484767334414</v>
      </c>
      <c r="K770" s="40">
        <f t="shared" si="377"/>
        <v>10.564779240382908</v>
      </c>
      <c r="L770" s="40">
        <f t="shared" si="361"/>
        <v>0</v>
      </c>
      <c r="M770" s="10">
        <f t="shared" si="378"/>
        <v>6.5034065632216809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15.009699445264616</v>
      </c>
      <c r="Q770" s="42">
        <f t="shared" si="380"/>
        <v>0.92699319981131156</v>
      </c>
      <c r="R770" s="4">
        <f t="shared" si="381"/>
        <v>68303.243449465401</v>
      </c>
      <c r="S770">
        <f t="shared" si="362"/>
        <v>6.8303243449465407E-5</v>
      </c>
      <c r="T770" s="41">
        <f t="shared" si="363"/>
        <v>7.565472918191758E-4</v>
      </c>
      <c r="U770" s="42">
        <f t="shared" si="382"/>
        <v>0.12128333726347773</v>
      </c>
      <c r="V770" s="42">
        <f t="shared" si="383"/>
        <v>1.0872024369725983</v>
      </c>
      <c r="W770" s="42">
        <f t="shared" si="384"/>
        <v>1.0811989415988044</v>
      </c>
      <c r="X770" s="42">
        <f t="shared" si="385"/>
        <v>6.0034953737939656E-3</v>
      </c>
      <c r="Y770" s="42">
        <f t="shared" si="359"/>
        <v>1.546259914394092E-2</v>
      </c>
      <c r="Z770" s="10">
        <f t="shared" si="386"/>
        <v>20.438377496216951</v>
      </c>
      <c r="AA770">
        <f t="shared" si="364"/>
        <v>6500067.0776966671</v>
      </c>
      <c r="AB770" s="10">
        <f t="shared" si="365"/>
        <v>6.5000670776966674</v>
      </c>
      <c r="AC770" s="10">
        <f t="shared" si="366"/>
        <v>6.3990670776966674</v>
      </c>
      <c r="AD770" s="3">
        <f t="shared" si="367"/>
        <v>928.07354281314963</v>
      </c>
      <c r="AI770" s="94">
        <f t="shared" si="368"/>
        <v>1.0811989415988044</v>
      </c>
    </row>
    <row r="771" spans="2:35">
      <c r="B771" s="39">
        <f t="shared" si="369"/>
        <v>743</v>
      </c>
      <c r="C771" s="42">
        <f t="shared" si="370"/>
        <v>13.80875299760104</v>
      </c>
      <c r="D771" s="10">
        <f t="shared" si="371"/>
        <v>1.6912470023992974</v>
      </c>
      <c r="E771" s="40">
        <f t="shared" si="372"/>
        <v>42.617505995201405</v>
      </c>
      <c r="F771" s="40">
        <f t="shared" si="373"/>
        <v>46</v>
      </c>
      <c r="G771" s="3">
        <f t="shared" si="374"/>
        <v>286.91247002397211</v>
      </c>
      <c r="H771" s="3">
        <f t="shared" si="375"/>
        <v>148.76302106966494</v>
      </c>
      <c r="I771">
        <f t="shared" si="360"/>
        <v>1.4876302106966495E-4</v>
      </c>
      <c r="J771" s="4">
        <f t="shared" si="376"/>
        <v>1574.1356962549553</v>
      </c>
      <c r="K771" s="40">
        <f t="shared" si="377"/>
        <v>10.581498580334664</v>
      </c>
      <c r="L771" s="40">
        <f t="shared" si="361"/>
        <v>0</v>
      </c>
      <c r="M771" s="10">
        <f t="shared" si="378"/>
        <v>6.5000670776966674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15.007240339038747</v>
      </c>
      <c r="Q771" s="42">
        <f t="shared" si="380"/>
        <v>0.92823161083656436</v>
      </c>
      <c r="R771" s="4">
        <f t="shared" si="381"/>
        <v>67545.413471738488</v>
      </c>
      <c r="S771">
        <f t="shared" si="362"/>
        <v>6.7545413471738487E-5</v>
      </c>
      <c r="T771" s="41">
        <f t="shared" si="363"/>
        <v>7.5730512179690264E-4</v>
      </c>
      <c r="U771" s="42">
        <f t="shared" si="382"/>
        <v>0.11993768888522717</v>
      </c>
      <c r="V771" s="42">
        <f t="shared" si="383"/>
        <v>1.0865926988786909</v>
      </c>
      <c r="W771" s="42">
        <f t="shared" si="384"/>
        <v>1.0806349898754208</v>
      </c>
      <c r="X771" s="42">
        <f t="shared" si="385"/>
        <v>5.9577090032700841E-3</v>
      </c>
      <c r="Y771" s="42">
        <f t="shared" si="359"/>
        <v>1.5469977236455818E-2</v>
      </c>
      <c r="Z771" s="10">
        <f t="shared" si="386"/>
        <v>20.42766751629685</v>
      </c>
      <c r="AA771">
        <f t="shared" si="364"/>
        <v>6496713.8819783572</v>
      </c>
      <c r="AB771" s="10">
        <f t="shared" si="365"/>
        <v>6.4967138819783576</v>
      </c>
      <c r="AC771" s="10">
        <f t="shared" si="366"/>
        <v>6.3957138819783577</v>
      </c>
      <c r="AD771" s="3">
        <f t="shared" si="367"/>
        <v>927.58722001136437</v>
      </c>
      <c r="AI771" s="94">
        <f t="shared" si="368"/>
        <v>1.0806349898754208</v>
      </c>
    </row>
    <row r="772" spans="2:35">
      <c r="B772" s="39">
        <f t="shared" si="369"/>
        <v>744</v>
      </c>
      <c r="C772" s="42">
        <f t="shared" si="370"/>
        <v>13.827338129495523</v>
      </c>
      <c r="D772" s="10">
        <f t="shared" si="371"/>
        <v>1.6726618705048146</v>
      </c>
      <c r="E772" s="40">
        <f t="shared" si="372"/>
        <v>42.654676258990371</v>
      </c>
      <c r="F772" s="40">
        <f t="shared" si="373"/>
        <v>46</v>
      </c>
      <c r="G772" s="3">
        <f t="shared" si="374"/>
        <v>286.72661870502725</v>
      </c>
      <c r="H772" s="3">
        <f t="shared" si="375"/>
        <v>148.76302106966494</v>
      </c>
      <c r="I772">
        <f t="shared" si="360"/>
        <v>1.4876302106966495E-4</v>
      </c>
      <c r="J772" s="4">
        <f t="shared" si="376"/>
        <v>1576.625086033458</v>
      </c>
      <c r="K772" s="40">
        <f t="shared" si="377"/>
        <v>10.598232508972325</v>
      </c>
      <c r="L772" s="40">
        <f t="shared" si="361"/>
        <v>0</v>
      </c>
      <c r="M772" s="10">
        <f t="shared" si="378"/>
        <v>6.4967138819783576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15.004770271169919</v>
      </c>
      <c r="Q772" s="42">
        <f t="shared" si="380"/>
        <v>0.92947022572760285</v>
      </c>
      <c r="R772" s="4">
        <f t="shared" si="381"/>
        <v>66787.885729620612</v>
      </c>
      <c r="S772">
        <f t="shared" si="362"/>
        <v>6.6787885729620612E-5</v>
      </c>
      <c r="T772" s="41">
        <f t="shared" si="363"/>
        <v>7.5806264953902055E-4</v>
      </c>
      <c r="U772" s="42">
        <f t="shared" si="382"/>
        <v>0.11859257717465813</v>
      </c>
      <c r="V772" s="42">
        <f t="shared" si="383"/>
        <v>1.0859805741890136</v>
      </c>
      <c r="W772" s="42">
        <f t="shared" si="384"/>
        <v>1.0800687228591341</v>
      </c>
      <c r="X772" s="42">
        <f t="shared" si="385"/>
        <v>5.9118513298794806E-3</v>
      </c>
      <c r="Y772" s="42">
        <f t="shared" si="359"/>
        <v>1.5477299743546613E-2</v>
      </c>
      <c r="Z772" s="10">
        <f t="shared" si="386"/>
        <v>20.416913764262613</v>
      </c>
      <c r="AA772">
        <f t="shared" si="364"/>
        <v>6493346.9816157063</v>
      </c>
      <c r="AB772" s="10">
        <f t="shared" si="365"/>
        <v>6.4933469816157068</v>
      </c>
      <c r="AC772" s="10">
        <f t="shared" si="366"/>
        <v>6.3923469816157068</v>
      </c>
      <c r="AD772" s="3">
        <f t="shared" si="367"/>
        <v>927.09890958893493</v>
      </c>
      <c r="AI772" s="94">
        <f t="shared" si="368"/>
        <v>1.0800687228591341</v>
      </c>
    </row>
    <row r="773" spans="2:35">
      <c r="B773" s="39">
        <f t="shared" si="369"/>
        <v>745</v>
      </c>
      <c r="C773" s="42">
        <f t="shared" si="370"/>
        <v>13.845923261390006</v>
      </c>
      <c r="D773" s="10">
        <f t="shared" si="371"/>
        <v>1.6540767386103319</v>
      </c>
      <c r="E773" s="40">
        <f t="shared" si="372"/>
        <v>42.691846522779336</v>
      </c>
      <c r="F773" s="40">
        <f t="shared" si="373"/>
        <v>46</v>
      </c>
      <c r="G773" s="3">
        <f t="shared" si="374"/>
        <v>286.54076738608239</v>
      </c>
      <c r="H773" s="3">
        <f t="shared" si="375"/>
        <v>148.76302106966494</v>
      </c>
      <c r="I773">
        <f t="shared" si="360"/>
        <v>1.4876302106966495E-4</v>
      </c>
      <c r="J773" s="4">
        <f t="shared" si="376"/>
        <v>1579.1166460689494</v>
      </c>
      <c r="K773" s="40">
        <f t="shared" si="377"/>
        <v>10.614981026295892</v>
      </c>
      <c r="L773" s="40">
        <f t="shared" si="361"/>
        <v>0</v>
      </c>
      <c r="M773" s="10">
        <f t="shared" si="378"/>
        <v>6.4933469816157068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15.002289234348218</v>
      </c>
      <c r="Q773" s="42">
        <f t="shared" si="380"/>
        <v>0.93070904545732336</v>
      </c>
      <c r="R773" s="4">
        <f t="shared" si="381"/>
        <v>66030.661433147165</v>
      </c>
      <c r="S773">
        <f t="shared" si="362"/>
        <v>6.6030661433147162E-5</v>
      </c>
      <c r="T773" s="41">
        <f t="shared" si="363"/>
        <v>7.5881987383549397E-4</v>
      </c>
      <c r="U773" s="42">
        <f t="shared" si="382"/>
        <v>0.1172480042803821</v>
      </c>
      <c r="V773" s="42">
        <f t="shared" si="383"/>
        <v>1.0853660641806062</v>
      </c>
      <c r="W773" s="42">
        <f t="shared" si="384"/>
        <v>1.0795001414870173</v>
      </c>
      <c r="X773" s="42">
        <f t="shared" si="385"/>
        <v>5.8659226935888764E-3</v>
      </c>
      <c r="Y773" s="42">
        <f t="shared" si="359"/>
        <v>1.5484566564312446E-2</v>
      </c>
      <c r="Z773" s="10">
        <f t="shared" si="386"/>
        <v>20.406116257926811</v>
      </c>
      <c r="AA773">
        <f t="shared" si="364"/>
        <v>6489966.3821856668</v>
      </c>
      <c r="AB773" s="10">
        <f t="shared" si="365"/>
        <v>6.489966382185667</v>
      </c>
      <c r="AC773" s="10">
        <f t="shared" si="366"/>
        <v>6.388966382185667</v>
      </c>
      <c r="AD773" s="3">
        <f t="shared" si="367"/>
        <v>926.60861235470145</v>
      </c>
      <c r="AI773" s="94">
        <f t="shared" si="368"/>
        <v>1.0795001414870173</v>
      </c>
    </row>
    <row r="774" spans="2:35">
      <c r="B774" s="39">
        <f t="shared" si="369"/>
        <v>746</v>
      </c>
      <c r="C774" s="42">
        <f t="shared" si="370"/>
        <v>13.864508393284488</v>
      </c>
      <c r="D774" s="10">
        <f t="shared" si="371"/>
        <v>1.6354916067158491</v>
      </c>
      <c r="E774" s="40">
        <f t="shared" si="372"/>
        <v>42.729016786568302</v>
      </c>
      <c r="F774" s="40">
        <f t="shared" si="373"/>
        <v>46</v>
      </c>
      <c r="G774" s="3">
        <f t="shared" si="374"/>
        <v>286.35491606713754</v>
      </c>
      <c r="H774" s="3">
        <f t="shared" si="375"/>
        <v>148.76302106966494</v>
      </c>
      <c r="I774">
        <f t="shared" si="360"/>
        <v>1.4876302106966495E-4</v>
      </c>
      <c r="J774" s="4">
        <f t="shared" si="376"/>
        <v>1581.6103763614294</v>
      </c>
      <c r="K774" s="40">
        <f t="shared" si="377"/>
        <v>10.631744132305363</v>
      </c>
      <c r="L774" s="40">
        <f t="shared" si="361"/>
        <v>0</v>
      </c>
      <c r="M774" s="10">
        <f t="shared" si="378"/>
        <v>6.489966382185667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14.999797221227009</v>
      </c>
      <c r="Q774" s="42">
        <f t="shared" si="380"/>
        <v>0.93194807100016086</v>
      </c>
      <c r="R774" s="4">
        <f t="shared" si="381"/>
        <v>65273.741792353561</v>
      </c>
      <c r="S774">
        <f t="shared" si="362"/>
        <v>6.5273741792353559E-5</v>
      </c>
      <c r="T774" s="41">
        <f t="shared" si="363"/>
        <v>7.5957679347628758E-4</v>
      </c>
      <c r="U774" s="42">
        <f t="shared" si="382"/>
        <v>0.11590397235101052</v>
      </c>
      <c r="V774" s="42">
        <f t="shared" si="383"/>
        <v>1.0847491701370398</v>
      </c>
      <c r="W774" s="42">
        <f t="shared" si="384"/>
        <v>1.0789292467008718</v>
      </c>
      <c r="X774" s="42">
        <f t="shared" si="385"/>
        <v>5.8199234361679952E-3</v>
      </c>
      <c r="Y774" s="42">
        <f t="shared" si="359"/>
        <v>1.5491777598107217E-2</v>
      </c>
      <c r="Z774" s="10">
        <f t="shared" si="386"/>
        <v>20.395275015192837</v>
      </c>
      <c r="AA774">
        <f t="shared" si="364"/>
        <v>6486572.0892936243</v>
      </c>
      <c r="AB774" s="10">
        <f t="shared" si="365"/>
        <v>6.4865720892936238</v>
      </c>
      <c r="AC774" s="10">
        <f t="shared" si="366"/>
        <v>6.3855720892936239</v>
      </c>
      <c r="AD774" s="3">
        <f t="shared" si="367"/>
        <v>926.11632912162793</v>
      </c>
      <c r="AI774" s="94">
        <f t="shared" si="368"/>
        <v>1.0789292467008718</v>
      </c>
    </row>
    <row r="775" spans="2:35">
      <c r="B775" s="39">
        <f t="shared" si="369"/>
        <v>747</v>
      </c>
      <c r="C775" s="42">
        <f t="shared" si="370"/>
        <v>13.883093525178971</v>
      </c>
      <c r="D775" s="10">
        <f t="shared" si="371"/>
        <v>1.6169064748213664</v>
      </c>
      <c r="E775" s="40">
        <f t="shared" si="372"/>
        <v>42.766187050357267</v>
      </c>
      <c r="F775" s="40">
        <f t="shared" si="373"/>
        <v>46</v>
      </c>
      <c r="G775" s="3">
        <f t="shared" si="374"/>
        <v>286.16906474819268</v>
      </c>
      <c r="H775" s="3">
        <f t="shared" si="375"/>
        <v>148.76302106966494</v>
      </c>
      <c r="I775">
        <f t="shared" si="360"/>
        <v>1.4876302106966495E-4</v>
      </c>
      <c r="J775" s="4">
        <f t="shared" si="376"/>
        <v>1584.1062769108983</v>
      </c>
      <c r="K775" s="40">
        <f t="shared" si="377"/>
        <v>10.64852182700074</v>
      </c>
      <c r="L775" s="40">
        <f t="shared" si="361"/>
        <v>0</v>
      </c>
      <c r="M775" s="10">
        <f t="shared" si="378"/>
        <v>6.4865720892936238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14.997294224423138</v>
      </c>
      <c r="Q775" s="42">
        <f t="shared" si="380"/>
        <v>0.93318730333209832</v>
      </c>
      <c r="R775" s="4">
        <f t="shared" si="381"/>
        <v>64517.128017275085</v>
      </c>
      <c r="S775">
        <f t="shared" si="362"/>
        <v>6.4517128017275091E-5</v>
      </c>
      <c r="T775" s="41">
        <f t="shared" si="363"/>
        <v>7.6033340725136607E-4</v>
      </c>
      <c r="U775" s="42">
        <f t="shared" si="382"/>
        <v>0.11456048353515468</v>
      </c>
      <c r="V775" s="42">
        <f t="shared" si="383"/>
        <v>1.0841298933472712</v>
      </c>
      <c r="W775" s="42">
        <f t="shared" si="384"/>
        <v>1.0783560394473</v>
      </c>
      <c r="X775" s="42">
        <f t="shared" si="385"/>
        <v>5.7738538999712041E-3</v>
      </c>
      <c r="Y775" s="42">
        <f t="shared" si="359"/>
        <v>1.5498932744539944E-2</v>
      </c>
      <c r="Z775" s="10">
        <f t="shared" si="386"/>
        <v>20.384390054054272</v>
      </c>
      <c r="AA775">
        <f t="shared" si="364"/>
        <v>6483164.108573203</v>
      </c>
      <c r="AB775" s="10">
        <f t="shared" si="365"/>
        <v>6.4831641085732032</v>
      </c>
      <c r="AC775" s="10">
        <f t="shared" si="366"/>
        <v>6.3821641085732033</v>
      </c>
      <c r="AD775" s="3">
        <f t="shared" si="367"/>
        <v>925.62206070677348</v>
      </c>
      <c r="AI775" s="94">
        <f t="shared" si="368"/>
        <v>1.0783560394473</v>
      </c>
    </row>
    <row r="776" spans="2:35">
      <c r="B776" s="39">
        <f t="shared" si="369"/>
        <v>748</v>
      </c>
      <c r="C776" s="42">
        <f t="shared" si="370"/>
        <v>13.901678657073454</v>
      </c>
      <c r="D776" s="10">
        <f t="shared" si="371"/>
        <v>1.5983213429268837</v>
      </c>
      <c r="E776" s="40">
        <f t="shared" si="372"/>
        <v>42.803357314146233</v>
      </c>
      <c r="F776" s="40">
        <f t="shared" si="373"/>
        <v>46</v>
      </c>
      <c r="G776" s="3">
        <f t="shared" si="374"/>
        <v>285.98321342924783</v>
      </c>
      <c r="H776" s="3">
        <f t="shared" si="375"/>
        <v>148.76302106966494</v>
      </c>
      <c r="I776">
        <f t="shared" si="360"/>
        <v>1.4876302106966495E-4</v>
      </c>
      <c r="J776" s="4">
        <f t="shared" si="376"/>
        <v>1586.6043477173557</v>
      </c>
      <c r="K776" s="40">
        <f t="shared" si="377"/>
        <v>10.665314110382022</v>
      </c>
      <c r="L776" s="40">
        <f t="shared" si="361"/>
        <v>0</v>
      </c>
      <c r="M776" s="10">
        <f t="shared" si="378"/>
        <v>6.4831641085732032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14.994780236516666</v>
      </c>
      <c r="Q776" s="42">
        <f t="shared" si="380"/>
        <v>0.934426743430675</v>
      </c>
      <c r="R776" s="4">
        <f t="shared" si="381"/>
        <v>63760.821317947171</v>
      </c>
      <c r="S776">
        <f t="shared" si="362"/>
        <v>6.3760821317947178E-5</v>
      </c>
      <c r="T776" s="41">
        <f t="shared" si="363"/>
        <v>7.6108971395069398E-4</v>
      </c>
      <c r="U776" s="42">
        <f t="shared" si="382"/>
        <v>0.11321753998142607</v>
      </c>
      <c r="V776" s="42">
        <f t="shared" si="383"/>
        <v>1.0835082351061416</v>
      </c>
      <c r="W776" s="42">
        <f t="shared" si="384"/>
        <v>1.0777805206776743</v>
      </c>
      <c r="X776" s="42">
        <f t="shared" si="385"/>
        <v>5.727714428467312E-3</v>
      </c>
      <c r="Y776" s="42">
        <f t="shared" si="359"/>
        <v>1.5506031903475782E-2</v>
      </c>
      <c r="Z776" s="10">
        <f t="shared" si="386"/>
        <v>20.373461392595193</v>
      </c>
      <c r="AA776">
        <f t="shared" si="364"/>
        <v>6479742.4456863599</v>
      </c>
      <c r="AB776" s="10">
        <f t="shared" si="365"/>
        <v>6.4797424456863597</v>
      </c>
      <c r="AC776" s="10">
        <f t="shared" si="366"/>
        <v>6.3787424456863597</v>
      </c>
      <c r="AD776" s="3">
        <f t="shared" si="367"/>
        <v>925.12580793130678</v>
      </c>
      <c r="AI776" s="94">
        <f t="shared" si="368"/>
        <v>1.0777805206776743</v>
      </c>
    </row>
    <row r="777" spans="2:35">
      <c r="B777" s="39">
        <f t="shared" si="369"/>
        <v>749</v>
      </c>
      <c r="C777" s="42">
        <f t="shared" si="370"/>
        <v>13.920263788967937</v>
      </c>
      <c r="D777" s="10">
        <f t="shared" si="371"/>
        <v>1.5797362110324009</v>
      </c>
      <c r="E777" s="40">
        <f t="shared" si="372"/>
        <v>42.840527577935198</v>
      </c>
      <c r="F777" s="40">
        <f t="shared" si="373"/>
        <v>46</v>
      </c>
      <c r="G777" s="3">
        <f t="shared" si="374"/>
        <v>285.79736211030297</v>
      </c>
      <c r="H777" s="3">
        <f t="shared" si="375"/>
        <v>148.76302106966494</v>
      </c>
      <c r="I777">
        <f t="shared" si="360"/>
        <v>1.4876302106966495E-4</v>
      </c>
      <c r="J777" s="4">
        <f t="shared" si="376"/>
        <v>1589.104588780802</v>
      </c>
      <c r="K777" s="40">
        <f t="shared" si="377"/>
        <v>10.682120982449211</v>
      </c>
      <c r="L777" s="40">
        <f t="shared" si="361"/>
        <v>0</v>
      </c>
      <c r="M777" s="10">
        <f t="shared" si="378"/>
        <v>6.4797424456863597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14.992255250050793</v>
      </c>
      <c r="Q777" s="42">
        <f t="shared" si="380"/>
        <v>0.93566639227499548</v>
      </c>
      <c r="R777" s="4">
        <f t="shared" si="381"/>
        <v>63004.822904405191</v>
      </c>
      <c r="S777">
        <f t="shared" si="362"/>
        <v>6.300482290440519E-5</v>
      </c>
      <c r="T777" s="41">
        <f t="shared" si="363"/>
        <v>7.6184571236423599E-4</v>
      </c>
      <c r="U777" s="42">
        <f t="shared" si="382"/>
        <v>0.11187514383843612</v>
      </c>
      <c r="V777" s="42">
        <f t="shared" si="383"/>
        <v>1.0828841967144216</v>
      </c>
      <c r="W777" s="42">
        <f t="shared" si="384"/>
        <v>1.0772026913481509</v>
      </c>
      <c r="X777" s="42">
        <f t="shared" si="385"/>
        <v>5.6815053662706561E-3</v>
      </c>
      <c r="Y777" s="42">
        <f t="shared" si="359"/>
        <v>1.5513074975037081E-2</v>
      </c>
      <c r="Z777" s="10">
        <f t="shared" si="386"/>
        <v>20.362489048990447</v>
      </c>
      <c r="AA777">
        <f t="shared" si="364"/>
        <v>6476307.1063234732</v>
      </c>
      <c r="AB777" s="10">
        <f t="shared" si="365"/>
        <v>6.476307106323473</v>
      </c>
      <c r="AC777" s="10">
        <f t="shared" si="366"/>
        <v>6.375307106323473</v>
      </c>
      <c r="AD777" s="3">
        <f t="shared" si="367"/>
        <v>924.62757162051821</v>
      </c>
      <c r="AI777" s="94">
        <f t="shared" si="368"/>
        <v>1.0772026913481509</v>
      </c>
    </row>
    <row r="778" spans="2:35">
      <c r="B778" s="39">
        <f t="shared" si="369"/>
        <v>750</v>
      </c>
      <c r="C778" s="42">
        <f t="shared" si="370"/>
        <v>13.938848920862419</v>
      </c>
      <c r="D778" s="10">
        <f t="shared" si="371"/>
        <v>1.5611510791379182</v>
      </c>
      <c r="E778" s="40">
        <f t="shared" si="372"/>
        <v>42.877697841724164</v>
      </c>
      <c r="F778" s="40">
        <f t="shared" si="373"/>
        <v>46</v>
      </c>
      <c r="G778" s="3">
        <f t="shared" si="374"/>
        <v>285.61151079135811</v>
      </c>
      <c r="H778" s="3">
        <f t="shared" si="375"/>
        <v>148.76302106966494</v>
      </c>
      <c r="I778">
        <f t="shared" si="360"/>
        <v>1.4876302106966495E-4</v>
      </c>
      <c r="J778" s="4">
        <f t="shared" si="376"/>
        <v>1591.6070001012367</v>
      </c>
      <c r="K778" s="40">
        <f t="shared" si="377"/>
        <v>10.698942443202302</v>
      </c>
      <c r="L778" s="40">
        <f t="shared" si="361"/>
        <v>0</v>
      </c>
      <c r="M778" s="10">
        <f t="shared" si="378"/>
        <v>6.476307106323473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14.989719257531815</v>
      </c>
      <c r="Q778" s="42">
        <f t="shared" si="380"/>
        <v>0.93690625084573853</v>
      </c>
      <c r="R778" s="4">
        <f t="shared" si="381"/>
        <v>62249.133986684516</v>
      </c>
      <c r="S778">
        <f t="shared" si="362"/>
        <v>6.224913398668452E-5</v>
      </c>
      <c r="T778" s="41">
        <f t="shared" si="363"/>
        <v>7.6260140128195668E-4</v>
      </c>
      <c r="U778" s="42">
        <f t="shared" si="382"/>
        <v>0.11053329725479623</v>
      </c>
      <c r="V778" s="42">
        <f t="shared" si="383"/>
        <v>1.0822577794786112</v>
      </c>
      <c r="W778" s="42">
        <f t="shared" si="384"/>
        <v>1.0766225524196857</v>
      </c>
      <c r="X778" s="42">
        <f t="shared" si="385"/>
        <v>5.635227058925496E-3</v>
      </c>
      <c r="Y778" s="42">
        <f t="shared" si="359"/>
        <v>1.5520061859604172E-2</v>
      </c>
      <c r="Z778" s="10">
        <f t="shared" si="386"/>
        <v>20.351473041505649</v>
      </c>
      <c r="AA778">
        <f t="shared" si="364"/>
        <v>6472858.0962033365</v>
      </c>
      <c r="AB778" s="10">
        <f t="shared" si="365"/>
        <v>6.4728580962033364</v>
      </c>
      <c r="AC778" s="10">
        <f t="shared" si="366"/>
        <v>6.3718580962033364</v>
      </c>
      <c r="AD778" s="3">
        <f t="shared" si="367"/>
        <v>924.12735260381965</v>
      </c>
      <c r="AI778" s="94">
        <f t="shared" si="368"/>
        <v>1.0766225524196857</v>
      </c>
    </row>
    <row r="779" spans="2:35">
      <c r="B779" s="39">
        <f t="shared" si="369"/>
        <v>751</v>
      </c>
      <c r="C779" s="42">
        <f t="shared" si="370"/>
        <v>13.957434052756902</v>
      </c>
      <c r="D779" s="10">
        <f t="shared" si="371"/>
        <v>1.5425659472434354</v>
      </c>
      <c r="E779" s="40">
        <f t="shared" si="372"/>
        <v>42.914868105513129</v>
      </c>
      <c r="F779" s="40">
        <f t="shared" si="373"/>
        <v>46</v>
      </c>
      <c r="G779" s="3">
        <f t="shared" si="374"/>
        <v>285.42565947241326</v>
      </c>
      <c r="H779" s="3">
        <f t="shared" si="375"/>
        <v>148.76302106966494</v>
      </c>
      <c r="I779">
        <f t="shared" si="360"/>
        <v>1.4876302106966495E-4</v>
      </c>
      <c r="J779" s="4">
        <f t="shared" si="376"/>
        <v>1594.1115816786605</v>
      </c>
      <c r="K779" s="40">
        <f t="shared" si="377"/>
        <v>10.715778492641302</v>
      </c>
      <c r="L779" s="40">
        <f t="shared" si="361"/>
        <v>0</v>
      </c>
      <c r="M779" s="10">
        <f t="shared" si="378"/>
        <v>6.4728580962033364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14.98717225142898</v>
      </c>
      <c r="Q779" s="42">
        <f t="shared" si="380"/>
        <v>0.93814632012516586</v>
      </c>
      <c r="R779" s="4">
        <f t="shared" si="381"/>
        <v>61493.755774820464</v>
      </c>
      <c r="S779">
        <f t="shared" si="362"/>
        <v>6.1493755774820469E-5</v>
      </c>
      <c r="T779" s="41">
        <f t="shared" si="363"/>
        <v>7.633567794938207E-4</v>
      </c>
      <c r="U779" s="42">
        <f t="shared" si="382"/>
        <v>0.10919200237911771</v>
      </c>
      <c r="V779" s="42">
        <f t="shared" si="383"/>
        <v>1.0816289847111966</v>
      </c>
      <c r="W779" s="42">
        <f t="shared" si="384"/>
        <v>1.0760401048580335</v>
      </c>
      <c r="X779" s="42">
        <f t="shared" si="385"/>
        <v>5.5888798531631423E-3</v>
      </c>
      <c r="Y779" s="42">
        <f t="shared" si="359"/>
        <v>1.5526992457816491E-2</v>
      </c>
      <c r="Z779" s="10">
        <f t="shared" si="386"/>
        <v>20.340413388497563</v>
      </c>
      <c r="AA779">
        <f t="shared" si="364"/>
        <v>6469395.4210732831</v>
      </c>
      <c r="AB779" s="10">
        <f t="shared" si="365"/>
        <v>6.4693954210732834</v>
      </c>
      <c r="AC779" s="10">
        <f t="shared" si="366"/>
        <v>6.3683954210732834</v>
      </c>
      <c r="AD779" s="3">
        <f t="shared" si="367"/>
        <v>923.62515171476184</v>
      </c>
      <c r="AI779" s="94">
        <f t="shared" si="368"/>
        <v>1.0760401048580335</v>
      </c>
    </row>
    <row r="780" spans="2:35">
      <c r="B780" s="39">
        <f t="shared" si="369"/>
        <v>752</v>
      </c>
      <c r="C780" s="42">
        <f t="shared" si="370"/>
        <v>13.976019184651385</v>
      </c>
      <c r="D780" s="10">
        <f t="shared" si="371"/>
        <v>1.5239808153489527</v>
      </c>
      <c r="E780" s="40">
        <f t="shared" si="372"/>
        <v>42.952038369302095</v>
      </c>
      <c r="F780" s="40">
        <f t="shared" si="373"/>
        <v>46</v>
      </c>
      <c r="G780" s="3">
        <f t="shared" si="374"/>
        <v>285.2398081534684</v>
      </c>
      <c r="H780" s="3">
        <f t="shared" si="375"/>
        <v>148.76302106966494</v>
      </c>
      <c r="I780">
        <f t="shared" si="360"/>
        <v>1.4876302106966495E-4</v>
      </c>
      <c r="J780" s="4">
        <f t="shared" si="376"/>
        <v>1596.6183335130731</v>
      </c>
      <c r="K780" s="40">
        <f t="shared" si="377"/>
        <v>10.732629130766208</v>
      </c>
      <c r="L780" s="40">
        <f t="shared" si="361"/>
        <v>0</v>
      </c>
      <c r="M780" s="10">
        <f t="shared" si="378"/>
        <v>6.4693954210732834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14.984614224174447</v>
      </c>
      <c r="Q780" s="42">
        <f t="shared" si="380"/>
        <v>0.93938660109713112</v>
      </c>
      <c r="R780" s="4">
        <f t="shared" si="381"/>
        <v>60738.689478848421</v>
      </c>
      <c r="S780">
        <f t="shared" si="362"/>
        <v>6.0738689478848418E-5</v>
      </c>
      <c r="T780" s="41">
        <f t="shared" si="363"/>
        <v>7.6411184578979274E-4</v>
      </c>
      <c r="U780" s="42">
        <f t="shared" si="382"/>
        <v>0.10785126136001198</v>
      </c>
      <c r="V780" s="42">
        <f t="shared" si="383"/>
        <v>1.0809978137302811</v>
      </c>
      <c r="W780" s="42">
        <f t="shared" si="384"/>
        <v>1.0754553496337682</v>
      </c>
      <c r="X780" s="42">
        <f t="shared" si="385"/>
        <v>5.5424640965129335E-3</v>
      </c>
      <c r="Y780" s="42">
        <f t="shared" si="359"/>
        <v>1.5533866670573196E-2</v>
      </c>
      <c r="Z780" s="10">
        <f t="shared" si="386"/>
        <v>20.329310108413846</v>
      </c>
      <c r="AA780">
        <f t="shared" si="364"/>
        <v>6465919.0867091035</v>
      </c>
      <c r="AB780" s="10">
        <f t="shared" si="365"/>
        <v>6.4659190867091034</v>
      </c>
      <c r="AC780" s="10">
        <f t="shared" si="366"/>
        <v>6.3649190867091034</v>
      </c>
      <c r="AD780" s="3">
        <f t="shared" si="367"/>
        <v>923.12096979102296</v>
      </c>
      <c r="AI780" s="94">
        <f t="shared" si="368"/>
        <v>1.0754553496337682</v>
      </c>
    </row>
    <row r="781" spans="2:35">
      <c r="B781" s="39">
        <f t="shared" si="369"/>
        <v>753</v>
      </c>
      <c r="C781" s="42">
        <f t="shared" si="370"/>
        <v>13.994604316545868</v>
      </c>
      <c r="D781" s="10">
        <f t="shared" si="371"/>
        <v>1.5053956834544699</v>
      </c>
      <c r="E781" s="40">
        <f t="shared" si="372"/>
        <v>42.98920863309106</v>
      </c>
      <c r="F781" s="40">
        <f t="shared" si="373"/>
        <v>46</v>
      </c>
      <c r="G781" s="3">
        <f t="shared" si="374"/>
        <v>285.05395683452355</v>
      </c>
      <c r="H781" s="3">
        <f t="shared" si="375"/>
        <v>148.76302106966494</v>
      </c>
      <c r="I781">
        <f t="shared" si="360"/>
        <v>1.4876302106966495E-4</v>
      </c>
      <c r="J781" s="4">
        <f t="shared" si="376"/>
        <v>1599.1272556044742</v>
      </c>
      <c r="K781" s="40">
        <f t="shared" si="377"/>
        <v>10.749494357577017</v>
      </c>
      <c r="L781" s="40">
        <f t="shared" si="361"/>
        <v>0</v>
      </c>
      <c r="M781" s="10">
        <f t="shared" si="378"/>
        <v>6.4659190867091034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14.982045168163099</v>
      </c>
      <c r="Q781" s="42">
        <f t="shared" si="380"/>
        <v>0.94062709474708872</v>
      </c>
      <c r="R781" s="4">
        <f t="shared" si="381"/>
        <v>59983.936308803837</v>
      </c>
      <c r="S781">
        <f t="shared" si="362"/>
        <v>5.9983936308803837E-5</v>
      </c>
      <c r="T781" s="41">
        <f t="shared" si="363"/>
        <v>7.6486659895983735E-4</v>
      </c>
      <c r="U781" s="42">
        <f t="shared" si="382"/>
        <v>0.10651107634609061</v>
      </c>
      <c r="V781" s="42">
        <f t="shared" si="383"/>
        <v>1.0803642678599623</v>
      </c>
      <c r="W781" s="42">
        <f t="shared" si="384"/>
        <v>1.0748682877222697</v>
      </c>
      <c r="X781" s="42">
        <f t="shared" si="385"/>
        <v>5.495980137692591E-3</v>
      </c>
      <c r="Y781" s="42">
        <f t="shared" si="359"/>
        <v>1.5540684399034298E-2</v>
      </c>
      <c r="Z781" s="10">
        <f t="shared" si="386"/>
        <v>20.31816321979348</v>
      </c>
      <c r="AA781">
        <f t="shared" si="364"/>
        <v>6462429.098915183</v>
      </c>
      <c r="AB781" s="10">
        <f t="shared" si="365"/>
        <v>6.4624290989151829</v>
      </c>
      <c r="AC781" s="10">
        <f t="shared" si="366"/>
        <v>6.3614290989151829</v>
      </c>
      <c r="AD781" s="3">
        <f t="shared" si="367"/>
        <v>922.61480767442833</v>
      </c>
      <c r="AI781" s="94">
        <f t="shared" si="368"/>
        <v>1.0748682877222697</v>
      </c>
    </row>
    <row r="782" spans="2:35">
      <c r="B782" s="39">
        <f t="shared" si="369"/>
        <v>754</v>
      </c>
      <c r="C782" s="42">
        <f t="shared" si="370"/>
        <v>14.01318944844035</v>
      </c>
      <c r="D782" s="10">
        <f t="shared" si="371"/>
        <v>1.4868105515599872</v>
      </c>
      <c r="E782" s="40">
        <f t="shared" si="372"/>
        <v>43.026378896880026</v>
      </c>
      <c r="F782" s="40">
        <f t="shared" si="373"/>
        <v>46</v>
      </c>
      <c r="G782" s="3">
        <f t="shared" si="374"/>
        <v>284.86810551557869</v>
      </c>
      <c r="H782" s="3">
        <f t="shared" si="375"/>
        <v>148.76302106966494</v>
      </c>
      <c r="I782">
        <f t="shared" si="360"/>
        <v>1.4876302106966495E-4</v>
      </c>
      <c r="J782" s="4">
        <f t="shared" si="376"/>
        <v>1601.638347952864</v>
      </c>
      <c r="K782" s="40">
        <f t="shared" si="377"/>
        <v>10.766374173073732</v>
      </c>
      <c r="L782" s="40">
        <f t="shared" si="361"/>
        <v>0</v>
      </c>
      <c r="M782" s="10">
        <f t="shared" si="378"/>
        <v>6.4624290989151829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14.979465075752513</v>
      </c>
      <c r="Q782" s="42">
        <f t="shared" si="380"/>
        <v>0.94186780206210274</v>
      </c>
      <c r="R782" s="4">
        <f t="shared" si="381"/>
        <v>59229.497474721989</v>
      </c>
      <c r="S782">
        <f t="shared" si="362"/>
        <v>5.9229497474721992E-5</v>
      </c>
      <c r="T782" s="41">
        <f t="shared" si="363"/>
        <v>7.6562103779391922E-4</v>
      </c>
      <c r="U782" s="42">
        <f t="shared" si="382"/>
        <v>0.10517144948596485</v>
      </c>
      <c r="V782" s="42">
        <f t="shared" si="383"/>
        <v>1.0797283484305229</v>
      </c>
      <c r="W782" s="42">
        <f t="shared" si="384"/>
        <v>1.074278920103747</v>
      </c>
      <c r="X782" s="42">
        <f t="shared" si="385"/>
        <v>5.4494283267758625E-3</v>
      </c>
      <c r="Y782" s="42">
        <f t="shared" si="359"/>
        <v>1.5547445544621973E-2</v>
      </c>
      <c r="Z782" s="10">
        <f t="shared" si="386"/>
        <v>20.306972741267398</v>
      </c>
      <c r="AA782">
        <f t="shared" si="364"/>
        <v>6458925.4635246936</v>
      </c>
      <c r="AB782" s="10">
        <f t="shared" si="365"/>
        <v>6.458925463524694</v>
      </c>
      <c r="AC782" s="10">
        <f t="shared" si="366"/>
        <v>6.357925463524694</v>
      </c>
      <c r="AD782" s="3">
        <f t="shared" si="367"/>
        <v>922.10666621097801</v>
      </c>
      <c r="AI782" s="94">
        <f t="shared" si="368"/>
        <v>1.074278920103747</v>
      </c>
    </row>
    <row r="783" spans="2:35">
      <c r="B783" s="39">
        <f t="shared" si="369"/>
        <v>755</v>
      </c>
      <c r="C783" s="42">
        <f t="shared" si="370"/>
        <v>14.031774580334833</v>
      </c>
      <c r="D783" s="10">
        <f t="shared" si="371"/>
        <v>1.4682254196655045</v>
      </c>
      <c r="E783" s="40">
        <f t="shared" si="372"/>
        <v>43.063549160668991</v>
      </c>
      <c r="F783" s="40">
        <f t="shared" si="373"/>
        <v>46</v>
      </c>
      <c r="G783" s="3">
        <f t="shared" si="374"/>
        <v>284.68225419663383</v>
      </c>
      <c r="H783" s="3">
        <f t="shared" si="375"/>
        <v>148.76302106966494</v>
      </c>
      <c r="I783">
        <f t="shared" si="360"/>
        <v>1.4876302106966495E-4</v>
      </c>
      <c r="J783" s="4">
        <f t="shared" si="376"/>
        <v>1604.1516105582425</v>
      </c>
      <c r="K783" s="40">
        <f t="shared" si="377"/>
        <v>10.783268577256351</v>
      </c>
      <c r="L783" s="40">
        <f t="shared" si="361"/>
        <v>0</v>
      </c>
      <c r="M783" s="10">
        <f t="shared" si="378"/>
        <v>6.458925463524694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14.976873939262967</v>
      </c>
      <c r="Q783" s="42">
        <f t="shared" si="380"/>
        <v>0.94310872403085622</v>
      </c>
      <c r="R783" s="4">
        <f t="shared" si="381"/>
        <v>58475.374186638313</v>
      </c>
      <c r="S783">
        <f t="shared" si="362"/>
        <v>5.8475374186638311E-5</v>
      </c>
      <c r="T783" s="41">
        <f t="shared" si="363"/>
        <v>7.663751610820029E-4</v>
      </c>
      <c r="U783" s="42">
        <f t="shared" si="382"/>
        <v>0.10383238292824619</v>
      </c>
      <c r="V783" s="42">
        <f t="shared" si="383"/>
        <v>1.0790900567775252</v>
      </c>
      <c r="W783" s="42">
        <f t="shared" si="384"/>
        <v>1.0736872477632704</v>
      </c>
      <c r="X783" s="42">
        <f t="shared" si="385"/>
        <v>5.402809014254828E-3</v>
      </c>
      <c r="Y783" s="42">
        <f t="shared" si="359"/>
        <v>1.555415000902074E-2</v>
      </c>
      <c r="Z783" s="10">
        <f t="shared" si="386"/>
        <v>20.295738691557659</v>
      </c>
      <c r="AA783">
        <f t="shared" si="364"/>
        <v>6455408.1863993397</v>
      </c>
      <c r="AB783" s="10">
        <f t="shared" si="365"/>
        <v>6.4554081863993398</v>
      </c>
      <c r="AC783" s="10">
        <f t="shared" si="366"/>
        <v>6.3544081863993398</v>
      </c>
      <c r="AD783" s="3">
        <f t="shared" si="367"/>
        <v>921.59654625081066</v>
      </c>
      <c r="AI783" s="94">
        <f t="shared" si="368"/>
        <v>1.0736872477632704</v>
      </c>
    </row>
    <row r="784" spans="2:35">
      <c r="B784" s="39">
        <f t="shared" si="369"/>
        <v>756</v>
      </c>
      <c r="C784" s="42">
        <f t="shared" si="370"/>
        <v>14.050359712229316</v>
      </c>
      <c r="D784" s="10">
        <f t="shared" si="371"/>
        <v>1.4496402877710217</v>
      </c>
      <c r="E784" s="40">
        <f t="shared" si="372"/>
        <v>43.100719424457957</v>
      </c>
      <c r="F784" s="40">
        <f t="shared" si="373"/>
        <v>46</v>
      </c>
      <c r="G784" s="3">
        <f t="shared" si="374"/>
        <v>284.49640287768898</v>
      </c>
      <c r="H784" s="3">
        <f t="shared" si="375"/>
        <v>148.76302106966494</v>
      </c>
      <c r="I784">
        <f t="shared" si="360"/>
        <v>1.4876302106966495E-4</v>
      </c>
      <c r="J784" s="4">
        <f t="shared" si="376"/>
        <v>1606.6670434206101</v>
      </c>
      <c r="K784" s="40">
        <f t="shared" si="377"/>
        <v>10.800177570124879</v>
      </c>
      <c r="L784" s="40">
        <f t="shared" si="361"/>
        <v>0</v>
      </c>
      <c r="M784" s="10">
        <f t="shared" si="378"/>
        <v>6.4554081863993398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14.974271750977119</v>
      </c>
      <c r="Q784" s="42">
        <f t="shared" si="380"/>
        <v>0.94434986164366008</v>
      </c>
      <c r="R784" s="4">
        <f t="shared" si="381"/>
        <v>57721.567654588122</v>
      </c>
      <c r="S784">
        <f t="shared" si="362"/>
        <v>5.7721567654588122E-5</v>
      </c>
      <c r="T784" s="41">
        <f t="shared" si="363"/>
        <v>7.6712896761405307E-4</v>
      </c>
      <c r="U784" s="42">
        <f t="shared" si="382"/>
        <v>0.10249387882154595</v>
      </c>
      <c r="V784" s="42">
        <f t="shared" si="383"/>
        <v>1.0784493942427611</v>
      </c>
      <c r="W784" s="42">
        <f t="shared" si="384"/>
        <v>1.0730932716907278</v>
      </c>
      <c r="X784" s="42">
        <f t="shared" si="385"/>
        <v>5.3561225520333267E-3</v>
      </c>
      <c r="Y784" s="42">
        <f t="shared" si="359"/>
        <v>1.5560797694178856E-2</v>
      </c>
      <c r="Z784" s="10">
        <f t="shared" si="386"/>
        <v>20.284461089478221</v>
      </c>
      <c r="AA784">
        <f t="shared" si="364"/>
        <v>6451877.2734295968</v>
      </c>
      <c r="AB784" s="10">
        <f t="shared" si="365"/>
        <v>6.4518772734295968</v>
      </c>
      <c r="AC784" s="10">
        <f t="shared" si="366"/>
        <v>6.3508772734295968</v>
      </c>
      <c r="AD784" s="3">
        <f t="shared" si="367"/>
        <v>921.08444864823741</v>
      </c>
      <c r="AI784" s="94">
        <f t="shared" si="368"/>
        <v>1.0730932716907278</v>
      </c>
    </row>
    <row r="785" spans="2:35">
      <c r="B785" s="39">
        <f t="shared" si="369"/>
        <v>757</v>
      </c>
      <c r="C785" s="42">
        <f t="shared" si="370"/>
        <v>14.068944844123799</v>
      </c>
      <c r="D785" s="10">
        <f t="shared" si="371"/>
        <v>1.431055155876539</v>
      </c>
      <c r="E785" s="40">
        <f t="shared" si="372"/>
        <v>43.137889688246922</v>
      </c>
      <c r="F785" s="40">
        <f t="shared" si="373"/>
        <v>46</v>
      </c>
      <c r="G785" s="3">
        <f t="shared" si="374"/>
        <v>284.31055155874412</v>
      </c>
      <c r="H785" s="3">
        <f t="shared" si="375"/>
        <v>148.76302106966494</v>
      </c>
      <c r="I785">
        <f t="shared" si="360"/>
        <v>1.4876302106966495E-4</v>
      </c>
      <c r="J785" s="4">
        <f t="shared" si="376"/>
        <v>1609.184646539966</v>
      </c>
      <c r="K785" s="40">
        <f t="shared" si="377"/>
        <v>10.81710115167931</v>
      </c>
      <c r="L785" s="40">
        <f t="shared" si="361"/>
        <v>0</v>
      </c>
      <c r="M785" s="10">
        <f t="shared" si="378"/>
        <v>6.4518772734295968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14.97165850314005</v>
      </c>
      <c r="Q785" s="42">
        <f t="shared" si="380"/>
        <v>0.94559121589246198</v>
      </c>
      <c r="R785" s="4">
        <f t="shared" si="381"/>
        <v>56968.079088606835</v>
      </c>
      <c r="S785">
        <f t="shared" si="362"/>
        <v>5.6968079088606833E-5</v>
      </c>
      <c r="T785" s="41">
        <f t="shared" si="363"/>
        <v>7.6788245618003429E-4</v>
      </c>
      <c r="U785" s="42">
        <f t="shared" si="382"/>
        <v>0.10115593931447561</v>
      </c>
      <c r="V785" s="42">
        <f t="shared" si="383"/>
        <v>1.077806362173944</v>
      </c>
      <c r="W785" s="42">
        <f t="shared" si="384"/>
        <v>1.072496992880867</v>
      </c>
      <c r="X785" s="42">
        <f t="shared" si="385"/>
        <v>5.3093692930770153E-3</v>
      </c>
      <c r="Y785" s="42">
        <f t="shared" si="359"/>
        <v>1.5567388502309275E-2</v>
      </c>
      <c r="Z785" s="10">
        <f t="shared" si="386"/>
        <v>20.273139953935104</v>
      </c>
      <c r="AA785">
        <f t="shared" si="364"/>
        <v>6448332.7305347659</v>
      </c>
      <c r="AB785" s="10">
        <f t="shared" si="365"/>
        <v>6.4483327305347657</v>
      </c>
      <c r="AC785" s="10">
        <f t="shared" si="366"/>
        <v>6.3473327305347658</v>
      </c>
      <c r="AD785" s="3">
        <f t="shared" si="367"/>
        <v>920.57037426174998</v>
      </c>
      <c r="AI785" s="94">
        <f t="shared" si="368"/>
        <v>1.072496992880867</v>
      </c>
    </row>
    <row r="786" spans="2:35">
      <c r="B786" s="39">
        <f t="shared" si="369"/>
        <v>758</v>
      </c>
      <c r="C786" s="42">
        <f t="shared" si="370"/>
        <v>14.087529976018281</v>
      </c>
      <c r="D786" s="10">
        <f t="shared" si="371"/>
        <v>1.4124700239820562</v>
      </c>
      <c r="E786" s="40">
        <f t="shared" si="372"/>
        <v>43.175059952035888</v>
      </c>
      <c r="F786" s="40">
        <f t="shared" si="373"/>
        <v>46</v>
      </c>
      <c r="G786" s="3">
        <f t="shared" si="374"/>
        <v>284.12470023979927</v>
      </c>
      <c r="H786" s="3">
        <f t="shared" si="375"/>
        <v>148.76302106966494</v>
      </c>
      <c r="I786">
        <f t="shared" si="360"/>
        <v>1.4876302106966495E-4</v>
      </c>
      <c r="J786" s="4">
        <f t="shared" si="376"/>
        <v>1611.7044199163108</v>
      </c>
      <c r="K786" s="40">
        <f t="shared" si="377"/>
        <v>10.834039321919645</v>
      </c>
      <c r="L786" s="40">
        <f t="shared" si="361"/>
        <v>0</v>
      </c>
      <c r="M786" s="10">
        <f t="shared" si="378"/>
        <v>6.4483327305347657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14.969034187959167</v>
      </c>
      <c r="Q786" s="42">
        <f t="shared" si="380"/>
        <v>0.94683278777085567</v>
      </c>
      <c r="R786" s="4">
        <f t="shared" si="381"/>
        <v>56214.909698729811</v>
      </c>
      <c r="S786">
        <f t="shared" si="362"/>
        <v>5.6214909698729812E-5</v>
      </c>
      <c r="T786" s="41">
        <f t="shared" si="363"/>
        <v>7.6863562556991134E-4</v>
      </c>
      <c r="U786" s="42">
        <f t="shared" si="382"/>
        <v>9.9818566555646582E-2</v>
      </c>
      <c r="V786" s="42">
        <f t="shared" si="383"/>
        <v>1.0771609619245623</v>
      </c>
      <c r="W786" s="42">
        <f t="shared" si="384"/>
        <v>1.0718984123333029</v>
      </c>
      <c r="X786" s="42">
        <f t="shared" si="385"/>
        <v>5.2625495912594911E-3</v>
      </c>
      <c r="Y786" s="42">
        <f t="shared" si="359"/>
        <v>1.5573922335890436E-2</v>
      </c>
      <c r="Z786" s="10">
        <f t="shared" si="386"/>
        <v>20.261775303926381</v>
      </c>
      <c r="AA786">
        <f t="shared" si="364"/>
        <v>6444774.5636629667</v>
      </c>
      <c r="AB786" s="10">
        <f t="shared" si="365"/>
        <v>6.4447745636629667</v>
      </c>
      <c r="AC786" s="10">
        <f t="shared" si="366"/>
        <v>6.3437745636629668</v>
      </c>
      <c r="AD786" s="3">
        <f t="shared" si="367"/>
        <v>920.05432395401988</v>
      </c>
      <c r="AI786" s="94">
        <f t="shared" si="368"/>
        <v>1.0718984123333029</v>
      </c>
    </row>
    <row r="787" spans="2:35">
      <c r="B787" s="39">
        <f t="shared" si="369"/>
        <v>759</v>
      </c>
      <c r="C787" s="42">
        <f t="shared" si="370"/>
        <v>14.106115107912764</v>
      </c>
      <c r="D787" s="10">
        <f t="shared" si="371"/>
        <v>1.3938848920875735</v>
      </c>
      <c r="E787" s="40">
        <f t="shared" si="372"/>
        <v>43.212230215824853</v>
      </c>
      <c r="F787" s="40">
        <f t="shared" si="373"/>
        <v>46</v>
      </c>
      <c r="G787" s="3">
        <f t="shared" si="374"/>
        <v>283.93884892085441</v>
      </c>
      <c r="H787" s="3">
        <f t="shared" si="375"/>
        <v>148.76302106966494</v>
      </c>
      <c r="I787">
        <f t="shared" si="360"/>
        <v>1.4876302106966495E-4</v>
      </c>
      <c r="J787" s="4">
        <f t="shared" si="376"/>
        <v>1614.2263635496442</v>
      </c>
      <c r="K787" s="40">
        <f t="shared" si="377"/>
        <v>10.850992080845888</v>
      </c>
      <c r="L787" s="40">
        <f t="shared" si="361"/>
        <v>0</v>
      </c>
      <c r="M787" s="10">
        <f t="shared" si="378"/>
        <v>6.4447745636629667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14.966398797604066</v>
      </c>
      <c r="Q787" s="42">
        <f t="shared" si="380"/>
        <v>0.94807457827409003</v>
      </c>
      <c r="R787" s="4">
        <f t="shared" si="381"/>
        <v>55462.060694992397</v>
      </c>
      <c r="S787">
        <f t="shared" si="362"/>
        <v>5.5462060694992399E-5</v>
      </c>
      <c r="T787" s="41">
        <f t="shared" si="363"/>
        <v>7.693884745736488E-4</v>
      </c>
      <c r="U787" s="42">
        <f t="shared" si="382"/>
        <v>9.8481762693670205E-2</v>
      </c>
      <c r="V787" s="42">
        <f t="shared" si="383"/>
        <v>1.0765131948541575</v>
      </c>
      <c r="W787" s="42">
        <f t="shared" si="384"/>
        <v>1.0712975310525168</v>
      </c>
      <c r="X787" s="42">
        <f t="shared" si="385"/>
        <v>5.2156638016407353E-3</v>
      </c>
      <c r="Y787" s="42">
        <f t="shared" si="359"/>
        <v>1.5580399097667376E-2</v>
      </c>
      <c r="Z787" s="10">
        <f t="shared" si="386"/>
        <v>20.250367158542559</v>
      </c>
      <c r="AA787">
        <f t="shared" si="364"/>
        <v>6441202.7787912609</v>
      </c>
      <c r="AB787" s="10">
        <f t="shared" si="365"/>
        <v>6.4412027787912605</v>
      </c>
      <c r="AC787" s="10">
        <f t="shared" si="366"/>
        <v>6.3402027787912605</v>
      </c>
      <c r="AD787" s="3">
        <f t="shared" si="367"/>
        <v>919.53629859191597</v>
      </c>
      <c r="AI787" s="94">
        <f t="shared" si="368"/>
        <v>1.0712975310525168</v>
      </c>
    </row>
    <row r="788" spans="2:35">
      <c r="B788" s="39">
        <f t="shared" si="369"/>
        <v>760</v>
      </c>
      <c r="C788" s="42">
        <f t="shared" si="370"/>
        <v>14.124700239807247</v>
      </c>
      <c r="D788" s="10">
        <f t="shared" si="371"/>
        <v>1.3752997601930907</v>
      </c>
      <c r="E788" s="40">
        <f t="shared" si="372"/>
        <v>43.249400479613819</v>
      </c>
      <c r="F788" s="40">
        <f t="shared" si="373"/>
        <v>46</v>
      </c>
      <c r="G788" s="3">
        <f t="shared" si="374"/>
        <v>283.75299760190956</v>
      </c>
      <c r="H788" s="3">
        <f t="shared" si="375"/>
        <v>148.76302106966494</v>
      </c>
      <c r="I788">
        <f t="shared" si="360"/>
        <v>1.4876302106966495E-4</v>
      </c>
      <c r="J788" s="4">
        <f t="shared" si="376"/>
        <v>1616.7504774399665</v>
      </c>
      <c r="K788" s="40">
        <f t="shared" si="377"/>
        <v>10.867959428458036</v>
      </c>
      <c r="L788" s="40">
        <f t="shared" si="361"/>
        <v>0</v>
      </c>
      <c r="M788" s="10">
        <f t="shared" si="378"/>
        <v>6.4412027787912605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14.963752324206487</v>
      </c>
      <c r="Q788" s="42">
        <f t="shared" si="380"/>
        <v>0.9493165883990784</v>
      </c>
      <c r="R788" s="4">
        <f t="shared" si="381"/>
        <v>54709.53328743</v>
      </c>
      <c r="S788">
        <f t="shared" si="362"/>
        <v>5.4709533287429998E-5</v>
      </c>
      <c r="T788" s="41">
        <f t="shared" si="363"/>
        <v>7.7014100198121121E-4</v>
      </c>
      <c r="U788" s="42">
        <f t="shared" si="382"/>
        <v>9.7145529877157952E-2</v>
      </c>
      <c r="V788" s="42">
        <f t="shared" si="383"/>
        <v>1.0758630623279075</v>
      </c>
      <c r="W788" s="42">
        <f t="shared" si="384"/>
        <v>1.0706943500478785</v>
      </c>
      <c r="X788" s="42">
        <f t="shared" si="385"/>
        <v>5.1687122800290197E-3</v>
      </c>
      <c r="Y788" s="42">
        <f t="shared" si="359"/>
        <v>1.5586818690652324E-2</v>
      </c>
      <c r="Z788" s="10">
        <f t="shared" si="386"/>
        <v>20.238915536966292</v>
      </c>
      <c r="AA788">
        <f t="shared" si="364"/>
        <v>6437617.3819255605</v>
      </c>
      <c r="AB788" s="10">
        <f t="shared" si="365"/>
        <v>6.4376173819255609</v>
      </c>
      <c r="AC788" s="10">
        <f t="shared" si="366"/>
        <v>6.3366173819255609</v>
      </c>
      <c r="AD788" s="3">
        <f t="shared" si="367"/>
        <v>919.01629904649178</v>
      </c>
      <c r="AI788" s="94">
        <f t="shared" si="368"/>
        <v>1.0706943500478785</v>
      </c>
    </row>
    <row r="789" spans="2:35">
      <c r="B789" s="39">
        <f t="shared" si="369"/>
        <v>761</v>
      </c>
      <c r="C789" s="42">
        <f t="shared" si="370"/>
        <v>14.14328537170173</v>
      </c>
      <c r="D789" s="10">
        <f t="shared" si="371"/>
        <v>1.356714628298608</v>
      </c>
      <c r="E789" s="40">
        <f t="shared" si="372"/>
        <v>43.286570743402784</v>
      </c>
      <c r="F789" s="40">
        <f t="shared" si="373"/>
        <v>46</v>
      </c>
      <c r="G789" s="3">
        <f t="shared" si="374"/>
        <v>283.5671462829647</v>
      </c>
      <c r="H789" s="3">
        <f t="shared" si="375"/>
        <v>148.76302106966494</v>
      </c>
      <c r="I789">
        <f t="shared" si="360"/>
        <v>1.4876302106966495E-4</v>
      </c>
      <c r="J789" s="4">
        <f t="shared" si="376"/>
        <v>1619.2767615872774</v>
      </c>
      <c r="K789" s="40">
        <f t="shared" si="377"/>
        <v>10.884941364756088</v>
      </c>
      <c r="L789" s="40">
        <f t="shared" si="361"/>
        <v>0</v>
      </c>
      <c r="M789" s="10">
        <f t="shared" si="378"/>
        <v>6.4376173819255609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14.961094759860099</v>
      </c>
      <c r="Q789" s="42">
        <f t="shared" si="380"/>
        <v>0.95055881914440776</v>
      </c>
      <c r="R789" s="4">
        <f t="shared" si="381"/>
        <v>53957.328686077984</v>
      </c>
      <c r="S789">
        <f t="shared" si="362"/>
        <v>5.3957328686077987E-5</v>
      </c>
      <c r="T789" s="41">
        <f t="shared" si="363"/>
        <v>7.7089320658256316E-4</v>
      </c>
      <c r="U789" s="42">
        <f t="shared" si="382"/>
        <v>9.5809870254721236E-2</v>
      </c>
      <c r="V789" s="42">
        <f t="shared" si="383"/>
        <v>1.0752105657170641</v>
      </c>
      <c r="W789" s="42">
        <f t="shared" si="384"/>
        <v>1.0700888703336291</v>
      </c>
      <c r="X789" s="42">
        <f t="shared" si="385"/>
        <v>5.1216953834349876E-3</v>
      </c>
      <c r="Y789" s="42">
        <f t="shared" si="359"/>
        <v>1.5593181018125839E-2</v>
      </c>
      <c r="Z789" s="10">
        <f t="shared" si="386"/>
        <v>20.227420458472803</v>
      </c>
      <c r="AA789">
        <f t="shared" si="364"/>
        <v>6434018.3791007604</v>
      </c>
      <c r="AB789" s="10">
        <f t="shared" si="365"/>
        <v>6.4340183791007606</v>
      </c>
      <c r="AC789" s="10">
        <f t="shared" si="366"/>
        <v>6.3330183791007606</v>
      </c>
      <c r="AD789" s="3">
        <f t="shared" si="367"/>
        <v>918.49432619300364</v>
      </c>
      <c r="AI789" s="94">
        <f t="shared" si="368"/>
        <v>1.0700888703336291</v>
      </c>
    </row>
    <row r="790" spans="2:35">
      <c r="B790" s="39">
        <f t="shared" si="369"/>
        <v>762</v>
      </c>
      <c r="C790" s="42">
        <f t="shared" si="370"/>
        <v>14.161870503596212</v>
      </c>
      <c r="D790" s="10">
        <f t="shared" si="371"/>
        <v>1.3381294964041253</v>
      </c>
      <c r="E790" s="40">
        <f t="shared" si="372"/>
        <v>43.323741007191749</v>
      </c>
      <c r="F790" s="40">
        <f t="shared" si="373"/>
        <v>46</v>
      </c>
      <c r="G790" s="3">
        <f t="shared" si="374"/>
        <v>283.38129496401984</v>
      </c>
      <c r="H790" s="3">
        <f t="shared" si="375"/>
        <v>148.76302106966494</v>
      </c>
      <c r="I790">
        <f t="shared" si="360"/>
        <v>1.4876302106966495E-4</v>
      </c>
      <c r="J790" s="4">
        <f t="shared" si="376"/>
        <v>1621.8052159915771</v>
      </c>
      <c r="K790" s="40">
        <f t="shared" si="377"/>
        <v>10.901937889740047</v>
      </c>
      <c r="L790" s="40">
        <f t="shared" si="361"/>
        <v>0</v>
      </c>
      <c r="M790" s="10">
        <f t="shared" si="378"/>
        <v>6.4340183791007606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14.958426096620471</v>
      </c>
      <c r="Q790" s="42">
        <f t="shared" si="380"/>
        <v>0.95180127151034766</v>
      </c>
      <c r="R790" s="4">
        <f t="shared" si="381"/>
        <v>53205.448100971691</v>
      </c>
      <c r="S790">
        <f t="shared" si="362"/>
        <v>5.3205448100971689E-5</v>
      </c>
      <c r="T790" s="41">
        <f t="shared" si="363"/>
        <v>7.7164508716766951E-4</v>
      </c>
      <c r="U790" s="42">
        <f t="shared" si="382"/>
        <v>9.4474785974971401E-2</v>
      </c>
      <c r="V790" s="42">
        <f t="shared" si="383"/>
        <v>1.0745557063991469</v>
      </c>
      <c r="W790" s="42">
        <f t="shared" si="384"/>
        <v>1.0694810929289049</v>
      </c>
      <c r="X790" s="42">
        <f t="shared" si="385"/>
        <v>5.0746134702419621E-3</v>
      </c>
      <c r="Y790" s="42">
        <f t="shared" si="359"/>
        <v>1.5599485983638171E-2</v>
      </c>
      <c r="Z790" s="10">
        <f t="shared" si="386"/>
        <v>20.215881942430592</v>
      </c>
      <c r="AA790">
        <f t="shared" si="364"/>
        <v>6430405.7763809571</v>
      </c>
      <c r="AB790" s="10">
        <f t="shared" si="365"/>
        <v>6.4304057763809572</v>
      </c>
      <c r="AC790" s="10">
        <f t="shared" si="366"/>
        <v>6.3294057763809572</v>
      </c>
      <c r="AD790" s="3">
        <f t="shared" si="367"/>
        <v>917.97038091094373</v>
      </c>
      <c r="AI790" s="94">
        <f t="shared" si="368"/>
        <v>1.0694810929289049</v>
      </c>
    </row>
    <row r="791" spans="2:35">
      <c r="B791" s="39">
        <f t="shared" si="369"/>
        <v>763</v>
      </c>
      <c r="C791" s="42">
        <f t="shared" si="370"/>
        <v>14.180455635490695</v>
      </c>
      <c r="D791" s="10">
        <f t="shared" si="371"/>
        <v>1.3195443645096425</v>
      </c>
      <c r="E791" s="40">
        <f t="shared" si="372"/>
        <v>43.360911270980715</v>
      </c>
      <c r="F791" s="40">
        <f t="shared" si="373"/>
        <v>46</v>
      </c>
      <c r="G791" s="3">
        <f t="shared" si="374"/>
        <v>283.19544364507499</v>
      </c>
      <c r="H791" s="3">
        <f t="shared" si="375"/>
        <v>148.76302106966494</v>
      </c>
      <c r="I791">
        <f t="shared" si="360"/>
        <v>1.4876302106966495E-4</v>
      </c>
      <c r="J791" s="4">
        <f t="shared" si="376"/>
        <v>1624.3358406528655</v>
      </c>
      <c r="K791" s="40">
        <f t="shared" si="377"/>
        <v>10.91894900340991</v>
      </c>
      <c r="L791" s="40">
        <f t="shared" si="361"/>
        <v>0</v>
      </c>
      <c r="M791" s="10">
        <f t="shared" si="378"/>
        <v>6.4304057763809572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14.955746326505095</v>
      </c>
      <c r="Q791" s="42">
        <f t="shared" si="380"/>
        <v>0.95304394649886004</v>
      </c>
      <c r="R791" s="4">
        <f t="shared" si="381"/>
        <v>52453.892742146527</v>
      </c>
      <c r="S791">
        <f t="shared" si="362"/>
        <v>5.2453892742146525E-5</v>
      </c>
      <c r="T791" s="41">
        <f t="shared" si="363"/>
        <v>7.7239664252649464E-4</v>
      </c>
      <c r="U791" s="42">
        <f t="shared" si="382"/>
        <v>9.3140279186519889E-2</v>
      </c>
      <c r="V791" s="42">
        <f t="shared" si="383"/>
        <v>1.0738984857569733</v>
      </c>
      <c r="W791" s="42">
        <f t="shared" si="384"/>
        <v>1.0688710188577726</v>
      </c>
      <c r="X791" s="42">
        <f t="shared" si="385"/>
        <v>5.0274668992007499E-3</v>
      </c>
      <c r="Y791" s="42">
        <f t="shared" si="359"/>
        <v>1.5605733491009381E-2</v>
      </c>
      <c r="Z791" s="10">
        <f t="shared" si="386"/>
        <v>20.20430000830056</v>
      </c>
      <c r="AA791">
        <f t="shared" si="364"/>
        <v>6426779.5798591813</v>
      </c>
      <c r="AB791" s="10">
        <f t="shared" si="365"/>
        <v>6.4267795798591809</v>
      </c>
      <c r="AC791" s="10">
        <f t="shared" si="366"/>
        <v>6.3257795798591809</v>
      </c>
      <c r="AD791" s="3">
        <f t="shared" si="367"/>
        <v>917.44446408400017</v>
      </c>
      <c r="AI791" s="94">
        <f t="shared" si="368"/>
        <v>1.0688710188577726</v>
      </c>
    </row>
    <row r="792" spans="2:35">
      <c r="B792" s="39">
        <f t="shared" si="369"/>
        <v>764</v>
      </c>
      <c r="C792" s="42">
        <f t="shared" si="370"/>
        <v>14.199040767385178</v>
      </c>
      <c r="D792" s="10">
        <f t="shared" si="371"/>
        <v>1.3009592326151598</v>
      </c>
      <c r="E792" s="40">
        <f t="shared" si="372"/>
        <v>43.39808153476968</v>
      </c>
      <c r="F792" s="40">
        <f t="shared" si="373"/>
        <v>46</v>
      </c>
      <c r="G792" s="3">
        <f t="shared" si="374"/>
        <v>283.00959232613013</v>
      </c>
      <c r="H792" s="3">
        <f t="shared" si="375"/>
        <v>148.76302106966494</v>
      </c>
      <c r="I792">
        <f t="shared" si="360"/>
        <v>1.4876302106966495E-4</v>
      </c>
      <c r="J792" s="4">
        <f t="shared" si="376"/>
        <v>1626.8686355711427</v>
      </c>
      <c r="K792" s="40">
        <f t="shared" si="377"/>
        <v>10.93597470576568</v>
      </c>
      <c r="L792" s="40">
        <f t="shared" si="361"/>
        <v>0</v>
      </c>
      <c r="M792" s="10">
        <f t="shared" si="378"/>
        <v>6.4267795798591809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14.953055441493035</v>
      </c>
      <c r="Q792" s="42">
        <f t="shared" si="380"/>
        <v>0.95428684511360817</v>
      </c>
      <c r="R792" s="4">
        <f t="shared" si="381"/>
        <v>51702.66381963787</v>
      </c>
      <c r="S792">
        <f t="shared" si="362"/>
        <v>5.170266381963787E-5</v>
      </c>
      <c r="T792" s="41">
        <f t="shared" si="363"/>
        <v>7.7314787144900331E-4</v>
      </c>
      <c r="U792" s="42">
        <f t="shared" si="382"/>
        <v>9.1806352037978184E-2</v>
      </c>
      <c r="V792" s="42">
        <f t="shared" si="383"/>
        <v>1.0732389051797424</v>
      </c>
      <c r="W792" s="42">
        <f t="shared" si="384"/>
        <v>1.0682586491491861</v>
      </c>
      <c r="X792" s="42">
        <f t="shared" si="385"/>
        <v>4.980256030556296E-3</v>
      </c>
      <c r="Y792" s="42">
        <f t="shared" si="359"/>
        <v>1.561192344433085E-2</v>
      </c>
      <c r="Z792" s="10">
        <f t="shared" si="386"/>
        <v>20.192674675636884</v>
      </c>
      <c r="AA792">
        <f t="shared" si="364"/>
        <v>6423139.7956576617</v>
      </c>
      <c r="AB792" s="10">
        <f t="shared" si="365"/>
        <v>6.4231397956576615</v>
      </c>
      <c r="AC792" s="10">
        <f t="shared" si="366"/>
        <v>6.3221397956576615</v>
      </c>
      <c r="AD792" s="3">
        <f t="shared" si="367"/>
        <v>916.91657660009594</v>
      </c>
      <c r="AI792" s="94">
        <f t="shared" si="368"/>
        <v>1.0682586491491861</v>
      </c>
    </row>
    <row r="793" spans="2:35">
      <c r="B793" s="39">
        <f t="shared" si="369"/>
        <v>765</v>
      </c>
      <c r="C793" s="42">
        <f t="shared" si="370"/>
        <v>14.21762589927966</v>
      </c>
      <c r="D793" s="10">
        <f t="shared" si="371"/>
        <v>1.282374100720677</v>
      </c>
      <c r="E793" s="40">
        <f t="shared" si="372"/>
        <v>43.435251798558646</v>
      </c>
      <c r="F793" s="40">
        <f t="shared" si="373"/>
        <v>46</v>
      </c>
      <c r="G793" s="3">
        <f t="shared" si="374"/>
        <v>282.82374100718528</v>
      </c>
      <c r="H793" s="3">
        <f t="shared" si="375"/>
        <v>148.76302106966494</v>
      </c>
      <c r="I793">
        <f t="shared" si="360"/>
        <v>1.4876302106966495E-4</v>
      </c>
      <c r="J793" s="4">
        <f t="shared" si="376"/>
        <v>1629.4036007464085</v>
      </c>
      <c r="K793" s="40">
        <f t="shared" si="377"/>
        <v>10.953014996807354</v>
      </c>
      <c r="L793" s="40">
        <f t="shared" si="361"/>
        <v>0</v>
      </c>
      <c r="M793" s="10">
        <f t="shared" si="378"/>
        <v>6.4231397956576615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14.950353433525001</v>
      </c>
      <c r="Q793" s="42">
        <f t="shared" si="380"/>
        <v>0.95552996835996618</v>
      </c>
      <c r="R793" s="4">
        <f t="shared" si="381"/>
        <v>50951.76254348104</v>
      </c>
      <c r="S793">
        <f t="shared" si="362"/>
        <v>5.0951762543481037E-5</v>
      </c>
      <c r="T793" s="41">
        <f t="shared" si="363"/>
        <v>7.7389877272516009E-4</v>
      </c>
      <c r="U793" s="42">
        <f t="shared" si="382"/>
        <v>9.0473006677957546E-2</v>
      </c>
      <c r="V793" s="42">
        <f t="shared" si="383"/>
        <v>1.0725769660626658</v>
      </c>
      <c r="W793" s="42">
        <f t="shared" si="384"/>
        <v>1.0676439848370292</v>
      </c>
      <c r="X793" s="42">
        <f t="shared" si="385"/>
        <v>4.932981225636679E-3</v>
      </c>
      <c r="Y793" s="42">
        <f t="shared" si="359"/>
        <v>1.5618055747966287E-2</v>
      </c>
      <c r="Z793" s="10">
        <f t="shared" si="386"/>
        <v>20.181005964087287</v>
      </c>
      <c r="AA793">
        <f t="shared" si="364"/>
        <v>6419486.4299279228</v>
      </c>
      <c r="AB793" s="10">
        <f t="shared" si="365"/>
        <v>6.4194864299279226</v>
      </c>
      <c r="AC793" s="10">
        <f t="shared" si="366"/>
        <v>6.3184864299279226</v>
      </c>
      <c r="AD793" s="3">
        <f t="shared" si="367"/>
        <v>916.38671935140292</v>
      </c>
      <c r="AI793" s="94">
        <f t="shared" si="368"/>
        <v>1.0676439848370292</v>
      </c>
    </row>
    <row r="794" spans="2:35">
      <c r="B794" s="39">
        <f t="shared" si="369"/>
        <v>766</v>
      </c>
      <c r="C794" s="42">
        <f t="shared" si="370"/>
        <v>14.236211031174143</v>
      </c>
      <c r="D794" s="10">
        <f t="shared" si="371"/>
        <v>1.2637889688261943</v>
      </c>
      <c r="E794" s="40">
        <f t="shared" si="372"/>
        <v>43.472422062347611</v>
      </c>
      <c r="F794" s="40">
        <f t="shared" si="373"/>
        <v>46</v>
      </c>
      <c r="G794" s="3">
        <f t="shared" si="374"/>
        <v>282.63788968824042</v>
      </c>
      <c r="H794" s="3">
        <f t="shared" si="375"/>
        <v>148.76302106966494</v>
      </c>
      <c r="I794">
        <f t="shared" si="360"/>
        <v>1.4876302106966495E-4</v>
      </c>
      <c r="J794" s="4">
        <f t="shared" si="376"/>
        <v>1631.9407361786632</v>
      </c>
      <c r="K794" s="40">
        <f t="shared" si="377"/>
        <v>10.970069876534934</v>
      </c>
      <c r="L794" s="40">
        <f t="shared" si="361"/>
        <v>0</v>
      </c>
      <c r="M794" s="10">
        <f t="shared" si="378"/>
        <v>6.4194864299279226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14.947640294503264</v>
      </c>
      <c r="Q794" s="42">
        <f t="shared" si="380"/>
        <v>0.95677331724502857</v>
      </c>
      <c r="R794" s="4">
        <f t="shared" si="381"/>
        <v>50201.190123711451</v>
      </c>
      <c r="S794">
        <f t="shared" si="362"/>
        <v>5.0201190123711448E-5</v>
      </c>
      <c r="T794" s="41">
        <f t="shared" si="363"/>
        <v>7.7464934514492976E-4</v>
      </c>
      <c r="U794" s="42">
        <f t="shared" si="382"/>
        <v>8.9140245255069472E-2</v>
      </c>
      <c r="V794" s="42">
        <f t="shared" si="383"/>
        <v>1.0719126698064294</v>
      </c>
      <c r="W794" s="42">
        <f t="shared" si="384"/>
        <v>1.0670270269601336</v>
      </c>
      <c r="X794" s="42">
        <f t="shared" si="385"/>
        <v>4.8856428462957791E-3</v>
      </c>
      <c r="Y794" s="42">
        <f t="shared" si="359"/>
        <v>1.5624130306552041E-2</v>
      </c>
      <c r="Z794" s="10">
        <f t="shared" si="386"/>
        <v>20.169293893392382</v>
      </c>
      <c r="AA794">
        <f t="shared" si="364"/>
        <v>6415819.4888505647</v>
      </c>
      <c r="AB794" s="10">
        <f t="shared" si="365"/>
        <v>6.4158194888505644</v>
      </c>
      <c r="AC794" s="10">
        <f t="shared" si="366"/>
        <v>6.3148194888505644</v>
      </c>
      <c r="AD794" s="3">
        <f t="shared" si="367"/>
        <v>915.85489323430966</v>
      </c>
      <c r="AI794" s="94">
        <f t="shared" si="368"/>
        <v>1.0670270269601336</v>
      </c>
    </row>
    <row r="795" spans="2:35">
      <c r="B795" s="39">
        <f t="shared" si="369"/>
        <v>767</v>
      </c>
      <c r="C795" s="42">
        <f t="shared" si="370"/>
        <v>14.254796163068626</v>
      </c>
      <c r="D795" s="10">
        <f t="shared" si="371"/>
        <v>1.2452038369317115</v>
      </c>
      <c r="E795" s="40">
        <f t="shared" si="372"/>
        <v>43.509592326136577</v>
      </c>
      <c r="F795" s="40">
        <f t="shared" si="373"/>
        <v>46</v>
      </c>
      <c r="G795" s="3">
        <f t="shared" si="374"/>
        <v>282.45203836929556</v>
      </c>
      <c r="H795" s="3">
        <f t="shared" si="375"/>
        <v>148.76302106966494</v>
      </c>
      <c r="I795">
        <f t="shared" si="360"/>
        <v>1.4876302106966495E-4</v>
      </c>
      <c r="J795" s="4">
        <f t="shared" si="376"/>
        <v>1634.4800418679065</v>
      </c>
      <c r="K795" s="40">
        <f t="shared" si="377"/>
        <v>10.987139344948419</v>
      </c>
      <c r="L795" s="40">
        <f t="shared" si="361"/>
        <v>0</v>
      </c>
      <c r="M795" s="10">
        <f t="shared" si="378"/>
        <v>6.4158194888505644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14.944916016291351</v>
      </c>
      <c r="Q795" s="42">
        <f t="shared" si="380"/>
        <v>0.95801689277761926</v>
      </c>
      <c r="R795" s="4">
        <f t="shared" si="381"/>
        <v>49450.947770364481</v>
      </c>
      <c r="S795">
        <f t="shared" si="362"/>
        <v>4.9450947770364478E-5</v>
      </c>
      <c r="T795" s="41">
        <f t="shared" si="363"/>
        <v>7.7539958749827667E-4</v>
      </c>
      <c r="U795" s="42">
        <f t="shared" si="382"/>
        <v>8.7808069917925405E-2</v>
      </c>
      <c r="V795" s="42">
        <f t="shared" si="383"/>
        <v>1.0712460178183152</v>
      </c>
      <c r="W795" s="42">
        <f t="shared" si="384"/>
        <v>1.0664077765622413</v>
      </c>
      <c r="X795" s="42">
        <f t="shared" si="385"/>
        <v>4.8382412560739052E-3</v>
      </c>
      <c r="Y795" s="42">
        <f t="shared" si="359"/>
        <v>1.5630147024998865E-2</v>
      </c>
      <c r="Z795" s="10">
        <f t="shared" si="386"/>
        <v>20.157538483386933</v>
      </c>
      <c r="AA795">
        <f t="shared" si="364"/>
        <v>6412138.9786356706</v>
      </c>
      <c r="AB795" s="10">
        <f t="shared" si="365"/>
        <v>6.4121389786356708</v>
      </c>
      <c r="AC795" s="10">
        <f t="shared" si="366"/>
        <v>6.3111389786356709</v>
      </c>
      <c r="AD795" s="3">
        <f t="shared" si="367"/>
        <v>915.32109914948092</v>
      </c>
      <c r="AI795" s="94">
        <f t="shared" si="368"/>
        <v>1.0664077765622413</v>
      </c>
    </row>
    <row r="796" spans="2:35">
      <c r="B796" s="39">
        <f t="shared" si="369"/>
        <v>768</v>
      </c>
      <c r="C796" s="42">
        <f t="shared" si="370"/>
        <v>14.273381294963109</v>
      </c>
      <c r="D796" s="10">
        <f t="shared" si="371"/>
        <v>1.2266187050372288</v>
      </c>
      <c r="E796" s="40">
        <f t="shared" si="372"/>
        <v>43.546762589925542</v>
      </c>
      <c r="F796" s="40">
        <f t="shared" si="373"/>
        <v>46</v>
      </c>
      <c r="G796" s="3">
        <f t="shared" si="374"/>
        <v>282.26618705035071</v>
      </c>
      <c r="H796" s="3">
        <f t="shared" si="375"/>
        <v>148.76302106966494</v>
      </c>
      <c r="I796">
        <f t="shared" si="360"/>
        <v>1.4876302106966495E-4</v>
      </c>
      <c r="J796" s="4">
        <f t="shared" si="376"/>
        <v>1637.0215178141384</v>
      </c>
      <c r="K796" s="40">
        <f t="shared" si="377"/>
        <v>11.00422340204781</v>
      </c>
      <c r="L796" s="40">
        <f t="shared" si="361"/>
        <v>0</v>
      </c>
      <c r="M796" s="10">
        <f t="shared" si="378"/>
        <v>6.4121389786356708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14.942180590714223</v>
      </c>
      <c r="Q796" s="42">
        <f t="shared" si="380"/>
        <v>0.95926069596830166</v>
      </c>
      <c r="R796" s="4">
        <f t="shared" si="381"/>
        <v>48701.036693475457</v>
      </c>
      <c r="S796">
        <f t="shared" si="362"/>
        <v>4.8701036693475454E-5</v>
      </c>
      <c r="T796" s="41">
        <f t="shared" si="363"/>
        <v>7.761494985751657E-4</v>
      </c>
      <c r="U796" s="42">
        <f t="shared" si="382"/>
        <v>8.6476482815136618E-2</v>
      </c>
      <c r="V796" s="42">
        <f t="shared" si="383"/>
        <v>1.0705770115111399</v>
      </c>
      <c r="W796" s="42">
        <f t="shared" si="384"/>
        <v>1.0657862346920721</v>
      </c>
      <c r="X796" s="42">
        <f t="shared" si="385"/>
        <v>4.7907768190678102E-3</v>
      </c>
      <c r="Y796" s="42">
        <f t="shared" si="359"/>
        <v>1.5636105808492267E-2</v>
      </c>
      <c r="Z796" s="10">
        <f t="shared" si="386"/>
        <v>20.145739753999209</v>
      </c>
      <c r="AA796">
        <f t="shared" si="364"/>
        <v>6408444.9055225961</v>
      </c>
      <c r="AB796" s="10">
        <f t="shared" si="365"/>
        <v>6.4084449055225958</v>
      </c>
      <c r="AC796" s="10">
        <f t="shared" si="366"/>
        <v>6.3074449055225958</v>
      </c>
      <c r="AD796" s="3">
        <f t="shared" si="367"/>
        <v>914.78533800182686</v>
      </c>
      <c r="AI796" s="94">
        <f t="shared" si="368"/>
        <v>1.0657862346920721</v>
      </c>
    </row>
    <row r="797" spans="2:35">
      <c r="B797" s="39">
        <f t="shared" si="369"/>
        <v>769</v>
      </c>
      <c r="C797" s="42">
        <f t="shared" si="370"/>
        <v>14.291966426857591</v>
      </c>
      <c r="D797" s="10">
        <f t="shared" si="371"/>
        <v>1.2080335731427461</v>
      </c>
      <c r="E797" s="40">
        <f t="shared" si="372"/>
        <v>43.583932853714508</v>
      </c>
      <c r="F797" s="40">
        <f t="shared" si="373"/>
        <v>46</v>
      </c>
      <c r="G797" s="3">
        <f t="shared" si="374"/>
        <v>282.08033573140585</v>
      </c>
      <c r="H797" s="3">
        <f t="shared" si="375"/>
        <v>148.76302106966494</v>
      </c>
      <c r="I797">
        <f t="shared" si="360"/>
        <v>1.4876302106966495E-4</v>
      </c>
      <c r="J797" s="4">
        <f t="shared" si="376"/>
        <v>1639.5651640173592</v>
      </c>
      <c r="K797" s="40">
        <f t="shared" si="377"/>
        <v>11.021322047833106</v>
      </c>
      <c r="L797" s="40">
        <f t="shared" si="361"/>
        <v>0</v>
      </c>
      <c r="M797" s="10">
        <f t="shared" si="378"/>
        <v>6.4084449055225958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14.939434009557948</v>
      </c>
      <c r="Q797" s="42">
        <f t="shared" si="380"/>
        <v>0.96050472782938778</v>
      </c>
      <c r="R797" s="4">
        <f t="shared" si="381"/>
        <v>47951.458103079785</v>
      </c>
      <c r="S797">
        <f t="shared" si="362"/>
        <v>4.7951458103079785E-5</v>
      </c>
      <c r="T797" s="41">
        <f t="shared" si="363"/>
        <v>7.7689907716556143E-4</v>
      </c>
      <c r="U797" s="42">
        <f t="shared" si="382"/>
        <v>8.5145486095314651E-2</v>
      </c>
      <c r="V797" s="42">
        <f t="shared" si="383"/>
        <v>1.0699056523037238</v>
      </c>
      <c r="W797" s="42">
        <f t="shared" si="384"/>
        <v>1.0651624024032906</v>
      </c>
      <c r="X797" s="42">
        <f t="shared" si="385"/>
        <v>4.7432499004331774E-3</v>
      </c>
      <c r="Y797" s="42">
        <f t="shared" si="359"/>
        <v>1.56420065624935E-2</v>
      </c>
      <c r="Z797" s="10">
        <f t="shared" si="386"/>
        <v>20.133897725251259</v>
      </c>
      <c r="AA797">
        <f t="shared" si="364"/>
        <v>6404737.2757800603</v>
      </c>
      <c r="AB797" s="10">
        <f t="shared" si="365"/>
        <v>6.40473727578006</v>
      </c>
      <c r="AC797" s="10">
        <f t="shared" si="366"/>
        <v>6.30373727578006</v>
      </c>
      <c r="AD797" s="3">
        <f t="shared" si="367"/>
        <v>914.24761070051636</v>
      </c>
      <c r="AI797" s="94">
        <f t="shared" si="368"/>
        <v>1.0651624024032906</v>
      </c>
    </row>
    <row r="798" spans="2:35">
      <c r="B798" s="39">
        <f t="shared" si="369"/>
        <v>770</v>
      </c>
      <c r="C798" s="42">
        <f t="shared" si="370"/>
        <v>14.310551558752074</v>
      </c>
      <c r="D798" s="10">
        <f t="shared" si="371"/>
        <v>1.1894484412482633</v>
      </c>
      <c r="E798" s="40">
        <f t="shared" si="372"/>
        <v>43.621103117503473</v>
      </c>
      <c r="F798" s="40">
        <f t="shared" si="373"/>
        <v>46</v>
      </c>
      <c r="G798" s="3">
        <f t="shared" si="374"/>
        <v>281.894484412461</v>
      </c>
      <c r="H798" s="3">
        <f t="shared" si="375"/>
        <v>148.76302106966494</v>
      </c>
      <c r="I798">
        <f t="shared" si="360"/>
        <v>1.4876302106966495E-4</v>
      </c>
      <c r="J798" s="4">
        <f t="shared" si="376"/>
        <v>1642.1109804775685</v>
      </c>
      <c r="K798" s="40">
        <f t="shared" si="377"/>
        <v>11.038435282304308</v>
      </c>
      <c r="L798" s="40">
        <f t="shared" si="361"/>
        <v>0</v>
      </c>
      <c r="M798" s="10">
        <f t="shared" si="378"/>
        <v>6.40473727578006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14.936676264569639</v>
      </c>
      <c r="Q798" s="42">
        <f t="shared" si="380"/>
        <v>0.96174898937494779</v>
      </c>
      <c r="R798" s="4">
        <f t="shared" si="381"/>
        <v>47202.21320921286</v>
      </c>
      <c r="S798">
        <f t="shared" si="362"/>
        <v>4.7202213209212858E-5</v>
      </c>
      <c r="T798" s="41">
        <f t="shared" si="363"/>
        <v>7.7764832205942831E-4</v>
      </c>
      <c r="U798" s="42">
        <f t="shared" si="382"/>
        <v>8.3815081907070918E-2</v>
      </c>
      <c r="V798" s="42">
        <f t="shared" si="383"/>
        <v>1.0692319416212066</v>
      </c>
      <c r="W798" s="42">
        <f t="shared" si="384"/>
        <v>1.0645362807545191</v>
      </c>
      <c r="X798" s="42">
        <f t="shared" si="385"/>
        <v>4.6956608666874899E-3</v>
      </c>
      <c r="Y798" s="42">
        <f t="shared" ref="Y798:Y861" si="389">IF((X798*(Q798-Q797)+Y797)&lt;0,0,X798*(Q798-Q797)+Y797)</f>
        <v>1.5647849192740908E-2</v>
      </c>
      <c r="Z798" s="10">
        <f t="shared" si="386"/>
        <v>20.122012417259601</v>
      </c>
      <c r="AA798">
        <f t="shared" si="364"/>
        <v>6401016.0957063595</v>
      </c>
      <c r="AB798" s="10">
        <f t="shared" si="365"/>
        <v>6.4010160957063595</v>
      </c>
      <c r="AC798" s="10">
        <f t="shared" si="366"/>
        <v>6.3000160957063596</v>
      </c>
      <c r="AD798" s="3">
        <f t="shared" si="367"/>
        <v>913.70791815900793</v>
      </c>
      <c r="AI798" s="94">
        <f t="shared" si="368"/>
        <v>1.0645362807545191</v>
      </c>
    </row>
    <row r="799" spans="2:35">
      <c r="B799" s="39">
        <f t="shared" si="369"/>
        <v>771</v>
      </c>
      <c r="C799" s="42">
        <f t="shared" si="370"/>
        <v>14.329136690646557</v>
      </c>
      <c r="D799" s="10">
        <f t="shared" si="371"/>
        <v>1.1708633093537806</v>
      </c>
      <c r="E799" s="40">
        <f t="shared" si="372"/>
        <v>43.658273381292439</v>
      </c>
      <c r="F799" s="40">
        <f t="shared" si="373"/>
        <v>46</v>
      </c>
      <c r="G799" s="3">
        <f t="shared" si="374"/>
        <v>281.70863309351614</v>
      </c>
      <c r="H799" s="3">
        <f t="shared" si="375"/>
        <v>148.76302106966494</v>
      </c>
      <c r="I799">
        <f t="shared" si="360"/>
        <v>1.4876302106966495E-4</v>
      </c>
      <c r="J799" s="4">
        <f t="shared" si="376"/>
        <v>1644.6589671947668</v>
      </c>
      <c r="K799" s="40">
        <f t="shared" si="377"/>
        <v>11.055563105461415</v>
      </c>
      <c r="L799" s="40">
        <f t="shared" si="361"/>
        <v>0</v>
      </c>
      <c r="M799" s="10">
        <f t="shared" si="378"/>
        <v>6.4010160957063595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14.933907347457467</v>
      </c>
      <c r="Q799" s="42">
        <f t="shared" si="380"/>
        <v>0.96299348162081988</v>
      </c>
      <c r="R799" s="4">
        <f t="shared" si="381"/>
        <v>46453.303221909977</v>
      </c>
      <c r="S799">
        <f t="shared" si="362"/>
        <v>4.6453303221909974E-5</v>
      </c>
      <c r="T799" s="41">
        <f t="shared" si="363"/>
        <v>7.7839723204673123E-4</v>
      </c>
      <c r="U799" s="42">
        <f t="shared" si="382"/>
        <v>8.2485272399016665E-2</v>
      </c>
      <c r="V799" s="42">
        <f t="shared" si="383"/>
        <v>1.0685558808945246</v>
      </c>
      <c r="W799" s="42">
        <f t="shared" si="384"/>
        <v>1.063907870809375</v>
      </c>
      <c r="X799" s="42">
        <f t="shared" si="385"/>
        <v>4.6480100851495898E-3</v>
      </c>
      <c r="Y799" s="42">
        <f t="shared" si="389"/>
        <v>1.5653633605250614E-2</v>
      </c>
      <c r="Z799" s="10">
        <f t="shared" si="386"/>
        <v>20.110083850235025</v>
      </c>
      <c r="AA799">
        <f t="shared" si="364"/>
        <v>6397281.3716293043</v>
      </c>
      <c r="AB799" s="10">
        <f t="shared" si="365"/>
        <v>6.3972813716293047</v>
      </c>
      <c r="AC799" s="10">
        <f t="shared" si="366"/>
        <v>6.2962813716293047</v>
      </c>
      <c r="AD799" s="3">
        <f t="shared" si="367"/>
        <v>913.1662612950405</v>
      </c>
      <c r="AI799" s="94">
        <f t="shared" si="368"/>
        <v>1.063907870809375</v>
      </c>
    </row>
    <row r="800" spans="2:35">
      <c r="B800" s="39">
        <f t="shared" si="369"/>
        <v>772</v>
      </c>
      <c r="C800" s="42">
        <f t="shared" si="370"/>
        <v>14.34772182254104</v>
      </c>
      <c r="D800" s="10">
        <f t="shared" si="371"/>
        <v>1.1522781774592978</v>
      </c>
      <c r="E800" s="40">
        <f t="shared" si="372"/>
        <v>43.695443645081404</v>
      </c>
      <c r="F800" s="40">
        <f t="shared" si="373"/>
        <v>46</v>
      </c>
      <c r="G800" s="3">
        <f t="shared" si="374"/>
        <v>281.52278177457129</v>
      </c>
      <c r="H800" s="3">
        <f t="shared" si="375"/>
        <v>148.76302106966494</v>
      </c>
      <c r="I800">
        <f t="shared" si="360"/>
        <v>1.4876302106966495E-4</v>
      </c>
      <c r="J800" s="4">
        <f t="shared" si="376"/>
        <v>1647.2091241689538</v>
      </c>
      <c r="K800" s="40">
        <f t="shared" si="377"/>
        <v>11.072705517304428</v>
      </c>
      <c r="L800" s="40">
        <f t="shared" si="361"/>
        <v>0</v>
      </c>
      <c r="M800" s="10">
        <f t="shared" si="378"/>
        <v>6.3972813716293047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14.931127249890466</v>
      </c>
      <c r="Q800" s="42">
        <f t="shared" si="380"/>
        <v>0.9642382055846197</v>
      </c>
      <c r="R800" s="4">
        <f t="shared" si="381"/>
        <v>45704.729351206573</v>
      </c>
      <c r="S800">
        <f t="shared" si="362"/>
        <v>4.5704729351206574E-5</v>
      </c>
      <c r="T800" s="41">
        <f t="shared" si="363"/>
        <v>7.7914580591743464E-4</v>
      </c>
      <c r="U800" s="42">
        <f t="shared" si="382"/>
        <v>8.115605971976346E-2</v>
      </c>
      <c r="V800" s="42">
        <f t="shared" si="383"/>
        <v>1.0678774715604111</v>
      </c>
      <c r="W800" s="42">
        <f t="shared" si="384"/>
        <v>1.0632771736364601</v>
      </c>
      <c r="X800" s="42">
        <f t="shared" si="385"/>
        <v>4.6002979239510022E-3</v>
      </c>
      <c r="Y800" s="42">
        <f t="shared" si="389"/>
        <v>1.5659359706317173E-2</v>
      </c>
      <c r="Z800" s="10">
        <f t="shared" si="386"/>
        <v>20.098112044482441</v>
      </c>
      <c r="AA800">
        <f t="shared" si="364"/>
        <v>6393533.1099061752</v>
      </c>
      <c r="AB800" s="10">
        <f t="shared" si="365"/>
        <v>6.3935331099061754</v>
      </c>
      <c r="AC800" s="10">
        <f t="shared" si="366"/>
        <v>6.2925331099061754</v>
      </c>
      <c r="AD800" s="3">
        <f t="shared" si="367"/>
        <v>912.62264103062728</v>
      </c>
      <c r="AI800" s="94">
        <f t="shared" si="368"/>
        <v>1.0632771736364601</v>
      </c>
    </row>
    <row r="801" spans="2:35">
      <c r="B801" s="39">
        <f t="shared" si="369"/>
        <v>773</v>
      </c>
      <c r="C801" s="42">
        <f t="shared" si="370"/>
        <v>14.366306954435522</v>
      </c>
      <c r="D801" s="10">
        <f t="shared" si="371"/>
        <v>1.1336930455648151</v>
      </c>
      <c r="E801" s="40">
        <f t="shared" si="372"/>
        <v>43.73261390887037</v>
      </c>
      <c r="F801" s="40">
        <f t="shared" si="373"/>
        <v>46</v>
      </c>
      <c r="G801" s="3">
        <f t="shared" si="374"/>
        <v>281.33693045562643</v>
      </c>
      <c r="H801" s="3">
        <f t="shared" si="375"/>
        <v>148.76302106966494</v>
      </c>
      <c r="I801">
        <f t="shared" si="360"/>
        <v>1.4876302106966495E-4</v>
      </c>
      <c r="J801" s="4">
        <f t="shared" si="376"/>
        <v>1649.7614514001293</v>
      </c>
      <c r="K801" s="40">
        <f t="shared" si="377"/>
        <v>11.089862517833344</v>
      </c>
      <c r="L801" s="40">
        <f t="shared" si="361"/>
        <v>0</v>
      </c>
      <c r="M801" s="10">
        <f t="shared" si="378"/>
        <v>6.3935331099061754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14.928335963498345</v>
      </c>
      <c r="Q801" s="42">
        <f t="shared" si="380"/>
        <v>0.96548316228575015</v>
      </c>
      <c r="R801" s="4">
        <f t="shared" si="381"/>
        <v>44956.49280713802</v>
      </c>
      <c r="S801">
        <f t="shared" si="362"/>
        <v>4.4956492807138021E-5</v>
      </c>
      <c r="T801" s="41">
        <f t="shared" si="363"/>
        <v>7.7989404246150312E-4</v>
      </c>
      <c r="U801" s="42">
        <f t="shared" si="382"/>
        <v>7.9827446017922701E-2</v>
      </c>
      <c r="V801" s="42">
        <f t="shared" si="383"/>
        <v>1.0671967150619335</v>
      </c>
      <c r="W801" s="42">
        <f t="shared" si="384"/>
        <v>1.0626441903093526</v>
      </c>
      <c r="X801" s="42">
        <f t="shared" si="385"/>
        <v>4.5525247525808332E-3</v>
      </c>
      <c r="Y801" s="42">
        <f t="shared" si="389"/>
        <v>1.566502740251496E-2</v>
      </c>
      <c r="Z801" s="10">
        <f t="shared" si="386"/>
        <v>20.086097020401606</v>
      </c>
      <c r="AA801">
        <f t="shared" si="364"/>
        <v>6389771.3169239461</v>
      </c>
      <c r="AB801" s="10">
        <f t="shared" si="365"/>
        <v>6.3897713169239463</v>
      </c>
      <c r="AC801" s="10">
        <f t="shared" si="366"/>
        <v>6.2887713169239463</v>
      </c>
      <c r="AD801" s="3">
        <f t="shared" si="367"/>
        <v>912.07705829208794</v>
      </c>
      <c r="AI801" s="94">
        <f t="shared" si="368"/>
        <v>1.0626441903093526</v>
      </c>
    </row>
    <row r="802" spans="2:35">
      <c r="B802" s="39">
        <f t="shared" si="369"/>
        <v>774</v>
      </c>
      <c r="C802" s="42">
        <f t="shared" si="370"/>
        <v>14.384892086330005</v>
      </c>
      <c r="D802" s="10">
        <f t="shared" si="371"/>
        <v>1.1151079136703324</v>
      </c>
      <c r="E802" s="40">
        <f t="shared" si="372"/>
        <v>43.769784172659335</v>
      </c>
      <c r="F802" s="40">
        <f t="shared" si="373"/>
        <v>46</v>
      </c>
      <c r="G802" s="3">
        <f t="shared" si="374"/>
        <v>281.15107913668157</v>
      </c>
      <c r="H802" s="3">
        <f t="shared" si="375"/>
        <v>148.76302106966494</v>
      </c>
      <c r="I802">
        <f t="shared" si="360"/>
        <v>1.4876302106966495E-4</v>
      </c>
      <c r="J802" s="4">
        <f t="shared" si="376"/>
        <v>1652.3159488882939</v>
      </c>
      <c r="K802" s="40">
        <f t="shared" si="377"/>
        <v>11.107034107048168</v>
      </c>
      <c r="L802" s="40">
        <f t="shared" si="361"/>
        <v>0</v>
      </c>
      <c r="M802" s="10">
        <f t="shared" si="378"/>
        <v>6.3897713169239463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14.925533479871516</v>
      </c>
      <c r="Q802" s="42">
        <f t="shared" si="380"/>
        <v>0.96672835274541091</v>
      </c>
      <c r="R802" s="4">
        <f t="shared" si="381"/>
        <v>44208.594799739636</v>
      </c>
      <c r="S802">
        <f t="shared" si="362"/>
        <v>4.4208594799739634E-5</v>
      </c>
      <c r="T802" s="41">
        <f t="shared" si="363"/>
        <v>7.8064194046890154E-4</v>
      </c>
      <c r="U802" s="42">
        <f t="shared" si="382"/>
        <v>7.8499433442105679E-2</v>
      </c>
      <c r="V802" s="42">
        <f t="shared" si="383"/>
        <v>1.066513612848291</v>
      </c>
      <c r="W802" s="42">
        <f t="shared" si="384"/>
        <v>1.0620089219066453</v>
      </c>
      <c r="X802" s="42">
        <f t="shared" si="385"/>
        <v>4.5046909416457392E-3</v>
      </c>
      <c r="Y802" s="42">
        <f t="shared" si="389"/>
        <v>1.5670636600699218E-2</v>
      </c>
      <c r="Z802" s="10">
        <f t="shared" si="386"/>
        <v>20.074038798487397</v>
      </c>
      <c r="AA802">
        <f t="shared" si="364"/>
        <v>6385995.9990993757</v>
      </c>
      <c r="AB802" s="10">
        <f t="shared" si="365"/>
        <v>6.385995999099376</v>
      </c>
      <c r="AC802" s="10">
        <f t="shared" si="366"/>
        <v>6.284995999099376</v>
      </c>
      <c r="AD802" s="3">
        <f t="shared" si="367"/>
        <v>911.52951401006169</v>
      </c>
      <c r="AI802" s="94">
        <f t="shared" si="368"/>
        <v>1.0620089219066453</v>
      </c>
    </row>
    <row r="803" spans="2:35">
      <c r="B803" s="39">
        <f t="shared" si="369"/>
        <v>775</v>
      </c>
      <c r="C803" s="42">
        <f t="shared" si="370"/>
        <v>14.403477218224488</v>
      </c>
      <c r="D803" s="10">
        <f t="shared" si="371"/>
        <v>1.0965227817758496</v>
      </c>
      <c r="E803" s="40">
        <f t="shared" si="372"/>
        <v>43.806954436448301</v>
      </c>
      <c r="F803" s="40">
        <f t="shared" si="373"/>
        <v>46</v>
      </c>
      <c r="G803" s="3">
        <f t="shared" si="374"/>
        <v>280.96522781773672</v>
      </c>
      <c r="H803" s="3">
        <f t="shared" si="375"/>
        <v>148.76302106966494</v>
      </c>
      <c r="I803">
        <f t="shared" si="360"/>
        <v>1.4876302106966495E-4</v>
      </c>
      <c r="J803" s="4">
        <f t="shared" si="376"/>
        <v>1654.8726166334468</v>
      </c>
      <c r="K803" s="40">
        <f t="shared" si="377"/>
        <v>11.124220284948896</v>
      </c>
      <c r="L803" s="40">
        <f t="shared" si="361"/>
        <v>0</v>
      </c>
      <c r="M803" s="10">
        <f t="shared" si="378"/>
        <v>6.385995999099376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14.922719790561013</v>
      </c>
      <c r="Q803" s="42">
        <f t="shared" si="380"/>
        <v>0.96797377798660855</v>
      </c>
      <c r="R803" s="4">
        <f t="shared" si="381"/>
        <v>43461.036539046843</v>
      </c>
      <c r="S803">
        <f t="shared" si="362"/>
        <v>4.3461036539046843E-5</v>
      </c>
      <c r="T803" s="41">
        <f t="shared" si="363"/>
        <v>7.8138949872959436E-4</v>
      </c>
      <c r="U803" s="42">
        <f t="shared" si="382"/>
        <v>7.7172024140923931E-2</v>
      </c>
      <c r="V803" s="42">
        <f t="shared" si="383"/>
        <v>1.0658281663741371</v>
      </c>
      <c r="W803" s="42">
        <f t="shared" si="384"/>
        <v>1.0613713695119611</v>
      </c>
      <c r="X803" s="42">
        <f t="shared" si="385"/>
        <v>4.4567968621760379E-3</v>
      </c>
      <c r="Y803" s="42">
        <f t="shared" si="389"/>
        <v>1.5676187208006263E-2</v>
      </c>
      <c r="Z803" s="10">
        <f t="shared" si="386"/>
        <v>20.061937399329093</v>
      </c>
      <c r="AA803">
        <f t="shared" si="364"/>
        <v>6382207.162878776</v>
      </c>
      <c r="AB803" s="10">
        <f t="shared" si="365"/>
        <v>6.3822071628787755</v>
      </c>
      <c r="AC803" s="10">
        <f t="shared" si="366"/>
        <v>6.2812071628787756</v>
      </c>
      <c r="AD803" s="3">
        <f t="shared" si="367"/>
        <v>910.9800091194744</v>
      </c>
      <c r="AI803" s="94">
        <f t="shared" si="368"/>
        <v>1.0613713695119611</v>
      </c>
    </row>
    <row r="804" spans="2:35">
      <c r="B804" s="39">
        <f t="shared" si="369"/>
        <v>776</v>
      </c>
      <c r="C804" s="42">
        <f t="shared" si="370"/>
        <v>14.422062350118971</v>
      </c>
      <c r="D804" s="10">
        <f t="shared" si="371"/>
        <v>1.0779376498813669</v>
      </c>
      <c r="E804" s="40">
        <f t="shared" si="372"/>
        <v>43.844124700237266</v>
      </c>
      <c r="F804" s="40">
        <f t="shared" si="373"/>
        <v>46</v>
      </c>
      <c r="G804" s="3">
        <f t="shared" si="374"/>
        <v>280.77937649879186</v>
      </c>
      <c r="H804" s="3">
        <f t="shared" si="375"/>
        <v>148.76302106966494</v>
      </c>
      <c r="I804">
        <f t="shared" si="360"/>
        <v>1.4876302106966495E-4</v>
      </c>
      <c r="J804" s="4">
        <f t="shared" si="376"/>
        <v>1657.4314546355886</v>
      </c>
      <c r="K804" s="40">
        <f t="shared" si="377"/>
        <v>11.141421051535529</v>
      </c>
      <c r="L804" s="40">
        <f t="shared" si="361"/>
        <v>0</v>
      </c>
      <c r="M804" s="10">
        <f t="shared" si="378"/>
        <v>6.3822071628787755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14.919894887078154</v>
      </c>
      <c r="Q804" s="42">
        <f t="shared" si="380"/>
        <v>0.96921943903416596</v>
      </c>
      <c r="R804" s="4">
        <f t="shared" si="381"/>
        <v>42713.819235094998</v>
      </c>
      <c r="S804">
        <f t="shared" si="362"/>
        <v>4.2713819235095E-5</v>
      </c>
      <c r="T804" s="41">
        <f t="shared" si="363"/>
        <v>7.8213671603354616E-4</v>
      </c>
      <c r="U804" s="42">
        <f t="shared" si="382"/>
        <v>7.5845220262988788E-2</v>
      </c>
      <c r="V804" s="42">
        <f t="shared" si="383"/>
        <v>1.0651403771008512</v>
      </c>
      <c r="W804" s="42">
        <f t="shared" si="384"/>
        <v>1.0607315342139132</v>
      </c>
      <c r="X804" s="42">
        <f t="shared" si="385"/>
        <v>4.4088428869379914E-3</v>
      </c>
      <c r="Y804" s="42">
        <f t="shared" si="389"/>
        <v>1.5681679131855322E-2</v>
      </c>
      <c r="Z804" s="10">
        <f t="shared" si="386"/>
        <v>20.049792843611666</v>
      </c>
      <c r="AA804">
        <f t="shared" si="364"/>
        <v>6378404.8147384189</v>
      </c>
      <c r="AB804" s="10">
        <f t="shared" si="365"/>
        <v>6.3784048147384187</v>
      </c>
      <c r="AC804" s="10">
        <f t="shared" si="366"/>
        <v>6.2774048147384187</v>
      </c>
      <c r="AD804" s="3">
        <f t="shared" si="367"/>
        <v>910.42854455959662</v>
      </c>
      <c r="AI804" s="94">
        <f t="shared" si="368"/>
        <v>1.0607315342139132</v>
      </c>
    </row>
    <row r="805" spans="2:35">
      <c r="B805" s="39">
        <f t="shared" si="369"/>
        <v>777</v>
      </c>
      <c r="C805" s="42">
        <f t="shared" si="370"/>
        <v>14.440647482013453</v>
      </c>
      <c r="D805" s="10">
        <f t="shared" si="371"/>
        <v>1.0593525179868841</v>
      </c>
      <c r="E805" s="40">
        <f t="shared" si="372"/>
        <v>43.881294964026232</v>
      </c>
      <c r="F805" s="40">
        <f t="shared" si="373"/>
        <v>46</v>
      </c>
      <c r="G805" s="3">
        <f t="shared" si="374"/>
        <v>280.59352517984701</v>
      </c>
      <c r="H805" s="3">
        <f t="shared" si="375"/>
        <v>148.76302106966494</v>
      </c>
      <c r="I805">
        <f t="shared" si="360"/>
        <v>1.4876302106966495E-4</v>
      </c>
      <c r="J805" s="4">
        <f t="shared" si="376"/>
        <v>1659.9924628947192</v>
      </c>
      <c r="K805" s="40">
        <f t="shared" si="377"/>
        <v>11.158636406808069</v>
      </c>
      <c r="L805" s="40">
        <f t="shared" si="361"/>
        <v>0</v>
      </c>
      <c r="M805" s="10">
        <f t="shared" si="378"/>
        <v>6.3784048147384187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14.917058760894715</v>
      </c>
      <c r="Q805" s="42">
        <f t="shared" si="380"/>
        <v>0.97046533691473236</v>
      </c>
      <c r="R805" s="4">
        <f t="shared" si="381"/>
        <v>41966.944097919448</v>
      </c>
      <c r="S805">
        <f t="shared" si="362"/>
        <v>4.1966944097919448E-5</v>
      </c>
      <c r="T805" s="41">
        <f t="shared" si="363"/>
        <v>7.828835911707217E-4</v>
      </c>
      <c r="U805" s="42">
        <f t="shared" si="382"/>
        <v>7.4519023956911651E-2</v>
      </c>
      <c r="V805" s="42">
        <f t="shared" si="383"/>
        <v>1.0644502464955152</v>
      </c>
      <c r="W805" s="42">
        <f t="shared" si="384"/>
        <v>1.0600894171061743</v>
      </c>
      <c r="X805" s="42">
        <f t="shared" si="385"/>
        <v>4.3608293893409034E-3</v>
      </c>
      <c r="Y805" s="42">
        <f t="shared" si="389"/>
        <v>1.5687112279949015E-2</v>
      </c>
      <c r="Z805" s="10">
        <f t="shared" si="386"/>
        <v>20.037605152115344</v>
      </c>
      <c r="AA805">
        <f t="shared" si="364"/>
        <v>6374588.9611844039</v>
      </c>
      <c r="AB805" s="10">
        <f t="shared" si="365"/>
        <v>6.3745889611844042</v>
      </c>
      <c r="AC805" s="10">
        <f t="shared" si="366"/>
        <v>6.2735889611844042</v>
      </c>
      <c r="AD805" s="3">
        <f t="shared" si="367"/>
        <v>909.87512127402522</v>
      </c>
      <c r="AI805" s="94">
        <f t="shared" si="368"/>
        <v>1.0600894171061743</v>
      </c>
    </row>
    <row r="806" spans="2:35">
      <c r="B806" s="39">
        <f t="shared" si="369"/>
        <v>778</v>
      </c>
      <c r="C806" s="42">
        <f t="shared" si="370"/>
        <v>14.459232613907936</v>
      </c>
      <c r="D806" s="10">
        <f t="shared" si="371"/>
        <v>1.0407673860924014</v>
      </c>
      <c r="E806" s="40">
        <f t="shared" si="372"/>
        <v>43.918465227815197</v>
      </c>
      <c r="F806" s="40">
        <f t="shared" si="373"/>
        <v>46</v>
      </c>
      <c r="G806" s="3">
        <f t="shared" si="374"/>
        <v>280.40767386090215</v>
      </c>
      <c r="H806" s="3">
        <f t="shared" si="375"/>
        <v>148.76302106966494</v>
      </c>
      <c r="I806">
        <f t="shared" si="360"/>
        <v>1.4876302106966495E-4</v>
      </c>
      <c r="J806" s="4">
        <f t="shared" si="376"/>
        <v>1662.5556414108385</v>
      </c>
      <c r="K806" s="40">
        <f t="shared" si="377"/>
        <v>11.175866350766514</v>
      </c>
      <c r="L806" s="40">
        <f t="shared" si="361"/>
        <v>0</v>
      </c>
      <c r="M806" s="10">
        <f t="shared" si="378"/>
        <v>6.3745889611844042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14.91421140344266</v>
      </c>
      <c r="Q806" s="42">
        <f t="shared" si="380"/>
        <v>0.97171147265679336</v>
      </c>
      <c r="R806" s="4">
        <f t="shared" si="381"/>
        <v>41220.412337555601</v>
      </c>
      <c r="S806">
        <f t="shared" si="362"/>
        <v>4.1220412337555601E-5</v>
      </c>
      <c r="T806" s="41">
        <f t="shared" si="363"/>
        <v>7.8363012293108556E-4</v>
      </c>
      <c r="U806" s="42">
        <f t="shared" si="382"/>
        <v>7.3193437371303988E-2</v>
      </c>
      <c r="V806" s="42">
        <f t="shared" si="383"/>
        <v>1.063757776031087</v>
      </c>
      <c r="W806" s="42">
        <f t="shared" si="384"/>
        <v>1.0594450192874545</v>
      </c>
      <c r="X806" s="42">
        <f t="shared" si="385"/>
        <v>4.3127567436325176E-3</v>
      </c>
      <c r="Y806" s="42">
        <f t="shared" si="389"/>
        <v>1.5692486560274069E-2</v>
      </c>
      <c r="Z806" s="10">
        <f t="shared" si="386"/>
        <v>20.02537434571553</v>
      </c>
      <c r="AA806">
        <f t="shared" si="364"/>
        <v>6370759.6087526269</v>
      </c>
      <c r="AB806" s="10">
        <f t="shared" si="365"/>
        <v>6.3707596087526266</v>
      </c>
      <c r="AC806" s="10">
        <f t="shared" si="366"/>
        <v>6.2697596087526266</v>
      </c>
      <c r="AD806" s="3">
        <f t="shared" si="367"/>
        <v>909.31974021067833</v>
      </c>
      <c r="AI806" s="94">
        <f t="shared" si="368"/>
        <v>1.0594450192874545</v>
      </c>
    </row>
    <row r="807" spans="2:35">
      <c r="B807" s="39">
        <f t="shared" si="369"/>
        <v>779</v>
      </c>
      <c r="C807" s="42">
        <f t="shared" si="370"/>
        <v>14.477817745802419</v>
      </c>
      <c r="D807" s="10">
        <f t="shared" si="371"/>
        <v>1.0221822541979186</v>
      </c>
      <c r="E807" s="40">
        <f t="shared" si="372"/>
        <v>43.955635491604163</v>
      </c>
      <c r="F807" s="40">
        <f t="shared" si="373"/>
        <v>46</v>
      </c>
      <c r="G807" s="3">
        <f t="shared" si="374"/>
        <v>280.22182254195729</v>
      </c>
      <c r="H807" s="3">
        <f t="shared" si="375"/>
        <v>148.76302106966494</v>
      </c>
      <c r="I807">
        <f t="shared" ref="I807:I862" si="390">H807/1000^2</f>
        <v>1.4876302106966495E-4</v>
      </c>
      <c r="J807" s="4">
        <f t="shared" si="376"/>
        <v>1665.1209901839466</v>
      </c>
      <c r="K807" s="40">
        <f t="shared" si="377"/>
        <v>11.193110883410865</v>
      </c>
      <c r="L807" s="40">
        <f t="shared" ref="L807:L862" si="391">IF((gstar-K807)&lt;0,0,gstar-K807)</f>
        <v>0</v>
      </c>
      <c r="M807" s="10">
        <f t="shared" si="378"/>
        <v>6.3707596087526266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14.911352806113982</v>
      </c>
      <c r="Q807" s="42">
        <f t="shared" si="380"/>
        <v>0.97295784729068058</v>
      </c>
      <c r="R807" s="4">
        <f t="shared" si="381"/>
        <v>40474.225164038777</v>
      </c>
      <c r="S807">
        <f t="shared" ref="S807:S862" si="392">R807/1000^3</f>
        <v>4.0474225164038774E-5</v>
      </c>
      <c r="T807" s="41">
        <f t="shared" ref="T807:T862" si="393">(vc/1000^3-S807)</f>
        <v>7.8437631010460241E-4</v>
      </c>
      <c r="U807" s="42">
        <f t="shared" si="382"/>
        <v>7.1868462654777088E-2</v>
      </c>
      <c r="V807" s="42">
        <f t="shared" si="383"/>
        <v>1.0630629671871175</v>
      </c>
      <c r="W807" s="42">
        <f t="shared" si="384"/>
        <v>1.0587983418614957</v>
      </c>
      <c r="X807" s="42">
        <f t="shared" si="385"/>
        <v>4.2646253256217737E-3</v>
      </c>
      <c r="Y807" s="42">
        <f t="shared" si="389"/>
        <v>1.5697801881102955E-2</v>
      </c>
      <c r="Z807" s="10">
        <f t="shared" si="386"/>
        <v>20.013100445383845</v>
      </c>
      <c r="AA807">
        <f t="shared" ref="AA807:AA862" si="394">Z807*rat*to+patm*1000000</f>
        <v>6366916.7640091069</v>
      </c>
      <c r="AB807" s="10">
        <f t="shared" ref="AB807:AB862" si="395">AA807/1000000</f>
        <v>6.3669167640091073</v>
      </c>
      <c r="AC807" s="10">
        <f t="shared" ref="AC807:AC862" si="396">AB807-patm</f>
        <v>6.2659167640091074</v>
      </c>
      <c r="AD807" s="3">
        <f t="shared" ref="AD807:AD862" si="397">AC807*1000000/6895</f>
        <v>908.76240232184296</v>
      </c>
      <c r="AI807" s="94">
        <f t="shared" ref="AI807:AI862" si="398">($M807-patm)*1000000*$I807/SQRT(rat*to)*SQRT(k)*(2/(k+1))^((k+1)/2/(k-1))</f>
        <v>1.0587983418614957</v>
      </c>
    </row>
    <row r="808" spans="2:35">
      <c r="B808" s="39">
        <f t="shared" ref="B808:B862" si="399">1+B807</f>
        <v>780</v>
      </c>
      <c r="C808" s="42">
        <f t="shared" ref="C808:C862" si="400">xincp+C807</f>
        <v>14.496402877696902</v>
      </c>
      <c r="D808" s="10">
        <f t="shared" ref="D808:D862" si="401">(F808-E808)/2</f>
        <v>1.0035971223034359</v>
      </c>
      <c r="E808" s="40">
        <f t="shared" ref="E808:E862" si="402">E807+ci*2*xincp</f>
        <v>43.992805755393128</v>
      </c>
      <c r="F808" s="40">
        <f t="shared" ref="F808:F862" si="403">F807-osi*2*xincp</f>
        <v>46</v>
      </c>
      <c r="G808" s="3">
        <f t="shared" ref="G808:G862" si="404">G807-ei*n*2*xincp</f>
        <v>280.03597122301244</v>
      </c>
      <c r="H808" s="3">
        <f t="shared" ref="H808:H862" si="405">PI()/4*(dto+erate*(two-D808)/two)^2</f>
        <v>148.76302106966494</v>
      </c>
      <c r="I808">
        <f t="shared" si="390"/>
        <v>1.4876302106966495E-4</v>
      </c>
      <c r="J808" s="4">
        <f t="shared" ref="J808:J862" si="406">PI()/4*dc^2-PI()/4*(F808^2-E808^2)</f>
        <v>1667.6885092140433</v>
      </c>
      <c r="K808" s="40">
        <f t="shared" ref="K808:K862" si="407">J808/H808</f>
        <v>11.210370004741121</v>
      </c>
      <c r="L808" s="40">
        <f t="shared" si="391"/>
        <v>0</v>
      </c>
      <c r="M808" s="10">
        <f t="shared" ref="M808:M862" si="408">AB807</f>
        <v>6.3669167640091073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14.908482960260777</v>
      </c>
      <c r="Q808" s="42">
        <f t="shared" ref="Q808:Q862" si="410">xincp/P808+Q807</f>
        <v>0.97420446184858178</v>
      </c>
      <c r="R808" s="4">
        <f t="shared" ref="R808:R862" si="411">PI()/4*(F808^2-E808^2)*G808</f>
        <v>39728.383787404455</v>
      </c>
      <c r="S808">
        <f t="shared" si="392"/>
        <v>3.9728383787404454E-5</v>
      </c>
      <c r="T808" s="41">
        <f t="shared" si="393"/>
        <v>7.851221514812367E-4</v>
      </c>
      <c r="U808" s="42">
        <f t="shared" ref="U808:U862" si="412">rhopgrain*R808/1000^2</f>
        <v>7.0544101955942587E-2</v>
      </c>
      <c r="V808" s="42">
        <f t="shared" ref="V808:V862" si="413">(U807-U808)/(Q808-Q807)</f>
        <v>1.0623658214486036</v>
      </c>
      <c r="W808" s="42">
        <f t="shared" ref="W808:W862" si="414">IF(V808&lt;AI808,IF(AB807&gt;pbd,AI808,0),AI808)</f>
        <v>1.0581493859371267</v>
      </c>
      <c r="X808" s="42">
        <f t="shared" ref="X808:X862" si="415">V808-W808</f>
        <v>4.2164355114768792E-3</v>
      </c>
      <c r="Y808" s="42">
        <f t="shared" si="389"/>
        <v>1.5703058150994015E-2</v>
      </c>
      <c r="Z808" s="10">
        <f t="shared" ref="Z808:Z862" si="416">Y808/T808</f>
        <v>20.000783472187251</v>
      </c>
      <c r="AA808">
        <f t="shared" si="394"/>
        <v>6363060.4335497152</v>
      </c>
      <c r="AB808" s="10">
        <f t="shared" si="395"/>
        <v>6.3630604335497152</v>
      </c>
      <c r="AC808" s="10">
        <f t="shared" si="396"/>
        <v>6.2620604335497152</v>
      </c>
      <c r="AD808" s="3">
        <f t="shared" si="397"/>
        <v>908.20310856413562</v>
      </c>
      <c r="AI808" s="94">
        <f t="shared" si="398"/>
        <v>1.0581493859371267</v>
      </c>
    </row>
    <row r="809" spans="2:35">
      <c r="B809" s="39">
        <f t="shared" si="399"/>
        <v>781</v>
      </c>
      <c r="C809" s="42">
        <f t="shared" si="400"/>
        <v>14.514988009591384</v>
      </c>
      <c r="D809" s="10">
        <f t="shared" si="401"/>
        <v>0.98501199040895315</v>
      </c>
      <c r="E809" s="40">
        <f t="shared" si="402"/>
        <v>44.029976019182094</v>
      </c>
      <c r="F809" s="40">
        <f t="shared" si="403"/>
        <v>46</v>
      </c>
      <c r="G809" s="3">
        <f t="shared" si="404"/>
        <v>279.85011990406758</v>
      </c>
      <c r="H809" s="3">
        <f t="shared" si="405"/>
        <v>148.76302106966494</v>
      </c>
      <c r="I809">
        <f t="shared" si="390"/>
        <v>1.4876302106966495E-4</v>
      </c>
      <c r="J809" s="4">
        <f t="shared" si="406"/>
        <v>1670.2581985011286</v>
      </c>
      <c r="K809" s="40">
        <f t="shared" si="407"/>
        <v>11.227643714757281</v>
      </c>
      <c r="L809" s="40">
        <f t="shared" si="391"/>
        <v>0</v>
      </c>
      <c r="M809" s="10">
        <f t="shared" si="408"/>
        <v>6.3630604335497152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14.905601857194895</v>
      </c>
      <c r="Q809" s="42">
        <f t="shared" si="410"/>
        <v>0.97545131736455093</v>
      </c>
      <c r="R809" s="4">
        <f t="shared" si="411"/>
        <v>38982.889417687897</v>
      </c>
      <c r="S809">
        <f t="shared" si="392"/>
        <v>3.8982889417687897E-5</v>
      </c>
      <c r="T809" s="41">
        <f t="shared" si="393"/>
        <v>7.8586764585095322E-4</v>
      </c>
      <c r="U809" s="42">
        <f t="shared" si="412"/>
        <v>6.9220357423411691E-2</v>
      </c>
      <c r="V809" s="42">
        <f t="shared" si="413"/>
        <v>1.0616663403072688</v>
      </c>
      <c r="W809" s="42">
        <f t="shared" si="414"/>
        <v>1.0574981526282172</v>
      </c>
      <c r="X809" s="42">
        <f t="shared" si="415"/>
        <v>4.1681876790515826E-3</v>
      </c>
      <c r="Y809" s="42">
        <f t="shared" si="389"/>
        <v>1.5708255278793236E-2</v>
      </c>
      <c r="Z809" s="10">
        <f t="shared" si="416"/>
        <v>19.9884234472893</v>
      </c>
      <c r="AA809">
        <f t="shared" si="394"/>
        <v>6359190.6240005651</v>
      </c>
      <c r="AB809" s="10">
        <f t="shared" si="395"/>
        <v>6.3591906240005649</v>
      </c>
      <c r="AC809" s="10">
        <f t="shared" si="396"/>
        <v>6.2581906240005649</v>
      </c>
      <c r="AD809" s="3">
        <f t="shared" si="397"/>
        <v>907.64185989855912</v>
      </c>
      <c r="AI809" s="94">
        <f t="shared" si="398"/>
        <v>1.0574981526282172</v>
      </c>
    </row>
    <row r="810" spans="2:35">
      <c r="B810" s="39">
        <f t="shared" si="399"/>
        <v>782</v>
      </c>
      <c r="C810" s="42">
        <f t="shared" si="400"/>
        <v>14.533573141485867</v>
      </c>
      <c r="D810" s="10">
        <f t="shared" si="401"/>
        <v>0.96642685851447041</v>
      </c>
      <c r="E810" s="40">
        <f t="shared" si="402"/>
        <v>44.067146282971059</v>
      </c>
      <c r="F810" s="40">
        <f t="shared" si="403"/>
        <v>46</v>
      </c>
      <c r="G810" s="3">
        <f t="shared" si="404"/>
        <v>279.66426858512273</v>
      </c>
      <c r="H810" s="3">
        <f t="shared" si="405"/>
        <v>148.76302106966494</v>
      </c>
      <c r="I810">
        <f t="shared" si="390"/>
        <v>1.4876302106966495E-4</v>
      </c>
      <c r="J810" s="4">
        <f t="shared" si="406"/>
        <v>1672.830058045203</v>
      </c>
      <c r="K810" s="40">
        <f t="shared" si="407"/>
        <v>11.24493201345935</v>
      </c>
      <c r="L810" s="40">
        <f t="shared" si="391"/>
        <v>0</v>
      </c>
      <c r="M810" s="10">
        <f t="shared" si="408"/>
        <v>6.3591906240005649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14.90270948818808</v>
      </c>
      <c r="Q810" s="42">
        <f t="shared" si="410"/>
        <v>0.97669841487451814</v>
      </c>
      <c r="R810" s="4">
        <f t="shared" si="411"/>
        <v>38237.743264924487</v>
      </c>
      <c r="S810">
        <f t="shared" si="392"/>
        <v>3.8237743264924488E-5</v>
      </c>
      <c r="T810" s="41">
        <f t="shared" si="393"/>
        <v>7.8661279200371663E-4</v>
      </c>
      <c r="U810" s="42">
        <f t="shared" si="412"/>
        <v>6.7897231205795813E-2</v>
      </c>
      <c r="V810" s="42">
        <f t="shared" si="413"/>
        <v>1.060964525260472</v>
      </c>
      <c r="W810" s="42">
        <f t="shared" si="414"/>
        <v>1.056844643053745</v>
      </c>
      <c r="X810" s="42">
        <f t="shared" si="415"/>
        <v>4.119882206726988E-3</v>
      </c>
      <c r="Y810" s="42">
        <f t="shared" si="389"/>
        <v>1.5713393173634602E-2</v>
      </c>
      <c r="Z810" s="10">
        <f t="shared" si="416"/>
        <v>19.976020391949536</v>
      </c>
      <c r="AA810">
        <f t="shared" si="394"/>
        <v>6355307.3420178238</v>
      </c>
      <c r="AB810" s="10">
        <f t="shared" si="395"/>
        <v>6.3553073420178237</v>
      </c>
      <c r="AC810" s="10">
        <f t="shared" si="396"/>
        <v>6.2543073420178237</v>
      </c>
      <c r="AD810" s="3">
        <f t="shared" si="397"/>
        <v>907.07865729047478</v>
      </c>
      <c r="AI810" s="94">
        <f t="shared" si="398"/>
        <v>1.056844643053745</v>
      </c>
    </row>
    <row r="811" spans="2:35">
      <c r="B811" s="39">
        <f t="shared" si="399"/>
        <v>783</v>
      </c>
      <c r="C811" s="42">
        <f t="shared" si="400"/>
        <v>14.55215827338035</v>
      </c>
      <c r="D811" s="10">
        <f t="shared" si="401"/>
        <v>0.94784172661998767</v>
      </c>
      <c r="E811" s="40">
        <f t="shared" si="402"/>
        <v>44.104316546760025</v>
      </c>
      <c r="F811" s="40">
        <f t="shared" si="403"/>
        <v>46</v>
      </c>
      <c r="G811" s="3">
        <f t="shared" si="404"/>
        <v>279.47841726617787</v>
      </c>
      <c r="H811" s="3">
        <f t="shared" si="405"/>
        <v>148.76302106966494</v>
      </c>
      <c r="I811">
        <f t="shared" si="390"/>
        <v>1.4876302106966495E-4</v>
      </c>
      <c r="J811" s="4">
        <f t="shared" si="406"/>
        <v>1675.4040878462658</v>
      </c>
      <c r="K811" s="40">
        <f t="shared" si="407"/>
        <v>11.262234900847321</v>
      </c>
      <c r="L811" s="40">
        <f t="shared" si="391"/>
        <v>0</v>
      </c>
      <c r="M811" s="10">
        <f t="shared" si="408"/>
        <v>6.3553073420178237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14.899805844471661</v>
      </c>
      <c r="Q811" s="42">
        <f t="shared" si="410"/>
        <v>0.97794575541629969</v>
      </c>
      <c r="R811" s="4">
        <f t="shared" si="411"/>
        <v>37492.946539149678</v>
      </c>
      <c r="S811">
        <f t="shared" si="392"/>
        <v>3.7492946539149678E-5</v>
      </c>
      <c r="T811" s="41">
        <f t="shared" si="393"/>
        <v>7.8735758872949151E-4</v>
      </c>
      <c r="U811" s="42">
        <f t="shared" si="412"/>
        <v>6.6574725451706521E-2</v>
      </c>
      <c r="V811" s="42">
        <f t="shared" si="413"/>
        <v>1.0602603778118092</v>
      </c>
      <c r="W811" s="42">
        <f t="shared" si="414"/>
        <v>1.0561888583377619</v>
      </c>
      <c r="X811" s="42">
        <f t="shared" si="415"/>
        <v>4.0715194740472693E-3</v>
      </c>
      <c r="Y811" s="42">
        <f t="shared" si="389"/>
        <v>1.5718471744941235E-2</v>
      </c>
      <c r="Z811" s="10">
        <f t="shared" si="416"/>
        <v>19.963574327523947</v>
      </c>
      <c r="AA811">
        <f t="shared" si="394"/>
        <v>6351410.5942878528</v>
      </c>
      <c r="AB811" s="10">
        <f t="shared" si="395"/>
        <v>6.3514105942878532</v>
      </c>
      <c r="AC811" s="10">
        <f t="shared" si="396"/>
        <v>6.2504105942878532</v>
      </c>
      <c r="AD811" s="3">
        <f t="shared" si="397"/>
        <v>906.51350170962337</v>
      </c>
      <c r="AI811" s="94">
        <f t="shared" si="398"/>
        <v>1.0561888583377619</v>
      </c>
    </row>
    <row r="812" spans="2:35">
      <c r="B812" s="39">
        <f t="shared" si="399"/>
        <v>784</v>
      </c>
      <c r="C812" s="42">
        <f t="shared" si="400"/>
        <v>14.570743405274833</v>
      </c>
      <c r="D812" s="10">
        <f t="shared" si="401"/>
        <v>0.92925659472550493</v>
      </c>
      <c r="E812" s="40">
        <f t="shared" si="402"/>
        <v>44.14148681054899</v>
      </c>
      <c r="F812" s="40">
        <f t="shared" si="403"/>
        <v>46</v>
      </c>
      <c r="G812" s="3">
        <f t="shared" si="404"/>
        <v>279.29256594723302</v>
      </c>
      <c r="H812" s="3">
        <f t="shared" si="405"/>
        <v>148.76302106966494</v>
      </c>
      <c r="I812">
        <f t="shared" si="390"/>
        <v>1.4876302106966495E-4</v>
      </c>
      <c r="J812" s="4">
        <f t="shared" si="406"/>
        <v>1677.9802879043175</v>
      </c>
      <c r="K812" s="40">
        <f t="shared" si="407"/>
        <v>11.279552376921199</v>
      </c>
      <c r="L812" s="40">
        <f t="shared" si="391"/>
        <v>0</v>
      </c>
      <c r="M812" s="10">
        <f t="shared" si="408"/>
        <v>6.3514105942878532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14.896890917236513</v>
      </c>
      <c r="Q812" s="42">
        <f t="shared" si="410"/>
        <v>0.97919334002960845</v>
      </c>
      <c r="R812" s="4">
        <f t="shared" si="411"/>
        <v>36748.5004503987</v>
      </c>
      <c r="S812">
        <f t="shared" si="392"/>
        <v>3.67485004503987E-5</v>
      </c>
      <c r="T812" s="41">
        <f t="shared" si="393"/>
        <v>7.8810203481824242E-4</v>
      </c>
      <c r="U812" s="42">
        <f t="shared" si="412"/>
        <v>6.5252842309754949E-2</v>
      </c>
      <c r="V812" s="42">
        <f t="shared" si="413"/>
        <v>1.0595538994712037</v>
      </c>
      <c r="W812" s="42">
        <f t="shared" si="414"/>
        <v>1.0555307996094199</v>
      </c>
      <c r="X812" s="42">
        <f t="shared" si="415"/>
        <v>4.0230998617838409E-3</v>
      </c>
      <c r="Y812" s="42">
        <f t="shared" si="389"/>
        <v>1.5723490902426602E-2</v>
      </c>
      <c r="Z812" s="10">
        <f t="shared" si="416"/>
        <v>19.951085275465459</v>
      </c>
      <c r="AA812">
        <f t="shared" si="394"/>
        <v>6347500.3875273652</v>
      </c>
      <c r="AB812" s="10">
        <f t="shared" si="395"/>
        <v>6.347500387527365</v>
      </c>
      <c r="AC812" s="10">
        <f t="shared" si="396"/>
        <v>6.246500387527365</v>
      </c>
      <c r="AD812" s="3">
        <f t="shared" si="397"/>
        <v>905.94639413014727</v>
      </c>
      <c r="AI812" s="94">
        <f t="shared" si="398"/>
        <v>1.0555307996094199</v>
      </c>
    </row>
    <row r="813" spans="2:35">
      <c r="B813" s="39">
        <f t="shared" si="399"/>
        <v>785</v>
      </c>
      <c r="C813" s="42">
        <f t="shared" si="400"/>
        <v>14.589328537169315</v>
      </c>
      <c r="D813" s="10">
        <f t="shared" si="401"/>
        <v>0.91067146283102218</v>
      </c>
      <c r="E813" s="40">
        <f t="shared" si="402"/>
        <v>44.178657074337956</v>
      </c>
      <c r="F813" s="40">
        <f t="shared" si="403"/>
        <v>46</v>
      </c>
      <c r="G813" s="3">
        <f t="shared" si="404"/>
        <v>279.10671462828816</v>
      </c>
      <c r="H813" s="3">
        <f t="shared" si="405"/>
        <v>148.76302106966494</v>
      </c>
      <c r="I813">
        <f t="shared" si="390"/>
        <v>1.4876302106966495E-4</v>
      </c>
      <c r="J813" s="4">
        <f t="shared" si="406"/>
        <v>1680.5586582193578</v>
      </c>
      <c r="K813" s="40">
        <f t="shared" si="407"/>
        <v>11.29688444168098</v>
      </c>
      <c r="L813" s="40">
        <f t="shared" si="391"/>
        <v>0</v>
      </c>
      <c r="M813" s="10">
        <f t="shared" si="408"/>
        <v>6.347500387527365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14.893964697633006</v>
      </c>
      <c r="Q813" s="42">
        <f t="shared" si="410"/>
        <v>0.98044116975606388</v>
      </c>
      <c r="R813" s="4">
        <f t="shared" si="411"/>
        <v>36004.406208707085</v>
      </c>
      <c r="S813">
        <f t="shared" si="392"/>
        <v>3.6004406208707082E-5</v>
      </c>
      <c r="T813" s="41">
        <f t="shared" si="393"/>
        <v>7.8884612905993413E-4</v>
      </c>
      <c r="U813" s="42">
        <f t="shared" si="412"/>
        <v>6.3931583928552818E-2</v>
      </c>
      <c r="V813" s="42">
        <f t="shared" si="413"/>
        <v>1.0588450917540506</v>
      </c>
      <c r="W813" s="42">
        <f t="shared" si="414"/>
        <v>1.0548704680029959</v>
      </c>
      <c r="X813" s="42">
        <f t="shared" si="415"/>
        <v>3.9746237510547289E-3</v>
      </c>
      <c r="Y813" s="42">
        <f t="shared" si="389"/>
        <v>1.5728450556094644E-2</v>
      </c>
      <c r="Z813" s="10">
        <f t="shared" si="416"/>
        <v>19.938553257323068</v>
      </c>
      <c r="AA813">
        <f t="shared" si="394"/>
        <v>6343576.7284831516</v>
      </c>
      <c r="AB813" s="10">
        <f t="shared" si="395"/>
        <v>6.3435767284831517</v>
      </c>
      <c r="AC813" s="10">
        <f t="shared" si="396"/>
        <v>6.2425767284831517</v>
      </c>
      <c r="AD813" s="3">
        <f t="shared" si="397"/>
        <v>905.37733553055136</v>
      </c>
      <c r="AI813" s="94">
        <f t="shared" si="398"/>
        <v>1.0548704680029959</v>
      </c>
    </row>
    <row r="814" spans="2:35">
      <c r="B814" s="39">
        <f t="shared" si="399"/>
        <v>786</v>
      </c>
      <c r="C814" s="42">
        <f t="shared" si="400"/>
        <v>14.607913669063798</v>
      </c>
      <c r="D814" s="10">
        <f t="shared" si="401"/>
        <v>0.89208633093653944</v>
      </c>
      <c r="E814" s="40">
        <f t="shared" si="402"/>
        <v>44.215827338126921</v>
      </c>
      <c r="F814" s="40">
        <f t="shared" si="403"/>
        <v>46</v>
      </c>
      <c r="G814" s="3">
        <f t="shared" si="404"/>
        <v>278.9208633093433</v>
      </c>
      <c r="H814" s="3">
        <f t="shared" si="405"/>
        <v>148.76302106966494</v>
      </c>
      <c r="I814">
        <f t="shared" si="390"/>
        <v>1.4876302106966495E-4</v>
      </c>
      <c r="J814" s="4">
        <f t="shared" si="406"/>
        <v>1683.1391987913869</v>
      </c>
      <c r="K814" s="40">
        <f t="shared" si="407"/>
        <v>11.314231095126669</v>
      </c>
      <c r="L814" s="40">
        <f t="shared" si="391"/>
        <v>0</v>
      </c>
      <c r="M814" s="10">
        <f t="shared" si="408"/>
        <v>6.3435767284831517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14.891027176770644</v>
      </c>
      <c r="Q814" s="42">
        <f t="shared" si="410"/>
        <v>0.98168924563920212</v>
      </c>
      <c r="R814" s="4">
        <f t="shared" si="411"/>
        <v>35260.665024110094</v>
      </c>
      <c r="S814">
        <f t="shared" si="392"/>
        <v>3.5260665024110092E-5</v>
      </c>
      <c r="T814" s="41">
        <f t="shared" si="393"/>
        <v>7.8958987024453111E-4</v>
      </c>
      <c r="U814" s="42">
        <f t="shared" si="412"/>
        <v>6.2610952456711333E-2</v>
      </c>
      <c r="V814" s="42">
        <f t="shared" si="413"/>
        <v>1.0581339561828582</v>
      </c>
      <c r="W814" s="42">
        <f t="shared" si="414"/>
        <v>1.0542078646578463</v>
      </c>
      <c r="X814" s="42">
        <f t="shared" si="415"/>
        <v>3.9260915250118877E-3</v>
      </c>
      <c r="Y814" s="42">
        <f t="shared" si="389"/>
        <v>1.5733350616242005E-2</v>
      </c>
      <c r="Z814" s="10">
        <f t="shared" si="416"/>
        <v>19.925978294743679</v>
      </c>
      <c r="AA814">
        <f t="shared" si="394"/>
        <v>6339639.6239326596</v>
      </c>
      <c r="AB814" s="10">
        <f t="shared" si="395"/>
        <v>6.3396396239326593</v>
      </c>
      <c r="AC814" s="10">
        <f t="shared" si="396"/>
        <v>6.2386396239326594</v>
      </c>
      <c r="AD814" s="3">
        <f t="shared" si="397"/>
        <v>904.80632689378672</v>
      </c>
      <c r="AI814" s="94">
        <f t="shared" si="398"/>
        <v>1.0542078646578463</v>
      </c>
    </row>
    <row r="815" spans="2:35">
      <c r="B815" s="39">
        <f t="shared" si="399"/>
        <v>787</v>
      </c>
      <c r="C815" s="42">
        <f t="shared" si="400"/>
        <v>14.626498800958281</v>
      </c>
      <c r="D815" s="10">
        <f t="shared" si="401"/>
        <v>0.8735011990420567</v>
      </c>
      <c r="E815" s="40">
        <f t="shared" si="402"/>
        <v>44.252997601915887</v>
      </c>
      <c r="F815" s="40">
        <f t="shared" si="403"/>
        <v>46</v>
      </c>
      <c r="G815" s="3">
        <f t="shared" si="404"/>
        <v>278.73501199039845</v>
      </c>
      <c r="H815" s="3">
        <f t="shared" si="405"/>
        <v>148.76302106966494</v>
      </c>
      <c r="I815">
        <f t="shared" si="390"/>
        <v>1.4876302106966495E-4</v>
      </c>
      <c r="J815" s="4">
        <f t="shared" si="406"/>
        <v>1685.7219096204046</v>
      </c>
      <c r="K815" s="40">
        <f t="shared" si="407"/>
        <v>11.331592337258261</v>
      </c>
      <c r="L815" s="40">
        <f t="shared" si="391"/>
        <v>0</v>
      </c>
      <c r="M815" s="10">
        <f t="shared" si="408"/>
        <v>6.3396396239326593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14.888078345718339</v>
      </c>
      <c r="Q815" s="42">
        <f t="shared" si="410"/>
        <v>0.98293756872448657</v>
      </c>
      <c r="R815" s="4">
        <f t="shared" si="411"/>
        <v>34517.278106643149</v>
      </c>
      <c r="S815">
        <f t="shared" si="392"/>
        <v>3.4517278106643151E-5</v>
      </c>
      <c r="T815" s="41">
        <f t="shared" si="393"/>
        <v>7.9033325716199802E-4</v>
      </c>
      <c r="U815" s="42">
        <f t="shared" si="412"/>
        <v>6.1290950042841977E-2</v>
      </c>
      <c r="V815" s="42">
        <f t="shared" si="413"/>
        <v>1.0574204942854049</v>
      </c>
      <c r="W815" s="42">
        <f t="shared" si="414"/>
        <v>1.0535429907185048</v>
      </c>
      <c r="X815" s="42">
        <f t="shared" si="415"/>
        <v>3.8775035669000868E-3</v>
      </c>
      <c r="Y815" s="42">
        <f t="shared" si="389"/>
        <v>1.5738190993457839E-2</v>
      </c>
      <c r="Z815" s="10">
        <f t="shared" si="416"/>
        <v>19.913360409470805</v>
      </c>
      <c r="AA815">
        <f t="shared" si="394"/>
        <v>6335689.0806835806</v>
      </c>
      <c r="AB815" s="10">
        <f t="shared" si="395"/>
        <v>6.3356890806835802</v>
      </c>
      <c r="AC815" s="10">
        <f t="shared" si="396"/>
        <v>6.2346890806835802</v>
      </c>
      <c r="AD815" s="3">
        <f t="shared" si="397"/>
        <v>904.23336920719078</v>
      </c>
      <c r="AI815" s="94">
        <f t="shared" si="398"/>
        <v>1.0535429907185048</v>
      </c>
    </row>
    <row r="816" spans="2:35">
      <c r="B816" s="39">
        <f t="shared" si="399"/>
        <v>788</v>
      </c>
      <c r="C816" s="42">
        <f t="shared" si="400"/>
        <v>14.645083932852764</v>
      </c>
      <c r="D816" s="10">
        <f t="shared" si="401"/>
        <v>0.85491606714757395</v>
      </c>
      <c r="E816" s="40">
        <f t="shared" si="402"/>
        <v>44.290167865704852</v>
      </c>
      <c r="F816" s="40">
        <f t="shared" si="403"/>
        <v>46</v>
      </c>
      <c r="G816" s="3">
        <f t="shared" si="404"/>
        <v>278.54916067145359</v>
      </c>
      <c r="H816" s="3">
        <f t="shared" si="405"/>
        <v>148.76302106966494</v>
      </c>
      <c r="I816">
        <f t="shared" si="390"/>
        <v>1.4876302106966495E-4</v>
      </c>
      <c r="J816" s="4">
        <f t="shared" si="406"/>
        <v>1688.3067907064112</v>
      </c>
      <c r="K816" s="40">
        <f t="shared" si="407"/>
        <v>11.348968168075761</v>
      </c>
      <c r="L816" s="40">
        <f t="shared" si="391"/>
        <v>0</v>
      </c>
      <c r="M816" s="10">
        <f t="shared" si="408"/>
        <v>6.3356890806835802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14.885118195503946</v>
      </c>
      <c r="Q816" s="42">
        <f t="shared" si="410"/>
        <v>0.98418614005931793</v>
      </c>
      <c r="R816" s="4">
        <f t="shared" si="411"/>
        <v>33774.24666634162</v>
      </c>
      <c r="S816">
        <f t="shared" si="392"/>
        <v>3.3774246666341621E-5</v>
      </c>
      <c r="T816" s="41">
        <f t="shared" si="393"/>
        <v>7.9107628860229954E-4</v>
      </c>
      <c r="U816" s="42">
        <f t="shared" si="412"/>
        <v>5.9971578835556157E-2</v>
      </c>
      <c r="V816" s="42">
        <f t="shared" si="413"/>
        <v>1.0567047075960796</v>
      </c>
      <c r="W816" s="42">
        <f t="shared" si="414"/>
        <v>1.052875847334612</v>
      </c>
      <c r="X816" s="42">
        <f t="shared" si="415"/>
        <v>3.8288602614675593E-3</v>
      </c>
      <c r="Y816" s="42">
        <f t="shared" si="389"/>
        <v>1.5742971598625383E-2</v>
      </c>
      <c r="Z816" s="10">
        <f t="shared" si="416"/>
        <v>19.900699623345556</v>
      </c>
      <c r="AA816">
        <f t="shared" si="394"/>
        <v>6331725.1055741655</v>
      </c>
      <c r="AB816" s="10">
        <f t="shared" si="395"/>
        <v>6.3317251055741659</v>
      </c>
      <c r="AC816" s="10">
        <f t="shared" si="396"/>
        <v>6.2307251055741659</v>
      </c>
      <c r="AD816" s="3">
        <f t="shared" si="397"/>
        <v>903.65846346253306</v>
      </c>
      <c r="AI816" s="94">
        <f t="shared" si="398"/>
        <v>1.052875847334612</v>
      </c>
    </row>
    <row r="817" spans="2:35">
      <c r="B817" s="39">
        <f t="shared" si="399"/>
        <v>789</v>
      </c>
      <c r="C817" s="42">
        <f t="shared" si="400"/>
        <v>14.663669064747246</v>
      </c>
      <c r="D817" s="10">
        <f t="shared" si="401"/>
        <v>0.83633093525309121</v>
      </c>
      <c r="E817" s="40">
        <f t="shared" si="402"/>
        <v>44.327338129493818</v>
      </c>
      <c r="F817" s="40">
        <f t="shared" si="403"/>
        <v>46</v>
      </c>
      <c r="G817" s="3">
        <f t="shared" si="404"/>
        <v>278.36330935250874</v>
      </c>
      <c r="H817" s="3">
        <f t="shared" si="405"/>
        <v>148.76302106966494</v>
      </c>
      <c r="I817">
        <f t="shared" si="390"/>
        <v>1.4876302106966495E-4</v>
      </c>
      <c r="J817" s="4">
        <f t="shared" si="406"/>
        <v>1690.8938420494064</v>
      </c>
      <c r="K817" s="40">
        <f t="shared" si="407"/>
        <v>11.366358587579166</v>
      </c>
      <c r="L817" s="40">
        <f t="shared" si="391"/>
        <v>0</v>
      </c>
      <c r="M817" s="10">
        <f t="shared" si="408"/>
        <v>6.3317251055741659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14.882146717114319</v>
      </c>
      <c r="Q817" s="42">
        <f t="shared" si="410"/>
        <v>0.98543496069304481</v>
      </c>
      <c r="R817" s="4">
        <f t="shared" si="411"/>
        <v>33031.571913240834</v>
      </c>
      <c r="S817">
        <f t="shared" si="392"/>
        <v>3.3031571913240835E-5</v>
      </c>
      <c r="T817" s="41">
        <f t="shared" si="393"/>
        <v>7.9181896335540035E-4</v>
      </c>
      <c r="U817" s="42">
        <f t="shared" si="412"/>
        <v>5.8652840983465217E-2</v>
      </c>
      <c r="V817" s="42">
        <f t="shared" si="413"/>
        <v>1.055986597655258</v>
      </c>
      <c r="W817" s="42">
        <f t="shared" si="414"/>
        <v>1.0522064356609699</v>
      </c>
      <c r="X817" s="42">
        <f t="shared" si="415"/>
        <v>3.7801619942881004E-3</v>
      </c>
      <c r="Y817" s="42">
        <f t="shared" si="389"/>
        <v>1.574769234292268E-2</v>
      </c>
      <c r="Z817" s="10">
        <f t="shared" si="416"/>
        <v>19.887995958306544</v>
      </c>
      <c r="AA817">
        <f t="shared" si="394"/>
        <v>6327747.7054731892</v>
      </c>
      <c r="AB817" s="10">
        <f t="shared" si="395"/>
        <v>6.3277477054731897</v>
      </c>
      <c r="AC817" s="10">
        <f t="shared" si="396"/>
        <v>6.2267477054731897</v>
      </c>
      <c r="AD817" s="3">
        <f t="shared" si="397"/>
        <v>903.08161065601007</v>
      </c>
      <c r="AI817" s="94">
        <f t="shared" si="398"/>
        <v>1.0522064356609699</v>
      </c>
    </row>
    <row r="818" spans="2:35">
      <c r="B818" s="39">
        <f t="shared" si="399"/>
        <v>790</v>
      </c>
      <c r="C818" s="42">
        <f t="shared" si="400"/>
        <v>14.682254196641729</v>
      </c>
      <c r="D818" s="10">
        <f t="shared" si="401"/>
        <v>0.81774580335860847</v>
      </c>
      <c r="E818" s="40">
        <f t="shared" si="402"/>
        <v>44.364508393282783</v>
      </c>
      <c r="F818" s="40">
        <f t="shared" si="403"/>
        <v>46</v>
      </c>
      <c r="G818" s="3">
        <f t="shared" si="404"/>
        <v>278.17745803356388</v>
      </c>
      <c r="H818" s="3">
        <f t="shared" si="405"/>
        <v>148.76302106966494</v>
      </c>
      <c r="I818">
        <f t="shared" si="390"/>
        <v>1.4876302106966495E-4</v>
      </c>
      <c r="J818" s="4">
        <f t="shared" si="406"/>
        <v>1693.4830636493905</v>
      </c>
      <c r="K818" s="40">
        <f t="shared" si="407"/>
        <v>11.383763595768475</v>
      </c>
      <c r="L818" s="40">
        <f t="shared" si="391"/>
        <v>0</v>
      </c>
      <c r="M818" s="10">
        <f t="shared" si="408"/>
        <v>6.3277477054731897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14.879163901495147</v>
      </c>
      <c r="Q818" s="42">
        <f t="shared" si="410"/>
        <v>0.98668403167697394</v>
      </c>
      <c r="R818" s="4">
        <f t="shared" si="411"/>
        <v>32289.255057376206</v>
      </c>
      <c r="S818">
        <f t="shared" si="392"/>
        <v>3.2289255057376202E-5</v>
      </c>
      <c r="T818" s="41">
        <f t="shared" si="393"/>
        <v>7.92561280211265E-4</v>
      </c>
      <c r="U818" s="42">
        <f t="shared" si="412"/>
        <v>5.7334738635180633E-2</v>
      </c>
      <c r="V818" s="42">
        <f t="shared" si="413"/>
        <v>1.0552661660094866</v>
      </c>
      <c r="W818" s="42">
        <f t="shared" si="414"/>
        <v>1.0515347568575348</v>
      </c>
      <c r="X818" s="42">
        <f t="shared" si="415"/>
        <v>3.7314091519518033E-3</v>
      </c>
      <c r="Y818" s="42">
        <f t="shared" si="389"/>
        <v>1.5752353137823551E-2</v>
      </c>
      <c r="Z818" s="10">
        <f t="shared" si="416"/>
        <v>19.875249436390089</v>
      </c>
      <c r="AA818">
        <f t="shared" si="394"/>
        <v>6323756.8872800227</v>
      </c>
      <c r="AB818" s="10">
        <f t="shared" si="395"/>
        <v>6.3237568872800232</v>
      </c>
      <c r="AC818" s="10">
        <f t="shared" si="396"/>
        <v>6.2227568872800232</v>
      </c>
      <c r="AD818" s="3">
        <f t="shared" si="397"/>
        <v>902.5028117882556</v>
      </c>
      <c r="AI818" s="94">
        <f t="shared" si="398"/>
        <v>1.0515347568575348</v>
      </c>
    </row>
    <row r="819" spans="2:35">
      <c r="B819" s="39">
        <f t="shared" si="399"/>
        <v>791</v>
      </c>
      <c r="C819" s="42">
        <f t="shared" si="400"/>
        <v>14.700839328536212</v>
      </c>
      <c r="D819" s="10">
        <f t="shared" si="401"/>
        <v>0.79916067146412573</v>
      </c>
      <c r="E819" s="40">
        <f t="shared" si="402"/>
        <v>44.401678657071749</v>
      </c>
      <c r="F819" s="40">
        <f t="shared" si="403"/>
        <v>46</v>
      </c>
      <c r="G819" s="3">
        <f t="shared" si="404"/>
        <v>277.99160671461902</v>
      </c>
      <c r="H819" s="3">
        <f t="shared" si="405"/>
        <v>148.76302106966494</v>
      </c>
      <c r="I819">
        <f t="shared" si="390"/>
        <v>1.4876302106966495E-4</v>
      </c>
      <c r="J819" s="4">
        <f t="shared" si="406"/>
        <v>1696.0744555063632</v>
      </c>
      <c r="K819" s="40">
        <f t="shared" si="407"/>
        <v>11.401183192643691</v>
      </c>
      <c r="L819" s="40">
        <f t="shared" si="391"/>
        <v>0</v>
      </c>
      <c r="M819" s="10">
        <f t="shared" si="408"/>
        <v>6.3237568872800232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14.876169739550829</v>
      </c>
      <c r="Q819" s="42">
        <f t="shared" si="410"/>
        <v>0.98793335406438065</v>
      </c>
      <c r="R819" s="4">
        <f t="shared" si="411"/>
        <v>31547.297308783112</v>
      </c>
      <c r="S819">
        <f t="shared" si="392"/>
        <v>3.154729730878311E-5</v>
      </c>
      <c r="T819" s="41">
        <f t="shared" si="393"/>
        <v>7.9330323795985807E-4</v>
      </c>
      <c r="U819" s="42">
        <f t="shared" si="412"/>
        <v>5.6017273939313827E-2</v>
      </c>
      <c r="V819" s="42">
        <f t="shared" si="413"/>
        <v>1.0545434142115533</v>
      </c>
      <c r="W819" s="42">
        <f t="shared" si="414"/>
        <v>1.0508608120894296</v>
      </c>
      <c r="X819" s="42">
        <f t="shared" si="415"/>
        <v>3.6826021221236793E-3</v>
      </c>
      <c r="Y819" s="42">
        <f t="shared" si="389"/>
        <v>1.5756953895098631E-2</v>
      </c>
      <c r="Z819" s="10">
        <f t="shared" si="416"/>
        <v>19.862460079730507</v>
      </c>
      <c r="AA819">
        <f t="shared" si="394"/>
        <v>6319752.6579247126</v>
      </c>
      <c r="AB819" s="10">
        <f t="shared" si="395"/>
        <v>6.3197526579247123</v>
      </c>
      <c r="AC819" s="10">
        <f t="shared" si="396"/>
        <v>6.2187526579247123</v>
      </c>
      <c r="AD819" s="3">
        <f t="shared" si="397"/>
        <v>901.92206786435281</v>
      </c>
      <c r="AI819" s="94">
        <f t="shared" si="398"/>
        <v>1.0508608120894296</v>
      </c>
    </row>
    <row r="820" spans="2:35">
      <c r="B820" s="39">
        <f t="shared" si="399"/>
        <v>792</v>
      </c>
      <c r="C820" s="42">
        <f t="shared" si="400"/>
        <v>14.719424460430695</v>
      </c>
      <c r="D820" s="10">
        <f t="shared" si="401"/>
        <v>0.78057553956964298</v>
      </c>
      <c r="E820" s="40">
        <f t="shared" si="402"/>
        <v>44.438848920860714</v>
      </c>
      <c r="F820" s="40">
        <f t="shared" si="403"/>
        <v>46</v>
      </c>
      <c r="G820" s="3">
        <f t="shared" si="404"/>
        <v>277.80575539567417</v>
      </c>
      <c r="H820" s="3">
        <f t="shared" si="405"/>
        <v>148.76302106966494</v>
      </c>
      <c r="I820">
        <f t="shared" si="390"/>
        <v>1.4876302106966495E-4</v>
      </c>
      <c r="J820" s="4">
        <f t="shared" si="406"/>
        <v>1698.6680176203245</v>
      </c>
      <c r="K820" s="40">
        <f t="shared" si="407"/>
        <v>11.418617378204811</v>
      </c>
      <c r="L820" s="40">
        <f t="shared" si="391"/>
        <v>0</v>
      </c>
      <c r="M820" s="10">
        <f t="shared" si="408"/>
        <v>6.3197526579247123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14.873164222144361</v>
      </c>
      <c r="Q820" s="42">
        <f t="shared" si="410"/>
        <v>0.98918292891051951</v>
      </c>
      <c r="R820" s="4">
        <f t="shared" si="411"/>
        <v>30805.699877496871</v>
      </c>
      <c r="S820">
        <f t="shared" si="392"/>
        <v>3.0805699877496873E-5</v>
      </c>
      <c r="T820" s="41">
        <f t="shared" si="393"/>
        <v>7.9404483539114432E-4</v>
      </c>
      <c r="U820" s="42">
        <f t="shared" si="412"/>
        <v>5.4700449044476095E-2</v>
      </c>
      <c r="V820" s="42">
        <f t="shared" si="413"/>
        <v>1.0538183438204414</v>
      </c>
      <c r="W820" s="42">
        <f t="shared" si="414"/>
        <v>1.0501846025269581</v>
      </c>
      <c r="X820" s="42">
        <f t="shared" si="415"/>
        <v>3.6337412934832614E-3</v>
      </c>
      <c r="Y820" s="42">
        <f t="shared" si="389"/>
        <v>1.5761494526816345E-2</v>
      </c>
      <c r="Z820" s="10">
        <f t="shared" si="416"/>
        <v>19.849627910560333</v>
      </c>
      <c r="AA820">
        <f t="shared" si="394"/>
        <v>6315735.0243680617</v>
      </c>
      <c r="AB820" s="10">
        <f t="shared" si="395"/>
        <v>6.3157350243680614</v>
      </c>
      <c r="AC820" s="10">
        <f t="shared" si="396"/>
        <v>6.2147350243680615</v>
      </c>
      <c r="AD820" s="3">
        <f t="shared" si="397"/>
        <v>901.33937989384503</v>
      </c>
      <c r="AI820" s="94">
        <f t="shared" si="398"/>
        <v>1.0501846025269581</v>
      </c>
    </row>
    <row r="821" spans="2:35">
      <c r="B821" s="39">
        <f t="shared" si="399"/>
        <v>793</v>
      </c>
      <c r="C821" s="42">
        <f t="shared" si="400"/>
        <v>14.738009592325177</v>
      </c>
      <c r="D821" s="10">
        <f t="shared" si="401"/>
        <v>0.76199040767516024</v>
      </c>
      <c r="E821" s="40">
        <f t="shared" si="402"/>
        <v>44.47601918464968</v>
      </c>
      <c r="F821" s="40">
        <f t="shared" si="403"/>
        <v>46</v>
      </c>
      <c r="G821" s="3">
        <f t="shared" si="404"/>
        <v>277.61990407672931</v>
      </c>
      <c r="H821" s="3">
        <f t="shared" si="405"/>
        <v>148.76302106966494</v>
      </c>
      <c r="I821">
        <f t="shared" si="390"/>
        <v>1.4876302106966495E-4</v>
      </c>
      <c r="J821" s="4">
        <f t="shared" si="406"/>
        <v>1701.2637499912746</v>
      </c>
      <c r="K821" s="40">
        <f t="shared" si="407"/>
        <v>11.436066152451836</v>
      </c>
      <c r="L821" s="40">
        <f t="shared" si="391"/>
        <v>0</v>
      </c>
      <c r="M821" s="10">
        <f t="shared" si="408"/>
        <v>6.3157350243680614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14.870147340097247</v>
      </c>
      <c r="Q821" s="42">
        <f t="shared" si="410"/>
        <v>0.99043275727263458</v>
      </c>
      <c r="R821" s="4">
        <f t="shared" si="411"/>
        <v>30064.463973552905</v>
      </c>
      <c r="S821">
        <f t="shared" si="392"/>
        <v>3.0064463973552905E-5</v>
      </c>
      <c r="T821" s="41">
        <f t="shared" si="393"/>
        <v>7.9478607129508823E-4</v>
      </c>
      <c r="U821" s="42">
        <f t="shared" si="412"/>
        <v>5.3384266099278953E-2</v>
      </c>
      <c r="V821" s="42">
        <f t="shared" si="413"/>
        <v>1.0530909564012312</v>
      </c>
      <c r="W821" s="42">
        <f t="shared" si="414"/>
        <v>1.049506129345618</v>
      </c>
      <c r="X821" s="42">
        <f t="shared" si="415"/>
        <v>3.5848270556131379E-3</v>
      </c>
      <c r="Y821" s="42">
        <f t="shared" si="389"/>
        <v>1.5765974945343729E-2</v>
      </c>
      <c r="Z821" s="10">
        <f t="shared" si="416"/>
        <v>19.836752951210361</v>
      </c>
      <c r="AA821">
        <f t="shared" si="394"/>
        <v>6311703.9936016351</v>
      </c>
      <c r="AB821" s="10">
        <f t="shared" si="395"/>
        <v>6.3117039936016353</v>
      </c>
      <c r="AC821" s="10">
        <f t="shared" si="396"/>
        <v>6.2107039936016353</v>
      </c>
      <c r="AD821" s="3">
        <f t="shared" si="397"/>
        <v>900.75474889073746</v>
      </c>
      <c r="AI821" s="94">
        <f t="shared" si="398"/>
        <v>1.049506129345618</v>
      </c>
    </row>
    <row r="822" spans="2:35">
      <c r="B822" s="39">
        <f t="shared" si="399"/>
        <v>794</v>
      </c>
      <c r="C822" s="42">
        <f t="shared" si="400"/>
        <v>14.75659472421966</v>
      </c>
      <c r="D822" s="10">
        <f t="shared" si="401"/>
        <v>0.7434052757806775</v>
      </c>
      <c r="E822" s="40">
        <f t="shared" si="402"/>
        <v>44.513189448438645</v>
      </c>
      <c r="F822" s="40">
        <f t="shared" si="403"/>
        <v>46</v>
      </c>
      <c r="G822" s="3">
        <f t="shared" si="404"/>
        <v>277.43405275778446</v>
      </c>
      <c r="H822" s="3">
        <f t="shared" si="405"/>
        <v>148.76302106966494</v>
      </c>
      <c r="I822">
        <f t="shared" si="390"/>
        <v>1.4876302106966495E-4</v>
      </c>
      <c r="J822" s="4">
        <f t="shared" si="406"/>
        <v>1703.8616526192136</v>
      </c>
      <c r="K822" s="40">
        <f t="shared" si="407"/>
        <v>11.453529515384769</v>
      </c>
      <c r="L822" s="40">
        <f t="shared" si="391"/>
        <v>0</v>
      </c>
      <c r="M822" s="10">
        <f t="shared" si="408"/>
        <v>6.3117039936016353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14.867119084189341</v>
      </c>
      <c r="Q822" s="42">
        <f t="shared" si="410"/>
        <v>0.99168284020997033</v>
      </c>
      <c r="R822" s="4">
        <f t="shared" si="411"/>
        <v>29323.59080698654</v>
      </c>
      <c r="S822">
        <f t="shared" si="392"/>
        <v>2.9323590806986542E-5</v>
      </c>
      <c r="T822" s="41">
        <f t="shared" si="393"/>
        <v>7.9552694446165468E-4</v>
      </c>
      <c r="U822" s="42">
        <f t="shared" si="412"/>
        <v>5.2068727252333726E-2</v>
      </c>
      <c r="V822" s="42">
        <f t="shared" si="413"/>
        <v>1.0523612535252904</v>
      </c>
      <c r="W822" s="42">
        <f t="shared" si="414"/>
        <v>1.0488253937261014</v>
      </c>
      <c r="X822" s="42">
        <f t="shared" si="415"/>
        <v>3.5358597991890228E-3</v>
      </c>
      <c r="Y822" s="42">
        <f t="shared" si="389"/>
        <v>1.5770395063347507E-2</v>
      </c>
      <c r="Z822" s="10">
        <f t="shared" si="416"/>
        <v>19.823835224109946</v>
      </c>
      <c r="AA822">
        <f t="shared" si="394"/>
        <v>6307659.5726478565</v>
      </c>
      <c r="AB822" s="10">
        <f t="shared" si="395"/>
        <v>6.3076595726478564</v>
      </c>
      <c r="AC822" s="10">
        <f t="shared" si="396"/>
        <v>6.2066595726478564</v>
      </c>
      <c r="AD822" s="3">
        <f t="shared" si="397"/>
        <v>900.16817587351079</v>
      </c>
      <c r="AI822" s="94">
        <f t="shared" si="398"/>
        <v>1.0488253937261014</v>
      </c>
    </row>
    <row r="823" spans="2:35">
      <c r="B823" s="39">
        <f t="shared" si="399"/>
        <v>795</v>
      </c>
      <c r="C823" s="42">
        <f t="shared" si="400"/>
        <v>14.775179856114143</v>
      </c>
      <c r="D823" s="10">
        <f t="shared" si="401"/>
        <v>0.72482014388619476</v>
      </c>
      <c r="E823" s="40">
        <f t="shared" si="402"/>
        <v>44.55035971222761</v>
      </c>
      <c r="F823" s="40">
        <f t="shared" si="403"/>
        <v>46</v>
      </c>
      <c r="G823" s="3">
        <f t="shared" si="404"/>
        <v>277.2482014388396</v>
      </c>
      <c r="H823" s="3">
        <f t="shared" si="405"/>
        <v>148.76302106966494</v>
      </c>
      <c r="I823">
        <f t="shared" si="390"/>
        <v>1.4876302106966495E-4</v>
      </c>
      <c r="J823" s="4">
        <f t="shared" si="406"/>
        <v>1706.4617255041412</v>
      </c>
      <c r="K823" s="40">
        <f t="shared" si="407"/>
        <v>11.471007467003606</v>
      </c>
      <c r="L823" s="40">
        <f t="shared" si="391"/>
        <v>0</v>
      </c>
      <c r="M823" s="10">
        <f t="shared" si="408"/>
        <v>6.3076595726478564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14.864079445158721</v>
      </c>
      <c r="Q823" s="42">
        <f t="shared" si="410"/>
        <v>0.99293317878378207</v>
      </c>
      <c r="R823" s="4">
        <f t="shared" si="411"/>
        <v>28583.081587833189</v>
      </c>
      <c r="S823">
        <f t="shared" si="392"/>
        <v>2.858308158783319E-5</v>
      </c>
      <c r="T823" s="41">
        <f t="shared" si="393"/>
        <v>7.9626745368080801E-4</v>
      </c>
      <c r="U823" s="42">
        <f t="shared" si="412"/>
        <v>5.0753834652251875E-2</v>
      </c>
      <c r="V823" s="42">
        <f t="shared" si="413"/>
        <v>1.0516292367700977</v>
      </c>
      <c r="W823" s="42">
        <f t="shared" si="414"/>
        <v>1.0481423968543115</v>
      </c>
      <c r="X823" s="42">
        <f t="shared" si="415"/>
        <v>3.4868399157861329E-3</v>
      </c>
      <c r="Y823" s="42">
        <f t="shared" si="389"/>
        <v>1.5774754793794921E-2</v>
      </c>
      <c r="Z823" s="10">
        <f t="shared" si="416"/>
        <v>19.810874751787097</v>
      </c>
      <c r="AA823">
        <f t="shared" si="394"/>
        <v>6303601.7685600379</v>
      </c>
      <c r="AB823" s="10">
        <f t="shared" si="395"/>
        <v>6.3036017685600383</v>
      </c>
      <c r="AC823" s="10">
        <f t="shared" si="396"/>
        <v>6.2026017685600383</v>
      </c>
      <c r="AD823" s="3">
        <f t="shared" si="397"/>
        <v>899.5796618651251</v>
      </c>
      <c r="AI823" s="94">
        <f t="shared" si="398"/>
        <v>1.0481423968543115</v>
      </c>
    </row>
    <row r="824" spans="2:35">
      <c r="B824" s="39">
        <f t="shared" si="399"/>
        <v>796</v>
      </c>
      <c r="C824" s="42">
        <f t="shared" si="400"/>
        <v>14.793764988008625</v>
      </c>
      <c r="D824" s="10">
        <f t="shared" si="401"/>
        <v>0.70623501199171201</v>
      </c>
      <c r="E824" s="40">
        <f t="shared" si="402"/>
        <v>44.587529976016576</v>
      </c>
      <c r="F824" s="40">
        <f t="shared" si="403"/>
        <v>46</v>
      </c>
      <c r="G824" s="3">
        <f t="shared" si="404"/>
        <v>277.06235011989475</v>
      </c>
      <c r="H824" s="3">
        <f t="shared" si="405"/>
        <v>148.76302106966494</v>
      </c>
      <c r="I824">
        <f t="shared" si="390"/>
        <v>1.4876302106966495E-4</v>
      </c>
      <c r="J824" s="4">
        <f t="shared" si="406"/>
        <v>1709.0639686460577</v>
      </c>
      <c r="K824" s="40">
        <f t="shared" si="407"/>
        <v>11.488500007308348</v>
      </c>
      <c r="L824" s="40">
        <f t="shared" si="391"/>
        <v>0</v>
      </c>
      <c r="M824" s="10">
        <f t="shared" si="408"/>
        <v>6.3036017685600383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14.861028413701575</v>
      </c>
      <c r="Q824" s="42">
        <f t="shared" si="410"/>
        <v>0.99418377405734659</v>
      </c>
      <c r="R824" s="4">
        <f t="shared" si="411"/>
        <v>27842.937526128229</v>
      </c>
      <c r="S824">
        <f t="shared" si="392"/>
        <v>2.7842937526128229E-5</v>
      </c>
      <c r="T824" s="41">
        <f t="shared" si="393"/>
        <v>7.970075977425129E-4</v>
      </c>
      <c r="U824" s="42">
        <f t="shared" si="412"/>
        <v>4.943959044764485E-2</v>
      </c>
      <c r="V824" s="42">
        <f t="shared" si="413"/>
        <v>1.050894907719492</v>
      </c>
      <c r="W824" s="42">
        <f t="shared" si="414"/>
        <v>1.047457139921369</v>
      </c>
      <c r="X824" s="42">
        <f t="shared" si="415"/>
        <v>3.4377677981229926E-3</v>
      </c>
      <c r="Y824" s="42">
        <f t="shared" si="389"/>
        <v>1.5779054049954864E-2</v>
      </c>
      <c r="Z824" s="10">
        <f t="shared" si="416"/>
        <v>19.797871556868849</v>
      </c>
      <c r="AA824">
        <f t="shared" si="394"/>
        <v>6299530.5884224931</v>
      </c>
      <c r="AB824" s="10">
        <f t="shared" si="395"/>
        <v>6.2995305884224928</v>
      </c>
      <c r="AC824" s="10">
        <f t="shared" si="396"/>
        <v>6.1985305884224928</v>
      </c>
      <c r="AD824" s="3">
        <f t="shared" si="397"/>
        <v>898.98920789303747</v>
      </c>
      <c r="AI824" s="94">
        <f t="shared" si="398"/>
        <v>1.047457139921369</v>
      </c>
    </row>
    <row r="825" spans="2:35">
      <c r="B825" s="39">
        <f t="shared" si="399"/>
        <v>797</v>
      </c>
      <c r="C825" s="42">
        <f t="shared" si="400"/>
        <v>14.812350119903108</v>
      </c>
      <c r="D825" s="10">
        <f t="shared" si="401"/>
        <v>0.68764988009722927</v>
      </c>
      <c r="E825" s="40">
        <f t="shared" si="402"/>
        <v>44.624700239805541</v>
      </c>
      <c r="F825" s="40">
        <f t="shared" si="403"/>
        <v>46</v>
      </c>
      <c r="G825" s="3">
        <f t="shared" si="404"/>
        <v>276.87649880094989</v>
      </c>
      <c r="H825" s="3">
        <f t="shared" si="405"/>
        <v>148.76302106966494</v>
      </c>
      <c r="I825">
        <f t="shared" si="390"/>
        <v>1.4876302106966495E-4</v>
      </c>
      <c r="J825" s="4">
        <f t="shared" si="406"/>
        <v>1711.6683820449625</v>
      </c>
      <c r="K825" s="40">
        <f t="shared" si="407"/>
        <v>11.506007136298994</v>
      </c>
      <c r="L825" s="40">
        <f t="shared" si="391"/>
        <v>0</v>
      </c>
      <c r="M825" s="10">
        <f t="shared" si="408"/>
        <v>6.2995305884224928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14.857965980472098</v>
      </c>
      <c r="Q825" s="42">
        <f t="shared" si="410"/>
        <v>0.99543462709597319</v>
      </c>
      <c r="R825" s="4">
        <f t="shared" si="411"/>
        <v>27103.159831907033</v>
      </c>
      <c r="S825">
        <f t="shared" si="392"/>
        <v>2.7103159831907032E-5</v>
      </c>
      <c r="T825" s="41">
        <f t="shared" si="393"/>
        <v>7.9774737543673413E-4</v>
      </c>
      <c r="U825" s="42">
        <f t="shared" si="412"/>
        <v>4.8125996787124044E-2</v>
      </c>
      <c r="V825" s="42">
        <f t="shared" si="413"/>
        <v>1.0501582679633539</v>
      </c>
      <c r="W825" s="42">
        <f t="shared" si="414"/>
        <v>1.0467696241236286</v>
      </c>
      <c r="X825" s="42">
        <f t="shared" si="415"/>
        <v>3.3886438397252583E-3</v>
      </c>
      <c r="Y825" s="42">
        <f t="shared" si="389"/>
        <v>1.5783292745398608E-2</v>
      </c>
      <c r="Z825" s="10">
        <f t="shared" si="416"/>
        <v>19.784825662081182</v>
      </c>
      <c r="AA825">
        <f t="shared" si="394"/>
        <v>6295446.039350518</v>
      </c>
      <c r="AB825" s="10">
        <f t="shared" si="395"/>
        <v>6.2954460393505176</v>
      </c>
      <c r="AC825" s="10">
        <f t="shared" si="396"/>
        <v>6.1944460393505176</v>
      </c>
      <c r="AD825" s="3">
        <f t="shared" si="397"/>
        <v>898.39681498919765</v>
      </c>
      <c r="AI825" s="94">
        <f t="shared" si="398"/>
        <v>1.0467696241236286</v>
      </c>
    </row>
    <row r="826" spans="2:35">
      <c r="B826" s="39">
        <f t="shared" si="399"/>
        <v>798</v>
      </c>
      <c r="C826" s="42">
        <f t="shared" si="400"/>
        <v>14.830935251797591</v>
      </c>
      <c r="D826" s="10">
        <f t="shared" si="401"/>
        <v>0.66906474820274653</v>
      </c>
      <c r="E826" s="40">
        <f t="shared" si="402"/>
        <v>44.661870503594507</v>
      </c>
      <c r="F826" s="40">
        <f t="shared" si="403"/>
        <v>46</v>
      </c>
      <c r="G826" s="3">
        <f t="shared" si="404"/>
        <v>276.69064748200503</v>
      </c>
      <c r="H826" s="3">
        <f t="shared" si="405"/>
        <v>148.76302106966494</v>
      </c>
      <c r="I826">
        <f t="shared" si="390"/>
        <v>1.4876302106966495E-4</v>
      </c>
      <c r="J826" s="4">
        <f t="shared" si="406"/>
        <v>1714.2749657008565</v>
      </c>
      <c r="K826" s="40">
        <f t="shared" si="407"/>
        <v>11.523528853975549</v>
      </c>
      <c r="L826" s="40">
        <f t="shared" si="391"/>
        <v>0</v>
      </c>
      <c r="M826" s="10">
        <f t="shared" si="408"/>
        <v>6.2954460393505176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14.854892136082318</v>
      </c>
      <c r="Q826" s="42">
        <f t="shared" si="410"/>
        <v>0.99668573896701396</v>
      </c>
      <c r="R826" s="4">
        <f t="shared" si="411"/>
        <v>26363.749715204918</v>
      </c>
      <c r="S826">
        <f t="shared" si="392"/>
        <v>2.6363749715204917E-5</v>
      </c>
      <c r="T826" s="41">
        <f t="shared" si="393"/>
        <v>7.9848678555343626E-4</v>
      </c>
      <c r="U826" s="42">
        <f t="shared" si="412"/>
        <v>4.6813055819300765E-2</v>
      </c>
      <c r="V826" s="42">
        <f t="shared" si="413"/>
        <v>1.0494193190982017</v>
      </c>
      <c r="W826" s="42">
        <f t="shared" si="414"/>
        <v>1.0460798506626778</v>
      </c>
      <c r="X826" s="42">
        <f t="shared" si="415"/>
        <v>3.3394684355239068E-3</v>
      </c>
      <c r="Y826" s="42">
        <f t="shared" si="389"/>
        <v>1.5787470794001258E-2</v>
      </c>
      <c r="Z826" s="10">
        <f t="shared" si="416"/>
        <v>19.771737090249857</v>
      </c>
      <c r="AA826">
        <f t="shared" si="394"/>
        <v>6291348.1284906464</v>
      </c>
      <c r="AB826" s="10">
        <f t="shared" si="395"/>
        <v>6.2913481284906467</v>
      </c>
      <c r="AC826" s="10">
        <f t="shared" si="396"/>
        <v>6.1903481284906468</v>
      </c>
      <c r="AD826" s="3">
        <f t="shared" si="397"/>
        <v>897.80248419008649</v>
      </c>
      <c r="AI826" s="94">
        <f t="shared" si="398"/>
        <v>1.0460798506626778</v>
      </c>
    </row>
    <row r="827" spans="2:35">
      <c r="B827" s="39">
        <f t="shared" si="399"/>
        <v>799</v>
      </c>
      <c r="C827" s="42">
        <f t="shared" si="400"/>
        <v>14.849520383692074</v>
      </c>
      <c r="D827" s="10">
        <f t="shared" si="401"/>
        <v>0.65047961630826379</v>
      </c>
      <c r="E827" s="40">
        <f t="shared" si="402"/>
        <v>44.699040767383472</v>
      </c>
      <c r="F827" s="40">
        <f t="shared" si="403"/>
        <v>46</v>
      </c>
      <c r="G827" s="3">
        <f t="shared" si="404"/>
        <v>276.50479616306018</v>
      </c>
      <c r="H827" s="3">
        <f t="shared" si="405"/>
        <v>148.76302106966494</v>
      </c>
      <c r="I827">
        <f t="shared" si="390"/>
        <v>1.4876302106966495E-4</v>
      </c>
      <c r="J827" s="4">
        <f t="shared" si="406"/>
        <v>1716.8837196137388</v>
      </c>
      <c r="K827" s="40">
        <f t="shared" si="407"/>
        <v>11.541065160338006</v>
      </c>
      <c r="L827" s="40">
        <f t="shared" si="391"/>
        <v>0</v>
      </c>
      <c r="M827" s="10">
        <f t="shared" si="408"/>
        <v>6.2913481284906467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14.851806871102108</v>
      </c>
      <c r="Q827" s="42">
        <f t="shared" si="410"/>
        <v>0.99793711073987512</v>
      </c>
      <c r="R827" s="4">
        <f t="shared" si="411"/>
        <v>25624.708386057304</v>
      </c>
      <c r="S827">
        <f t="shared" si="392"/>
        <v>2.5624708386057303E-5</v>
      </c>
      <c r="T827" s="41">
        <f t="shared" si="393"/>
        <v>7.9922582688258387E-4</v>
      </c>
      <c r="U827" s="42">
        <f t="shared" si="412"/>
        <v>4.5500769692786512E-2</v>
      </c>
      <c r="V827" s="42">
        <f t="shared" si="413"/>
        <v>1.0486780627261651</v>
      </c>
      <c r="W827" s="42">
        <f t="shared" si="414"/>
        <v>1.0453878207453793</v>
      </c>
      <c r="X827" s="42">
        <f t="shared" si="415"/>
        <v>3.2902419807858685E-3</v>
      </c>
      <c r="Y827" s="42">
        <f t="shared" si="389"/>
        <v>1.5791588109941898E-2</v>
      </c>
      <c r="Z827" s="10">
        <f t="shared" si="416"/>
        <v>19.758605864299575</v>
      </c>
      <c r="AA827">
        <f t="shared" si="394"/>
        <v>6287236.8630203912</v>
      </c>
      <c r="AB827" s="10">
        <f t="shared" si="395"/>
        <v>6.2872368630203912</v>
      </c>
      <c r="AC827" s="10">
        <f t="shared" si="396"/>
        <v>6.1862368630203912</v>
      </c>
      <c r="AD827" s="3">
        <f t="shared" si="397"/>
        <v>897.20621653667752</v>
      </c>
      <c r="AI827" s="94">
        <f t="shared" si="398"/>
        <v>1.0453878207453793</v>
      </c>
    </row>
    <row r="828" spans="2:35">
      <c r="B828" s="39">
        <f t="shared" si="399"/>
        <v>800</v>
      </c>
      <c r="C828" s="42">
        <f t="shared" si="400"/>
        <v>14.868105515586556</v>
      </c>
      <c r="D828" s="10">
        <f t="shared" si="401"/>
        <v>0.63189448441378104</v>
      </c>
      <c r="E828" s="40">
        <f t="shared" si="402"/>
        <v>44.736211031172438</v>
      </c>
      <c r="F828" s="40">
        <f t="shared" si="403"/>
        <v>46</v>
      </c>
      <c r="G828" s="3">
        <f t="shared" si="404"/>
        <v>276.31894484411532</v>
      </c>
      <c r="H828" s="3">
        <f t="shared" si="405"/>
        <v>148.76302106966494</v>
      </c>
      <c r="I828">
        <f t="shared" si="390"/>
        <v>1.4876302106966495E-4</v>
      </c>
      <c r="J828" s="4">
        <f t="shared" si="406"/>
        <v>1719.4946437836102</v>
      </c>
      <c r="K828" s="40">
        <f t="shared" si="407"/>
        <v>11.55861605538637</v>
      </c>
      <c r="L828" s="40">
        <f t="shared" si="391"/>
        <v>0</v>
      </c>
      <c r="M828" s="10">
        <f t="shared" si="408"/>
        <v>6.2872368630203912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14.848710176058816</v>
      </c>
      <c r="Q828" s="42">
        <f t="shared" si="410"/>
        <v>0.9991887434860276</v>
      </c>
      <c r="R828" s="4">
        <f t="shared" si="411"/>
        <v>24886.037054499517</v>
      </c>
      <c r="S828">
        <f t="shared" si="392"/>
        <v>2.4886037054499516E-5</v>
      </c>
      <c r="T828" s="41">
        <f t="shared" si="393"/>
        <v>7.9996449821414161E-4</v>
      </c>
      <c r="U828" s="42">
        <f t="shared" si="412"/>
        <v>4.4189140556192615E-2</v>
      </c>
      <c r="V828" s="42">
        <f t="shared" si="413"/>
        <v>1.0479345004561851</v>
      </c>
      <c r="W828" s="42">
        <f t="shared" si="414"/>
        <v>1.0446935355838265</v>
      </c>
      <c r="X828" s="42">
        <f t="shared" si="415"/>
        <v>3.2409648723585871E-3</v>
      </c>
      <c r="Y828" s="42">
        <f t="shared" si="389"/>
        <v>1.5795644607705273E-2</v>
      </c>
      <c r="Z828" s="10">
        <f t="shared" si="416"/>
        <v>19.745432007255094</v>
      </c>
      <c r="AA828">
        <f t="shared" si="394"/>
        <v>6283112.2501485897</v>
      </c>
      <c r="AB828" s="10">
        <f t="shared" si="395"/>
        <v>6.2831122501485899</v>
      </c>
      <c r="AC828" s="10">
        <f t="shared" si="396"/>
        <v>6.1821122501485899</v>
      </c>
      <c r="AD828" s="3">
        <f t="shared" si="397"/>
        <v>896.6080130744873</v>
      </c>
      <c r="AI828" s="94">
        <f t="shared" si="398"/>
        <v>1.0446935355838265</v>
      </c>
    </row>
    <row r="829" spans="2:35">
      <c r="B829" s="39">
        <f t="shared" si="399"/>
        <v>801</v>
      </c>
      <c r="C829" s="42">
        <f t="shared" si="400"/>
        <v>14.886690647481039</v>
      </c>
      <c r="D829" s="10">
        <f t="shared" si="401"/>
        <v>0.6133093525192983</v>
      </c>
      <c r="E829" s="40">
        <f t="shared" si="402"/>
        <v>44.773381294961403</v>
      </c>
      <c r="F829" s="40">
        <f t="shared" si="403"/>
        <v>46</v>
      </c>
      <c r="G829" s="3">
        <f t="shared" si="404"/>
        <v>276.13309352517047</v>
      </c>
      <c r="H829" s="3">
        <f t="shared" si="405"/>
        <v>148.76302106966494</v>
      </c>
      <c r="I829">
        <f t="shared" si="390"/>
        <v>1.4876302106966495E-4</v>
      </c>
      <c r="J829" s="4">
        <f t="shared" si="406"/>
        <v>1722.10773821047</v>
      </c>
      <c r="K829" s="40">
        <f t="shared" si="407"/>
        <v>11.57618153912064</v>
      </c>
      <c r="L829" s="40">
        <f t="shared" si="391"/>
        <v>0</v>
      </c>
      <c r="M829" s="10">
        <f t="shared" si="408"/>
        <v>6.2831122501485899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14.845602041437362</v>
      </c>
      <c r="Q829" s="42">
        <f t="shared" si="410"/>
        <v>1.0004406382790181</v>
      </c>
      <c r="R829" s="4">
        <f t="shared" si="411"/>
        <v>24147.736930567029</v>
      </c>
      <c r="S829">
        <f t="shared" si="392"/>
        <v>2.4147736930567029E-5</v>
      </c>
      <c r="T829" s="41">
        <f t="shared" si="393"/>
        <v>8.0070279833807417E-4</v>
      </c>
      <c r="U829" s="42">
        <f t="shared" si="412"/>
        <v>4.2878170558130653E-2</v>
      </c>
      <c r="V829" s="42">
        <f t="shared" si="413"/>
        <v>1.0471886339029837</v>
      </c>
      <c r="W829" s="42">
        <f t="shared" si="414"/>
        <v>1.0439969963954041</v>
      </c>
      <c r="X829" s="42">
        <f t="shared" si="415"/>
        <v>3.1916375075795589E-3</v>
      </c>
      <c r="Y829" s="42">
        <f t="shared" si="389"/>
        <v>1.5799640202082126E-2</v>
      </c>
      <c r="Z829" s="10">
        <f t="shared" si="416"/>
        <v>19.732215542240645</v>
      </c>
      <c r="AA829">
        <f t="shared" si="394"/>
        <v>6278974.2971152272</v>
      </c>
      <c r="AB829" s="10">
        <f t="shared" si="395"/>
        <v>6.2789742971152274</v>
      </c>
      <c r="AC829" s="10">
        <f t="shared" si="396"/>
        <v>6.1779742971152274</v>
      </c>
      <c r="AD829" s="3">
        <f t="shared" si="397"/>
        <v>896.00787485354999</v>
      </c>
      <c r="AI829" s="94">
        <f t="shared" si="398"/>
        <v>1.0439969963954041</v>
      </c>
    </row>
    <row r="830" spans="2:35">
      <c r="B830" s="39">
        <f t="shared" si="399"/>
        <v>802</v>
      </c>
      <c r="C830" s="42">
        <f t="shared" si="400"/>
        <v>14.905275779375522</v>
      </c>
      <c r="D830" s="10">
        <f t="shared" si="401"/>
        <v>0.59472422062481556</v>
      </c>
      <c r="E830" s="40">
        <f t="shared" si="402"/>
        <v>44.810551558750369</v>
      </c>
      <c r="F830" s="40">
        <f t="shared" si="403"/>
        <v>46</v>
      </c>
      <c r="G830" s="3">
        <f t="shared" si="404"/>
        <v>275.94724220622561</v>
      </c>
      <c r="H830" s="3">
        <f t="shared" si="405"/>
        <v>148.76302106966494</v>
      </c>
      <c r="I830">
        <f t="shared" si="390"/>
        <v>1.4876302106966495E-4</v>
      </c>
      <c r="J830" s="4">
        <f t="shared" si="406"/>
        <v>1724.7230028943186</v>
      </c>
      <c r="K830" s="40">
        <f t="shared" si="407"/>
        <v>11.593761611540813</v>
      </c>
      <c r="L830" s="40">
        <f t="shared" si="391"/>
        <v>0</v>
      </c>
      <c r="M830" s="10">
        <f t="shared" si="408"/>
        <v>6.2789742971152274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14.842482457679926</v>
      </c>
      <c r="Q830" s="42">
        <f t="shared" si="410"/>
        <v>1.0016927961944797</v>
      </c>
      <c r="R830" s="4">
        <f t="shared" si="411"/>
        <v>23409.809224295106</v>
      </c>
      <c r="S830">
        <f t="shared" si="392"/>
        <v>2.3409809224295106E-5</v>
      </c>
      <c r="T830" s="41">
        <f t="shared" si="393"/>
        <v>8.0144072604434612E-4</v>
      </c>
      <c r="U830" s="42">
        <f t="shared" si="412"/>
        <v>4.1567861847211847E-2</v>
      </c>
      <c r="V830" s="42">
        <f t="shared" si="413"/>
        <v>1.0464404646883065</v>
      </c>
      <c r="W830" s="42">
        <f t="shared" si="414"/>
        <v>1.0432982044027561</v>
      </c>
      <c r="X830" s="42">
        <f t="shared" si="415"/>
        <v>3.1422602855504245E-3</v>
      </c>
      <c r="Y830" s="42">
        <f t="shared" si="389"/>
        <v>1.5803574808171118E-2</v>
      </c>
      <c r="Z830" s="10">
        <f t="shared" si="416"/>
        <v>19.71895649248134</v>
      </c>
      <c r="AA830">
        <f t="shared" si="394"/>
        <v>6274823.0111918692</v>
      </c>
      <c r="AB830" s="10">
        <f t="shared" si="395"/>
        <v>6.2748230111918692</v>
      </c>
      <c r="AC830" s="10">
        <f t="shared" si="396"/>
        <v>6.1738230111918693</v>
      </c>
      <c r="AD830" s="3">
        <f t="shared" si="397"/>
        <v>895.40580292847994</v>
      </c>
      <c r="AI830" s="94">
        <f t="shared" si="398"/>
        <v>1.0432982044027561</v>
      </c>
    </row>
    <row r="831" spans="2:35">
      <c r="B831" s="39">
        <f t="shared" si="399"/>
        <v>803</v>
      </c>
      <c r="C831" s="42">
        <f t="shared" si="400"/>
        <v>14.923860911270005</v>
      </c>
      <c r="D831" s="10">
        <f t="shared" si="401"/>
        <v>0.57613908873033282</v>
      </c>
      <c r="E831" s="40">
        <f t="shared" si="402"/>
        <v>44.847721822539334</v>
      </c>
      <c r="F831" s="40">
        <f t="shared" si="403"/>
        <v>46</v>
      </c>
      <c r="G831" s="3">
        <f t="shared" si="404"/>
        <v>275.76139088728075</v>
      </c>
      <c r="H831" s="3">
        <f t="shared" si="405"/>
        <v>148.76302106966494</v>
      </c>
      <c r="I831">
        <f t="shared" si="390"/>
        <v>1.4876302106966495E-4</v>
      </c>
      <c r="J831" s="4">
        <f t="shared" si="406"/>
        <v>1727.3404378351561</v>
      </c>
      <c r="K831" s="40">
        <f t="shared" si="407"/>
        <v>11.611356272646894</v>
      </c>
      <c r="L831" s="40">
        <f t="shared" si="391"/>
        <v>0</v>
      </c>
      <c r="M831" s="10">
        <f t="shared" si="408"/>
        <v>6.2748230111918692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14.839351415186094</v>
      </c>
      <c r="Q831" s="42">
        <f t="shared" si="410"/>
        <v>1.0029452183101433</v>
      </c>
      <c r="R831" s="4">
        <f t="shared" si="411"/>
        <v>22672.255145719126</v>
      </c>
      <c r="S831">
        <f t="shared" si="392"/>
        <v>2.2672255145719127E-5</v>
      </c>
      <c r="T831" s="41">
        <f t="shared" si="393"/>
        <v>8.02178280122922E-4</v>
      </c>
      <c r="U831" s="42">
        <f t="shared" si="412"/>
        <v>4.0258216572047624E-2</v>
      </c>
      <c r="V831" s="42">
        <f t="shared" si="413"/>
        <v>1.0456899944395661</v>
      </c>
      <c r="W831" s="42">
        <f t="shared" si="414"/>
        <v>1.0425971608338593</v>
      </c>
      <c r="X831" s="42">
        <f t="shared" si="415"/>
        <v>3.0928336057067796E-3</v>
      </c>
      <c r="Y831" s="42">
        <f t="shared" si="389"/>
        <v>1.5807448341378972E-2</v>
      </c>
      <c r="Z831" s="10">
        <f t="shared" si="416"/>
        <v>19.705654881302337</v>
      </c>
      <c r="AA831">
        <f t="shared" si="394"/>
        <v>6270658.3996814098</v>
      </c>
      <c r="AB831" s="10">
        <f t="shared" si="395"/>
        <v>6.2706583996814098</v>
      </c>
      <c r="AC831" s="10">
        <f t="shared" si="396"/>
        <v>6.1696583996814098</v>
      </c>
      <c r="AD831" s="3">
        <f t="shared" si="397"/>
        <v>894.80179835843512</v>
      </c>
      <c r="AI831" s="94">
        <f t="shared" si="398"/>
        <v>1.0425971608338593</v>
      </c>
    </row>
    <row r="832" spans="2:35">
      <c r="B832" s="39">
        <f t="shared" si="399"/>
        <v>804</v>
      </c>
      <c r="C832" s="42">
        <f t="shared" si="400"/>
        <v>14.942446043164487</v>
      </c>
      <c r="D832" s="10">
        <f t="shared" si="401"/>
        <v>0.55755395683585007</v>
      </c>
      <c r="E832" s="40">
        <f t="shared" si="402"/>
        <v>44.8848920863283</v>
      </c>
      <c r="F832" s="40">
        <f t="shared" si="403"/>
        <v>46</v>
      </c>
      <c r="G832" s="3">
        <f t="shared" si="404"/>
        <v>275.5755395683359</v>
      </c>
      <c r="H832" s="3">
        <f t="shared" si="405"/>
        <v>148.76302106966494</v>
      </c>
      <c r="I832">
        <f t="shared" si="390"/>
        <v>1.4876302106966495E-4</v>
      </c>
      <c r="J832" s="4">
        <f t="shared" si="406"/>
        <v>1729.9600430329822</v>
      </c>
      <c r="K832" s="40">
        <f t="shared" si="407"/>
        <v>11.628965522438879</v>
      </c>
      <c r="L832" s="40">
        <f t="shared" si="391"/>
        <v>0</v>
      </c>
      <c r="M832" s="10">
        <f t="shared" si="408"/>
        <v>6.2706583996814098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14.836208904312496</v>
      </c>
      <c r="Q832" s="42">
        <f t="shared" si="410"/>
        <v>1.0041979057058485</v>
      </c>
      <c r="R832" s="4">
        <f t="shared" si="411"/>
        <v>21935.075904874502</v>
      </c>
      <c r="S832">
        <f t="shared" si="392"/>
        <v>2.1935075904874501E-5</v>
      </c>
      <c r="T832" s="41">
        <f t="shared" si="393"/>
        <v>8.0291545936376672E-4</v>
      </c>
      <c r="U832" s="42">
        <f t="shared" si="412"/>
        <v>3.894923688124946E-2</v>
      </c>
      <c r="V832" s="42">
        <f t="shared" si="413"/>
        <v>1.0449372247903828</v>
      </c>
      <c r="W832" s="42">
        <f t="shared" si="414"/>
        <v>1.0418938669219815</v>
      </c>
      <c r="X832" s="42">
        <f t="shared" si="415"/>
        <v>3.0433578684012641E-3</v>
      </c>
      <c r="Y832" s="42">
        <f t="shared" si="389"/>
        <v>1.5811260717421338E-2</v>
      </c>
      <c r="Z832" s="10">
        <f t="shared" si="416"/>
        <v>19.692310732128938</v>
      </c>
      <c r="AA832">
        <f t="shared" si="394"/>
        <v>6266480.4699180909</v>
      </c>
      <c r="AB832" s="10">
        <f t="shared" si="395"/>
        <v>6.2664804699180907</v>
      </c>
      <c r="AC832" s="10">
        <f t="shared" si="396"/>
        <v>6.1654804699180907</v>
      </c>
      <c r="AD832" s="3">
        <f t="shared" si="397"/>
        <v>894.19586220711983</v>
      </c>
      <c r="AI832" s="94">
        <f t="shared" si="398"/>
        <v>1.0418938669219815</v>
      </c>
    </row>
    <row r="833" spans="2:35">
      <c r="B833" s="39">
        <f t="shared" si="399"/>
        <v>805</v>
      </c>
      <c r="C833" s="42">
        <f t="shared" si="400"/>
        <v>14.96103117505897</v>
      </c>
      <c r="D833" s="10">
        <f t="shared" si="401"/>
        <v>0.53896882494136733</v>
      </c>
      <c r="E833" s="40">
        <f t="shared" si="402"/>
        <v>44.922062350117265</v>
      </c>
      <c r="F833" s="40">
        <f t="shared" si="403"/>
        <v>46</v>
      </c>
      <c r="G833" s="3">
        <f t="shared" si="404"/>
        <v>275.38968824939104</v>
      </c>
      <c r="H833" s="3">
        <f t="shared" si="405"/>
        <v>148.76302106966494</v>
      </c>
      <c r="I833">
        <f t="shared" si="390"/>
        <v>1.4876302106966495E-4</v>
      </c>
      <c r="J833" s="4">
        <f t="shared" si="406"/>
        <v>1732.5818184877971</v>
      </c>
      <c r="K833" s="40">
        <f t="shared" si="407"/>
        <v>11.646589360916771</v>
      </c>
      <c r="L833" s="40">
        <f t="shared" si="391"/>
        <v>0</v>
      </c>
      <c r="M833" s="10">
        <f t="shared" si="408"/>
        <v>6.2664804699180907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14.833054915372637</v>
      </c>
      <c r="Q833" s="42">
        <f t="shared" si="410"/>
        <v>1.0054508594635552</v>
      </c>
      <c r="R833" s="4">
        <f t="shared" si="411"/>
        <v>21198.272711796613</v>
      </c>
      <c r="S833">
        <f t="shared" si="392"/>
        <v>2.1198272711796612E-5</v>
      </c>
      <c r="T833" s="41">
        <f t="shared" si="393"/>
        <v>8.0365226255684451E-4</v>
      </c>
      <c r="U833" s="42">
        <f t="shared" si="412"/>
        <v>3.7640924923428777E-2</v>
      </c>
      <c r="V833" s="42">
        <f t="shared" si="413"/>
        <v>1.0441821573809629</v>
      </c>
      <c r="W833" s="42">
        <f t="shared" si="414"/>
        <v>1.0411883239056849</v>
      </c>
      <c r="X833" s="42">
        <f t="shared" si="415"/>
        <v>2.9938334752779294E-3</v>
      </c>
      <c r="Y833" s="42">
        <f t="shared" si="389"/>
        <v>1.5815011852324135E-2</v>
      </c>
      <c r="Z833" s="10">
        <f t="shared" si="416"/>
        <v>19.678924068487266</v>
      </c>
      <c r="AA833">
        <f t="shared" si="394"/>
        <v>6262289.2292677276</v>
      </c>
      <c r="AB833" s="10">
        <f t="shared" si="395"/>
        <v>6.2622892292677275</v>
      </c>
      <c r="AC833" s="10">
        <f t="shared" si="396"/>
        <v>6.1612892292677275</v>
      </c>
      <c r="AD833" s="3">
        <f t="shared" si="397"/>
        <v>893.58799554281768</v>
      </c>
      <c r="AI833" s="94">
        <f t="shared" si="398"/>
        <v>1.0411883239056849</v>
      </c>
    </row>
    <row r="834" spans="2:35">
      <c r="B834" s="39">
        <f t="shared" si="399"/>
        <v>806</v>
      </c>
      <c r="C834" s="42">
        <f t="shared" si="400"/>
        <v>14.979616306953453</v>
      </c>
      <c r="D834" s="10">
        <f t="shared" si="401"/>
        <v>0.52038369304688459</v>
      </c>
      <c r="E834" s="40">
        <f t="shared" si="402"/>
        <v>44.959232613906231</v>
      </c>
      <c r="F834" s="40">
        <f t="shared" si="403"/>
        <v>46</v>
      </c>
      <c r="G834" s="3">
        <f t="shared" si="404"/>
        <v>275.20383693044619</v>
      </c>
      <c r="H834" s="3">
        <f t="shared" si="405"/>
        <v>148.76302106966494</v>
      </c>
      <c r="I834">
        <f t="shared" si="390"/>
        <v>1.4876302106966495E-4</v>
      </c>
      <c r="J834" s="4">
        <f t="shared" si="406"/>
        <v>1735.2057641996007</v>
      </c>
      <c r="K834" s="40">
        <f t="shared" si="407"/>
        <v>11.664227788080566</v>
      </c>
      <c r="L834" s="40">
        <f t="shared" si="391"/>
        <v>0</v>
      </c>
      <c r="M834" s="10">
        <f t="shared" si="408"/>
        <v>6.2622892292677275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14.829889438636899</v>
      </c>
      <c r="Q834" s="42">
        <f t="shared" si="410"/>
        <v>1.0067040806673535</v>
      </c>
      <c r="R834" s="4">
        <f t="shared" si="411"/>
        <v>20461.84677652083</v>
      </c>
      <c r="S834">
        <f t="shared" si="392"/>
        <v>2.0461846776520829E-5</v>
      </c>
      <c r="T834" s="41">
        <f t="shared" si="393"/>
        <v>8.0438868849212037E-4</v>
      </c>
      <c r="U834" s="42">
        <f t="shared" si="412"/>
        <v>3.6333282847196974E-2</v>
      </c>
      <c r="V834" s="42">
        <f t="shared" si="413"/>
        <v>1.0434247938580381</v>
      </c>
      <c r="W834" s="42">
        <f t="shared" si="414"/>
        <v>1.040480533028862</v>
      </c>
      <c r="X834" s="42">
        <f t="shared" si="415"/>
        <v>2.944260829176093E-3</v>
      </c>
      <c r="Y834" s="42">
        <f t="shared" si="389"/>
        <v>1.5818701662424772E-2</v>
      </c>
      <c r="Z834" s="10">
        <f t="shared" si="416"/>
        <v>19.665494914004785</v>
      </c>
      <c r="AA834">
        <f t="shared" si="394"/>
        <v>6258084.685127859</v>
      </c>
      <c r="AB834" s="10">
        <f t="shared" si="395"/>
        <v>6.2580846851278586</v>
      </c>
      <c r="AC834" s="10">
        <f t="shared" si="396"/>
        <v>6.1570846851278587</v>
      </c>
      <c r="AD834" s="3">
        <f t="shared" si="397"/>
        <v>892.97819943841318</v>
      </c>
      <c r="AI834" s="94">
        <f t="shared" si="398"/>
        <v>1.040480533028862</v>
      </c>
    </row>
    <row r="835" spans="2:35">
      <c r="B835" s="39">
        <f t="shared" si="399"/>
        <v>807</v>
      </c>
      <c r="C835" s="42">
        <f t="shared" si="400"/>
        <v>14.998201438847936</v>
      </c>
      <c r="D835" s="10">
        <f t="shared" si="401"/>
        <v>0.50179856115240185</v>
      </c>
      <c r="E835" s="40">
        <f t="shared" si="402"/>
        <v>44.996402877695196</v>
      </c>
      <c r="F835" s="40">
        <f t="shared" si="403"/>
        <v>46</v>
      </c>
      <c r="G835" s="3">
        <f t="shared" si="404"/>
        <v>275.01798561150133</v>
      </c>
      <c r="H835" s="3">
        <f t="shared" si="405"/>
        <v>148.76302106966494</v>
      </c>
      <c r="I835">
        <f t="shared" si="390"/>
        <v>1.4876302106966495E-4</v>
      </c>
      <c r="J835" s="4">
        <f t="shared" si="406"/>
        <v>1737.8318801683929</v>
      </c>
      <c r="K835" s="40">
        <f t="shared" si="407"/>
        <v>11.681880803930268</v>
      </c>
      <c r="L835" s="40">
        <f t="shared" si="391"/>
        <v>0</v>
      </c>
      <c r="M835" s="10">
        <f t="shared" si="408"/>
        <v>6.2580846851278586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14.826712464332457</v>
      </c>
      <c r="Q835" s="42">
        <f t="shared" si="410"/>
        <v>1.0079575704034762</v>
      </c>
      <c r="R835" s="4">
        <f t="shared" si="411"/>
        <v>19725.799309082468</v>
      </c>
      <c r="S835">
        <f t="shared" si="392"/>
        <v>1.9725799309082469E-5</v>
      </c>
      <c r="T835" s="41">
        <f t="shared" si="393"/>
        <v>8.0512473595955865E-4</v>
      </c>
      <c r="U835" s="42">
        <f t="shared" si="412"/>
        <v>3.5026312801165374E-2</v>
      </c>
      <c r="V835" s="42">
        <f t="shared" si="413"/>
        <v>1.0426651358744345</v>
      </c>
      <c r="W835" s="42">
        <f t="shared" si="414"/>
        <v>1.0397704955407643</v>
      </c>
      <c r="X835" s="42">
        <f t="shared" si="415"/>
        <v>2.894640333670262E-3</v>
      </c>
      <c r="Y835" s="42">
        <f t="shared" si="389"/>
        <v>1.5822330064372794E-2</v>
      </c>
      <c r="Z835" s="10">
        <f t="shared" si="416"/>
        <v>19.652023292410121</v>
      </c>
      <c r="AA835">
        <f t="shared" si="394"/>
        <v>6253866.8449276984</v>
      </c>
      <c r="AB835" s="10">
        <f t="shared" si="395"/>
        <v>6.253866844927698</v>
      </c>
      <c r="AC835" s="10">
        <f t="shared" si="396"/>
        <v>6.152866844927698</v>
      </c>
      <c r="AD835" s="3">
        <f t="shared" si="397"/>
        <v>892.36647497138483</v>
      </c>
      <c r="AI835" s="94">
        <f t="shared" si="398"/>
        <v>1.0397704955407643</v>
      </c>
    </row>
    <row r="836" spans="2:35">
      <c r="B836" s="39">
        <f t="shared" si="399"/>
        <v>808</v>
      </c>
      <c r="C836" s="42">
        <f t="shared" si="400"/>
        <v>15.016786570742418</v>
      </c>
      <c r="D836" s="10">
        <f t="shared" si="401"/>
        <v>0.4832134292579191</v>
      </c>
      <c r="E836" s="40">
        <f t="shared" si="402"/>
        <v>45.033573141484162</v>
      </c>
      <c r="F836" s="40">
        <f t="shared" si="403"/>
        <v>46</v>
      </c>
      <c r="G836" s="3">
        <f t="shared" si="404"/>
        <v>274.83213429255647</v>
      </c>
      <c r="H836" s="3">
        <f t="shared" si="405"/>
        <v>148.76302106966494</v>
      </c>
      <c r="I836">
        <f t="shared" si="390"/>
        <v>1.4876302106966495E-4</v>
      </c>
      <c r="J836" s="4">
        <f t="shared" si="406"/>
        <v>1740.4601663941739</v>
      </c>
      <c r="K836" s="40">
        <f t="shared" si="407"/>
        <v>11.699548408465875</v>
      </c>
      <c r="L836" s="40">
        <f t="shared" si="391"/>
        <v>0</v>
      </c>
      <c r="M836" s="10">
        <f t="shared" si="408"/>
        <v>6.253866844927698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14.823523982643087</v>
      </c>
      <c r="Q836" s="42">
        <f t="shared" si="410"/>
        <v>1.0092113297603096</v>
      </c>
      <c r="R836" s="4">
        <f t="shared" si="411"/>
        <v>18990.131519516955</v>
      </c>
      <c r="S836">
        <f t="shared" si="392"/>
        <v>1.8990131519516956E-5</v>
      </c>
      <c r="T836" s="41">
        <f t="shared" si="393"/>
        <v>8.0586040374912423E-4</v>
      </c>
      <c r="U836" s="42">
        <f t="shared" si="412"/>
        <v>3.3720016933945482E-2</v>
      </c>
      <c r="V836" s="42">
        <f t="shared" si="413"/>
        <v>1.041903185089061</v>
      </c>
      <c r="W836" s="42">
        <f t="shared" si="414"/>
        <v>1.0390582126959909</v>
      </c>
      <c r="X836" s="42">
        <f t="shared" si="415"/>
        <v>2.8449723930701332E-3</v>
      </c>
      <c r="Y836" s="42">
        <f t="shared" si="389"/>
        <v>1.5825896975130538E-2</v>
      </c>
      <c r="Z836" s="10">
        <f t="shared" si="416"/>
        <v>19.638509227532868</v>
      </c>
      <c r="AA836">
        <f t="shared" si="394"/>
        <v>6249635.7161280718</v>
      </c>
      <c r="AB836" s="10">
        <f t="shared" si="395"/>
        <v>6.249635716128072</v>
      </c>
      <c r="AC836" s="10">
        <f t="shared" si="396"/>
        <v>6.148635716128072</v>
      </c>
      <c r="AD836" s="3">
        <f t="shared" si="397"/>
        <v>891.75282322379576</v>
      </c>
      <c r="AI836" s="94">
        <f t="shared" si="398"/>
        <v>1.0390582126959909</v>
      </c>
    </row>
    <row r="837" spans="2:35">
      <c r="B837" s="39">
        <f t="shared" si="399"/>
        <v>809</v>
      </c>
      <c r="C837" s="42">
        <f t="shared" si="400"/>
        <v>15.035371702636901</v>
      </c>
      <c r="D837" s="10">
        <f t="shared" si="401"/>
        <v>0.46462829736343636</v>
      </c>
      <c r="E837" s="40">
        <f t="shared" si="402"/>
        <v>45.070743405273127</v>
      </c>
      <c r="F837" s="40">
        <f t="shared" si="403"/>
        <v>46</v>
      </c>
      <c r="G837" s="3">
        <f t="shared" si="404"/>
        <v>274.64628297361162</v>
      </c>
      <c r="H837" s="3">
        <f t="shared" si="405"/>
        <v>148.76302106966494</v>
      </c>
      <c r="I837">
        <f t="shared" si="390"/>
        <v>1.4876302106966495E-4</v>
      </c>
      <c r="J837" s="4">
        <f t="shared" si="406"/>
        <v>1743.0906228769438</v>
      </c>
      <c r="K837" s="40">
        <f t="shared" si="407"/>
        <v>11.717230601687389</v>
      </c>
      <c r="L837" s="40">
        <f t="shared" si="391"/>
        <v>0</v>
      </c>
      <c r="M837" s="10">
        <f t="shared" si="408"/>
        <v>6.249635716128072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14.82032398370891</v>
      </c>
      <c r="Q837" s="42">
        <f t="shared" si="410"/>
        <v>1.0104653598284048</v>
      </c>
      <c r="R837" s="4">
        <f t="shared" si="411"/>
        <v>18254.84461785961</v>
      </c>
      <c r="S837">
        <f t="shared" si="392"/>
        <v>1.8254844617859608E-5</v>
      </c>
      <c r="T837" s="41">
        <f t="shared" si="393"/>
        <v>8.0659569065078159E-4</v>
      </c>
      <c r="U837" s="42">
        <f t="shared" si="412"/>
        <v>3.2414397394148593E-2</v>
      </c>
      <c r="V837" s="42">
        <f t="shared" si="413"/>
        <v>1.0411389431674762</v>
      </c>
      <c r="W837" s="42">
        <f t="shared" si="414"/>
        <v>1.0383436857544805</v>
      </c>
      <c r="X837" s="42">
        <f t="shared" si="415"/>
        <v>2.7952574129956886E-3</v>
      </c>
      <c r="Y837" s="42">
        <f t="shared" si="389"/>
        <v>1.5829402311974501E-2</v>
      </c>
      <c r="Z837" s="10">
        <f t="shared" si="416"/>
        <v>19.624952743304323</v>
      </c>
      <c r="AA837">
        <f t="shared" si="394"/>
        <v>6245391.3062216472</v>
      </c>
      <c r="AB837" s="10">
        <f t="shared" si="395"/>
        <v>6.2453913062216468</v>
      </c>
      <c r="AC837" s="10">
        <f t="shared" si="396"/>
        <v>6.1443913062216469</v>
      </c>
      <c r="AD837" s="3">
        <f t="shared" si="397"/>
        <v>891.1372452823274</v>
      </c>
      <c r="AI837" s="94">
        <f t="shared" si="398"/>
        <v>1.0383436857544805</v>
      </c>
    </row>
    <row r="838" spans="2:35">
      <c r="B838" s="39">
        <f t="shared" si="399"/>
        <v>810</v>
      </c>
      <c r="C838" s="42">
        <f t="shared" si="400"/>
        <v>15.053956834531384</v>
      </c>
      <c r="D838" s="10">
        <f t="shared" si="401"/>
        <v>0.44604316546895362</v>
      </c>
      <c r="E838" s="40">
        <f t="shared" si="402"/>
        <v>45.107913669062093</v>
      </c>
      <c r="F838" s="40">
        <f t="shared" si="403"/>
        <v>46</v>
      </c>
      <c r="G838" s="3">
        <f t="shared" si="404"/>
        <v>274.46043165466676</v>
      </c>
      <c r="H838" s="3">
        <f t="shared" si="405"/>
        <v>148.76302106966494</v>
      </c>
      <c r="I838">
        <f t="shared" si="390"/>
        <v>1.4876302106966495E-4</v>
      </c>
      <c r="J838" s="4">
        <f t="shared" si="406"/>
        <v>1745.7232496167023</v>
      </c>
      <c r="K838" s="40">
        <f t="shared" si="407"/>
        <v>11.734927383594806</v>
      </c>
      <c r="L838" s="40">
        <f t="shared" si="391"/>
        <v>0</v>
      </c>
      <c r="M838" s="10">
        <f t="shared" si="408"/>
        <v>6.2453913062216468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14.817112457626397</v>
      </c>
      <c r="Q838" s="42">
        <f t="shared" si="410"/>
        <v>1.0117196617004891</v>
      </c>
      <c r="R838" s="4">
        <f t="shared" si="411"/>
        <v>17519.939814145855</v>
      </c>
      <c r="S838">
        <f t="shared" si="392"/>
        <v>1.7519939814145854E-5</v>
      </c>
      <c r="T838" s="41">
        <f t="shared" si="393"/>
        <v>8.0733059545449527E-4</v>
      </c>
      <c r="U838" s="42">
        <f t="shared" si="412"/>
        <v>3.1109456330386229E-2</v>
      </c>
      <c r="V838" s="42">
        <f t="shared" si="413"/>
        <v>1.0403724117814706</v>
      </c>
      <c r="W838" s="42">
        <f t="shared" si="414"/>
        <v>1.0376269159815488</v>
      </c>
      <c r="X838" s="42">
        <f t="shared" si="415"/>
        <v>2.7454957999217822E-3</v>
      </c>
      <c r="Y838" s="42">
        <f t="shared" si="389"/>
        <v>1.5832845992496142E-2</v>
      </c>
      <c r="Z838" s="10">
        <f t="shared" si="416"/>
        <v>19.611353863757479</v>
      </c>
      <c r="AA838">
        <f t="shared" si="394"/>
        <v>6241133.6227329308</v>
      </c>
      <c r="AB838" s="10">
        <f t="shared" si="395"/>
        <v>6.2411336227329306</v>
      </c>
      <c r="AC838" s="10">
        <f t="shared" si="396"/>
        <v>6.1401336227329306</v>
      </c>
      <c r="AD838" s="3">
        <f t="shared" si="397"/>
        <v>890.51974223827858</v>
      </c>
      <c r="AI838" s="94">
        <f t="shared" si="398"/>
        <v>1.0376269159815488</v>
      </c>
    </row>
    <row r="839" spans="2:35">
      <c r="B839" s="39">
        <f t="shared" si="399"/>
        <v>811</v>
      </c>
      <c r="C839" s="42">
        <f t="shared" si="400"/>
        <v>15.072541966425867</v>
      </c>
      <c r="D839" s="10">
        <f t="shared" si="401"/>
        <v>0.42745803357447087</v>
      </c>
      <c r="E839" s="40">
        <f t="shared" si="402"/>
        <v>45.145083932851058</v>
      </c>
      <c r="F839" s="40">
        <f t="shared" si="403"/>
        <v>46</v>
      </c>
      <c r="G839" s="3">
        <f t="shared" si="404"/>
        <v>274.27458033572191</v>
      </c>
      <c r="H839" s="3">
        <f t="shared" si="405"/>
        <v>148.76302106966494</v>
      </c>
      <c r="I839">
        <f t="shared" si="390"/>
        <v>1.4876302106966495E-4</v>
      </c>
      <c r="J839" s="4">
        <f t="shared" si="406"/>
        <v>1748.3580466134495</v>
      </c>
      <c r="K839" s="40">
        <f t="shared" si="407"/>
        <v>11.75263875418813</v>
      </c>
      <c r="L839" s="40">
        <f t="shared" si="391"/>
        <v>0</v>
      </c>
      <c r="M839" s="10">
        <f t="shared" si="408"/>
        <v>6.2411336227329306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14.81388939444818</v>
      </c>
      <c r="Q839" s="42">
        <f t="shared" si="410"/>
        <v>1.0129742364714773</v>
      </c>
      <c r="R839" s="4">
        <f t="shared" si="411"/>
        <v>16785.418318411063</v>
      </c>
      <c r="S839">
        <f t="shared" si="392"/>
        <v>1.6785418318411062E-5</v>
      </c>
      <c r="T839" s="41">
        <f t="shared" si="393"/>
        <v>8.0806511695023005E-4</v>
      </c>
      <c r="U839" s="42">
        <f t="shared" si="412"/>
        <v>2.9805195891269787E-2</v>
      </c>
      <c r="V839" s="42">
        <f t="shared" si="413"/>
        <v>1.0396035926093743</v>
      </c>
      <c r="W839" s="42">
        <f t="shared" si="414"/>
        <v>1.0369079046478875</v>
      </c>
      <c r="X839" s="42">
        <f t="shared" si="415"/>
        <v>2.6956879614867812E-3</v>
      </c>
      <c r="Y839" s="42">
        <f t="shared" si="389"/>
        <v>1.583622793460308E-2</v>
      </c>
      <c r="Z839" s="10">
        <f t="shared" si="416"/>
        <v>19.597712613027518</v>
      </c>
      <c r="AA839">
        <f t="shared" si="394"/>
        <v>6236862.6732184282</v>
      </c>
      <c r="AB839" s="10">
        <f t="shared" si="395"/>
        <v>6.236862673218428</v>
      </c>
      <c r="AC839" s="10">
        <f t="shared" si="396"/>
        <v>6.135862673218428</v>
      </c>
      <c r="AD839" s="3">
        <f t="shared" si="397"/>
        <v>889.90031518758929</v>
      </c>
      <c r="AI839" s="94">
        <f t="shared" si="398"/>
        <v>1.0369079046478875</v>
      </c>
    </row>
    <row r="840" spans="2:35">
      <c r="B840" s="39">
        <f t="shared" si="399"/>
        <v>812</v>
      </c>
      <c r="C840" s="42">
        <f t="shared" si="400"/>
        <v>15.091127098320349</v>
      </c>
      <c r="D840" s="10">
        <f t="shared" si="401"/>
        <v>0.40887290167998813</v>
      </c>
      <c r="E840" s="40">
        <f t="shared" si="402"/>
        <v>45.182254196640024</v>
      </c>
      <c r="F840" s="40">
        <f t="shared" si="403"/>
        <v>46</v>
      </c>
      <c r="G840" s="3">
        <f t="shared" si="404"/>
        <v>274.08872901677705</v>
      </c>
      <c r="H840" s="3">
        <f t="shared" si="405"/>
        <v>148.76302106966494</v>
      </c>
      <c r="I840">
        <f t="shared" si="390"/>
        <v>1.4876302106966495E-4</v>
      </c>
      <c r="J840" s="4">
        <f t="shared" si="406"/>
        <v>1750.9950138671852</v>
      </c>
      <c r="K840" s="40">
        <f t="shared" si="407"/>
        <v>11.770364713467357</v>
      </c>
      <c r="L840" s="40">
        <f t="shared" si="391"/>
        <v>0</v>
      </c>
      <c r="M840" s="10">
        <f t="shared" si="408"/>
        <v>6.236862673218428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14.810654784182994</v>
      </c>
      <c r="Q840" s="42">
        <f t="shared" si="410"/>
        <v>1.0142290852384834</v>
      </c>
      <c r="R840" s="4">
        <f t="shared" si="411"/>
        <v>16051.281340690599</v>
      </c>
      <c r="S840">
        <f t="shared" si="392"/>
        <v>1.6051281340690598E-5</v>
      </c>
      <c r="T840" s="41">
        <f t="shared" si="393"/>
        <v>8.0879925392795052E-4</v>
      </c>
      <c r="U840" s="42">
        <f t="shared" si="412"/>
        <v>2.8501618225410669E-2</v>
      </c>
      <c r="V840" s="42">
        <f t="shared" si="413"/>
        <v>1.0388324873357275</v>
      </c>
      <c r="W840" s="42">
        <f t="shared" si="414"/>
        <v>1.0361866530295931</v>
      </c>
      <c r="X840" s="42">
        <f t="shared" si="415"/>
        <v>2.6458343061344092E-3</v>
      </c>
      <c r="Y840" s="42">
        <f t="shared" si="389"/>
        <v>1.5839548056519836E-2</v>
      </c>
      <c r="Z840" s="10">
        <f t="shared" si="416"/>
        <v>19.584029015351756</v>
      </c>
      <c r="AA840">
        <f t="shared" si="394"/>
        <v>6232578.465266617</v>
      </c>
      <c r="AB840" s="10">
        <f t="shared" si="395"/>
        <v>6.2325784652666174</v>
      </c>
      <c r="AC840" s="10">
        <f t="shared" si="396"/>
        <v>6.1315784652666174</v>
      </c>
      <c r="AD840" s="3">
        <f t="shared" si="397"/>
        <v>889.27896523083643</v>
      </c>
      <c r="AI840" s="94">
        <f t="shared" si="398"/>
        <v>1.0361866530295931</v>
      </c>
    </row>
    <row r="841" spans="2:35">
      <c r="B841" s="39">
        <f t="shared" si="399"/>
        <v>813</v>
      </c>
      <c r="C841" s="42">
        <f t="shared" si="400"/>
        <v>15.109712230214832</v>
      </c>
      <c r="D841" s="10">
        <f t="shared" si="401"/>
        <v>0.39028776978550539</v>
      </c>
      <c r="E841" s="40">
        <f t="shared" si="402"/>
        <v>45.219424460428989</v>
      </c>
      <c r="F841" s="40">
        <f t="shared" si="403"/>
        <v>46</v>
      </c>
      <c r="G841" s="3">
        <f t="shared" si="404"/>
        <v>273.9028776978322</v>
      </c>
      <c r="H841" s="3">
        <f t="shared" si="405"/>
        <v>148.76302106966494</v>
      </c>
      <c r="I841">
        <f t="shared" si="390"/>
        <v>1.4876302106966495E-4</v>
      </c>
      <c r="J841" s="4">
        <f t="shared" si="406"/>
        <v>1753.63415137791</v>
      </c>
      <c r="K841" s="40">
        <f t="shared" si="407"/>
        <v>11.788105261432491</v>
      </c>
      <c r="L841" s="40">
        <f t="shared" si="391"/>
        <v>0</v>
      </c>
      <c r="M841" s="10">
        <f t="shared" si="408"/>
        <v>6.2325784652666174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14.807408616795451</v>
      </c>
      <c r="Q841" s="42">
        <f t="shared" si="410"/>
        <v>1.0154842091008318</v>
      </c>
      <c r="R841" s="4">
        <f t="shared" si="411"/>
        <v>15317.530091019789</v>
      </c>
      <c r="S841">
        <f t="shared" si="392"/>
        <v>1.5317530091019788E-5</v>
      </c>
      <c r="T841" s="41">
        <f t="shared" si="393"/>
        <v>8.0953300517762144E-4</v>
      </c>
      <c r="U841" s="42">
        <f t="shared" si="412"/>
        <v>2.7198725481420199E-2</v>
      </c>
      <c r="V841" s="42">
        <f t="shared" si="413"/>
        <v>1.0380590976516919</v>
      </c>
      <c r="W841" s="42">
        <f t="shared" si="414"/>
        <v>1.0354631624081609</v>
      </c>
      <c r="X841" s="42">
        <f t="shared" si="415"/>
        <v>2.5959352435309668E-3</v>
      </c>
      <c r="Y841" s="42">
        <f t="shared" si="389"/>
        <v>1.5842806276789103E-2</v>
      </c>
      <c r="Z841" s="10">
        <f t="shared" si="416"/>
        <v>19.570303095070223</v>
      </c>
      <c r="AA841">
        <f t="shared" si="394"/>
        <v>6228281.0064981356</v>
      </c>
      <c r="AB841" s="10">
        <f t="shared" si="395"/>
        <v>6.2282810064981353</v>
      </c>
      <c r="AC841" s="10">
        <f t="shared" si="396"/>
        <v>6.1272810064981353</v>
      </c>
      <c r="AD841" s="3">
        <f t="shared" si="397"/>
        <v>888.65569347326118</v>
      </c>
      <c r="AI841" s="94">
        <f t="shared" si="398"/>
        <v>1.0354631624081609</v>
      </c>
    </row>
    <row r="842" spans="2:35">
      <c r="B842" s="39">
        <f t="shared" si="399"/>
        <v>814</v>
      </c>
      <c r="C842" s="42">
        <f t="shared" si="400"/>
        <v>15.128297362109315</v>
      </c>
      <c r="D842" s="10">
        <f t="shared" si="401"/>
        <v>0.37170263789102265</v>
      </c>
      <c r="E842" s="40">
        <f t="shared" si="402"/>
        <v>45.256594724217955</v>
      </c>
      <c r="F842" s="40">
        <f t="shared" si="403"/>
        <v>46</v>
      </c>
      <c r="G842" s="3">
        <f t="shared" si="404"/>
        <v>273.71702637888734</v>
      </c>
      <c r="H842" s="3">
        <f t="shared" si="405"/>
        <v>148.76302106966494</v>
      </c>
      <c r="I842">
        <f t="shared" si="390"/>
        <v>1.4876302106966495E-4</v>
      </c>
      <c r="J842" s="4">
        <f t="shared" si="406"/>
        <v>1756.2754591456232</v>
      </c>
      <c r="K842" s="40">
        <f t="shared" si="407"/>
        <v>11.805860398083531</v>
      </c>
      <c r="L842" s="40">
        <f t="shared" si="391"/>
        <v>0</v>
      </c>
      <c r="M842" s="10">
        <f t="shared" si="408"/>
        <v>6.2282810064981353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14.80415088220602</v>
      </c>
      <c r="Q842" s="42">
        <f t="shared" si="410"/>
        <v>1.0167396091600693</v>
      </c>
      <c r="R842" s="4">
        <f t="shared" si="411"/>
        <v>14584.165779434055</v>
      </c>
      <c r="S842">
        <f t="shared" si="392"/>
        <v>1.4584165779434056E-5</v>
      </c>
      <c r="T842" s="41">
        <f t="shared" si="393"/>
        <v>8.1026636948920716E-4</v>
      </c>
      <c r="U842" s="42">
        <f t="shared" si="412"/>
        <v>2.5896519807909874E-2</v>
      </c>
      <c r="V842" s="42">
        <f t="shared" si="413"/>
        <v>1.037283425254282</v>
      </c>
      <c r="W842" s="42">
        <f t="shared" si="414"/>
        <v>1.0347374340705171</v>
      </c>
      <c r="X842" s="42">
        <f t="shared" si="415"/>
        <v>2.5459911837648619E-3</v>
      </c>
      <c r="Y842" s="42">
        <f t="shared" si="389"/>
        <v>1.5846002514272019E-2</v>
      </c>
      <c r="Z842" s="10">
        <f t="shared" si="416"/>
        <v>19.556534876625026</v>
      </c>
      <c r="AA842">
        <f t="shared" si="394"/>
        <v>6223970.3045655824</v>
      </c>
      <c r="AB842" s="10">
        <f t="shared" si="395"/>
        <v>6.2239703045655821</v>
      </c>
      <c r="AC842" s="10">
        <f t="shared" si="396"/>
        <v>6.1229703045655821</v>
      </c>
      <c r="AD842" s="3">
        <f t="shared" si="397"/>
        <v>888.03050102474003</v>
      </c>
      <c r="AI842" s="94">
        <f t="shared" si="398"/>
        <v>1.0347374340705171</v>
      </c>
    </row>
    <row r="843" spans="2:35">
      <c r="B843" s="39">
        <f t="shared" si="399"/>
        <v>815</v>
      </c>
      <c r="C843" s="42">
        <f t="shared" si="400"/>
        <v>15.146882494003798</v>
      </c>
      <c r="D843" s="10">
        <f t="shared" si="401"/>
        <v>0.3531175059965399</v>
      </c>
      <c r="E843" s="40">
        <f t="shared" si="402"/>
        <v>45.29376498800692</v>
      </c>
      <c r="F843" s="40">
        <f t="shared" si="403"/>
        <v>46</v>
      </c>
      <c r="G843" s="3">
        <f t="shared" si="404"/>
        <v>273.53117505994248</v>
      </c>
      <c r="H843" s="3">
        <f t="shared" si="405"/>
        <v>148.76302106966494</v>
      </c>
      <c r="I843">
        <f t="shared" si="390"/>
        <v>1.4876302106966495E-4</v>
      </c>
      <c r="J843" s="4">
        <f t="shared" si="406"/>
        <v>1758.9189371703255</v>
      </c>
      <c r="K843" s="40">
        <f t="shared" si="407"/>
        <v>11.823630123420477</v>
      </c>
      <c r="L843" s="40">
        <f t="shared" si="391"/>
        <v>0</v>
      </c>
      <c r="M843" s="10">
        <f t="shared" si="408"/>
        <v>6.2239703045655821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14.800881570290672</v>
      </c>
      <c r="Q843" s="42">
        <f t="shared" si="410"/>
        <v>1.0179952865199766</v>
      </c>
      <c r="R843" s="4">
        <f t="shared" si="411"/>
        <v>13851.18961596872</v>
      </c>
      <c r="S843">
        <f t="shared" si="392"/>
        <v>1.3851189615968721E-5</v>
      </c>
      <c r="T843" s="41">
        <f t="shared" si="393"/>
        <v>8.1099934565267246E-4</v>
      </c>
      <c r="U843" s="42">
        <f t="shared" si="412"/>
        <v>2.4595003353491018E-2</v>
      </c>
      <c r="V843" s="42">
        <f t="shared" si="413"/>
        <v>1.0365054718474491</v>
      </c>
      <c r="W843" s="42">
        <f t="shared" si="414"/>
        <v>1.0340094693089854</v>
      </c>
      <c r="X843" s="42">
        <f t="shared" si="415"/>
        <v>2.4960025384637152E-3</v>
      </c>
      <c r="Y843" s="42">
        <f t="shared" si="389"/>
        <v>1.5849136688149839E-2</v>
      </c>
      <c r="Z843" s="10">
        <f t="shared" si="416"/>
        <v>19.542724384561421</v>
      </c>
      <c r="AA843">
        <f t="shared" si="394"/>
        <v>6219646.3671538495</v>
      </c>
      <c r="AB843" s="10">
        <f t="shared" si="395"/>
        <v>6.2196463671538496</v>
      </c>
      <c r="AC843" s="10">
        <f t="shared" si="396"/>
        <v>6.1186463671538496</v>
      </c>
      <c r="AD843" s="3">
        <f t="shared" si="397"/>
        <v>887.40338899983317</v>
      </c>
      <c r="AI843" s="94">
        <f t="shared" si="398"/>
        <v>1.0340094693089854</v>
      </c>
    </row>
    <row r="844" spans="2:35">
      <c r="B844" s="39">
        <f t="shared" si="399"/>
        <v>816</v>
      </c>
      <c r="C844" s="42">
        <f t="shared" si="400"/>
        <v>15.16546762589828</v>
      </c>
      <c r="D844" s="10">
        <f t="shared" si="401"/>
        <v>0.33453237410205716</v>
      </c>
      <c r="E844" s="40">
        <f t="shared" si="402"/>
        <v>45.330935251795886</v>
      </c>
      <c r="F844" s="40">
        <f t="shared" si="403"/>
        <v>46</v>
      </c>
      <c r="G844" s="3">
        <f t="shared" si="404"/>
        <v>273.34532374099763</v>
      </c>
      <c r="H844" s="3">
        <f t="shared" si="405"/>
        <v>148.76302106966494</v>
      </c>
      <c r="I844">
        <f t="shared" si="390"/>
        <v>1.4876302106966495E-4</v>
      </c>
      <c r="J844" s="4">
        <f t="shared" si="406"/>
        <v>1761.5645854520162</v>
      </c>
      <c r="K844" s="40">
        <f t="shared" si="407"/>
        <v>11.841414437443326</v>
      </c>
      <c r="L844" s="40">
        <f t="shared" si="391"/>
        <v>0</v>
      </c>
      <c r="M844" s="10">
        <f t="shared" si="408"/>
        <v>6.2196463671538496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14.79760067088095</v>
      </c>
      <c r="Q844" s="42">
        <f t="shared" si="410"/>
        <v>1.0192512422865798</v>
      </c>
      <c r="R844" s="4">
        <f t="shared" si="411"/>
        <v>13118.602810659249</v>
      </c>
      <c r="S844">
        <f t="shared" si="392"/>
        <v>1.3118602810659249E-5</v>
      </c>
      <c r="T844" s="41">
        <f t="shared" si="393"/>
        <v>8.1173193245798192E-4</v>
      </c>
      <c r="U844" s="42">
        <f t="shared" si="412"/>
        <v>2.3294178266775201E-2</v>
      </c>
      <c r="V844" s="42">
        <f t="shared" si="413"/>
        <v>1.0357252391411584</v>
      </c>
      <c r="W844" s="42">
        <f t="shared" si="414"/>
        <v>1.0332792694213431</v>
      </c>
      <c r="X844" s="42">
        <f t="shared" si="415"/>
        <v>2.4459697198153663E-3</v>
      </c>
      <c r="Y844" s="42">
        <f t="shared" si="389"/>
        <v>1.5852208717924379E-2</v>
      </c>
      <c r="Z844" s="10">
        <f t="shared" si="416"/>
        <v>19.528871643527395</v>
      </c>
      <c r="AA844">
        <f t="shared" si="394"/>
        <v>6215309.2019799948</v>
      </c>
      <c r="AB844" s="10">
        <f t="shared" si="395"/>
        <v>6.2153092019799949</v>
      </c>
      <c r="AC844" s="10">
        <f t="shared" si="396"/>
        <v>6.1143092019799949</v>
      </c>
      <c r="AD844" s="3">
        <f t="shared" si="397"/>
        <v>886.77435851776579</v>
      </c>
      <c r="AI844" s="94">
        <f t="shared" si="398"/>
        <v>1.0332792694213431</v>
      </c>
    </row>
    <row r="845" spans="2:35">
      <c r="B845" s="39">
        <f t="shared" si="399"/>
        <v>817</v>
      </c>
      <c r="C845" s="42">
        <f t="shared" si="400"/>
        <v>15.184052757792763</v>
      </c>
      <c r="D845" s="10">
        <f t="shared" si="401"/>
        <v>0.31594724220757442</v>
      </c>
      <c r="E845" s="40">
        <f t="shared" si="402"/>
        <v>45.368105515584851</v>
      </c>
      <c r="F845" s="40">
        <f t="shared" si="403"/>
        <v>46</v>
      </c>
      <c r="G845" s="3">
        <f t="shared" si="404"/>
        <v>273.15947242205277</v>
      </c>
      <c r="H845" s="3">
        <f t="shared" si="405"/>
        <v>148.76302106966494</v>
      </c>
      <c r="I845">
        <f t="shared" si="390"/>
        <v>1.4876302106966495E-4</v>
      </c>
      <c r="J845" s="4">
        <f t="shared" si="406"/>
        <v>1764.212403990696</v>
      </c>
      <c r="K845" s="40">
        <f t="shared" si="407"/>
        <v>11.859213340152083</v>
      </c>
      <c r="L845" s="40">
        <f t="shared" si="391"/>
        <v>0</v>
      </c>
      <c r="M845" s="10">
        <f t="shared" si="408"/>
        <v>6.2153092019799949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14.794308173763673</v>
      </c>
      <c r="Q845" s="42">
        <f t="shared" si="410"/>
        <v>1.0205074775681622</v>
      </c>
      <c r="R845" s="4">
        <f t="shared" si="411"/>
        <v>12386.40657354082</v>
      </c>
      <c r="S845">
        <f t="shared" si="392"/>
        <v>1.238640657354082E-5</v>
      </c>
      <c r="T845" s="41">
        <f t="shared" si="393"/>
        <v>8.124641286951003E-4</v>
      </c>
      <c r="U845" s="42">
        <f t="shared" si="412"/>
        <v>2.1994046696373493E-2</v>
      </c>
      <c r="V845" s="42">
        <f t="shared" si="413"/>
        <v>1.0349427288525546</v>
      </c>
      <c r="W845" s="42">
        <f t="shared" si="414"/>
        <v>1.0325468357107992</v>
      </c>
      <c r="X845" s="42">
        <f t="shared" si="415"/>
        <v>2.3958931417553675E-3</v>
      </c>
      <c r="Y845" s="42">
        <f t="shared" si="389"/>
        <v>1.5855218523419954E-2</v>
      </c>
      <c r="Z845" s="10">
        <f t="shared" si="416"/>
        <v>19.514976678275065</v>
      </c>
      <c r="AA845">
        <f t="shared" si="394"/>
        <v>6210958.8167936765</v>
      </c>
      <c r="AB845" s="10">
        <f t="shared" si="395"/>
        <v>6.2109588167936769</v>
      </c>
      <c r="AC845" s="10">
        <f t="shared" si="396"/>
        <v>6.1099588167936769</v>
      </c>
      <c r="AD845" s="3">
        <f t="shared" si="397"/>
        <v>886.14341070249111</v>
      </c>
      <c r="AI845" s="94">
        <f t="shared" si="398"/>
        <v>1.0325468357107992</v>
      </c>
    </row>
    <row r="846" spans="2:35">
      <c r="B846" s="39">
        <f t="shared" si="399"/>
        <v>818</v>
      </c>
      <c r="C846" s="42">
        <f t="shared" si="400"/>
        <v>15.202637889687246</v>
      </c>
      <c r="D846" s="10">
        <f t="shared" si="401"/>
        <v>0.29736211031309168</v>
      </c>
      <c r="E846" s="40">
        <f t="shared" si="402"/>
        <v>45.405275779373817</v>
      </c>
      <c r="F846" s="40">
        <f t="shared" si="403"/>
        <v>46</v>
      </c>
      <c r="G846" s="3">
        <f t="shared" si="404"/>
        <v>272.97362110310792</v>
      </c>
      <c r="H846" s="3">
        <f t="shared" si="405"/>
        <v>148.76302106966494</v>
      </c>
      <c r="I846">
        <f t="shared" si="390"/>
        <v>1.4876302106966495E-4</v>
      </c>
      <c r="J846" s="4">
        <f t="shared" si="406"/>
        <v>1766.8623927863641</v>
      </c>
      <c r="K846" s="40">
        <f t="shared" si="407"/>
        <v>11.877026831546743</v>
      </c>
      <c r="L846" s="40">
        <f t="shared" si="391"/>
        <v>0</v>
      </c>
      <c r="M846" s="10">
        <f t="shared" si="408"/>
        <v>6.2109588167936769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14.791004068681078</v>
      </c>
      <c r="Q846" s="42">
        <f t="shared" si="410"/>
        <v>1.021763993475276</v>
      </c>
      <c r="R846" s="4">
        <f t="shared" si="411"/>
        <v>11654.6021146491</v>
      </c>
      <c r="S846">
        <f t="shared" si="392"/>
        <v>1.16546021146491E-5</v>
      </c>
      <c r="T846" s="41">
        <f t="shared" si="393"/>
        <v>8.1319593315399208E-4</v>
      </c>
      <c r="U846" s="42">
        <f t="shared" si="412"/>
        <v>2.0694610790897822E-2</v>
      </c>
      <c r="V846" s="42">
        <f t="shared" si="413"/>
        <v>1.0341579427039764</v>
      </c>
      <c r="W846" s="42">
        <f t="shared" si="414"/>
        <v>1.0318121694860682</v>
      </c>
      <c r="X846" s="42">
        <f t="shared" si="415"/>
        <v>2.3457732179081869E-3</v>
      </c>
      <c r="Y846" s="42">
        <f t="shared" si="389"/>
        <v>1.5858166024782738E-2</v>
      </c>
      <c r="Z846" s="10">
        <f t="shared" si="416"/>
        <v>19.50103951365892</v>
      </c>
      <c r="AA846">
        <f t="shared" si="394"/>
        <v>6206595.2193766059</v>
      </c>
      <c r="AB846" s="10">
        <f t="shared" si="395"/>
        <v>6.2065952193766059</v>
      </c>
      <c r="AC846" s="10">
        <f t="shared" si="396"/>
        <v>6.1055952193766059</v>
      </c>
      <c r="AD846" s="3">
        <f t="shared" si="397"/>
        <v>885.51054668261145</v>
      </c>
      <c r="AI846" s="94">
        <f t="shared" si="398"/>
        <v>1.0318121694860682</v>
      </c>
    </row>
    <row r="847" spans="2:35">
      <c r="B847" s="39">
        <f t="shared" si="399"/>
        <v>819</v>
      </c>
      <c r="C847" s="42">
        <f t="shared" si="400"/>
        <v>15.221223021581729</v>
      </c>
      <c r="D847" s="10">
        <f t="shared" si="401"/>
        <v>0.27877697841860893</v>
      </c>
      <c r="E847" s="40">
        <f t="shared" si="402"/>
        <v>45.442446043162782</v>
      </c>
      <c r="F847" s="40">
        <f t="shared" si="403"/>
        <v>46</v>
      </c>
      <c r="G847" s="3">
        <f t="shared" si="404"/>
        <v>272.78776978416306</v>
      </c>
      <c r="H847" s="3">
        <f t="shared" si="405"/>
        <v>148.76302106966494</v>
      </c>
      <c r="I847">
        <f t="shared" si="390"/>
        <v>1.4876302106966495E-4</v>
      </c>
      <c r="J847" s="4">
        <f t="shared" si="406"/>
        <v>1769.5145518390211</v>
      </c>
      <c r="K847" s="40">
        <f t="shared" si="407"/>
        <v>11.894854911627311</v>
      </c>
      <c r="L847" s="40">
        <f t="shared" si="391"/>
        <v>0</v>
      </c>
      <c r="M847" s="10">
        <f t="shared" si="408"/>
        <v>6.2065952193766059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14.787688345330219</v>
      </c>
      <c r="Q847" s="42">
        <f t="shared" si="410"/>
        <v>1.0230207911207547</v>
      </c>
      <c r="R847" s="4">
        <f t="shared" si="411"/>
        <v>10923.190644019163</v>
      </c>
      <c r="S847">
        <f t="shared" si="392"/>
        <v>1.0923190644019164E-5</v>
      </c>
      <c r="T847" s="41">
        <f t="shared" si="393"/>
        <v>8.1392734462462201E-4</v>
      </c>
      <c r="U847" s="42">
        <f t="shared" si="412"/>
        <v>1.9395872698959069E-2</v>
      </c>
      <c r="V847" s="42">
        <f t="shared" si="413"/>
        <v>1.0333708824256076</v>
      </c>
      <c r="W847" s="42">
        <f t="shared" si="414"/>
        <v>1.0310752720612777</v>
      </c>
      <c r="X847" s="42">
        <f t="shared" si="415"/>
        <v>2.2956103643299031E-3</v>
      </c>
      <c r="Y847" s="42">
        <f t="shared" si="389"/>
        <v>1.5861051142483564E-2</v>
      </c>
      <c r="Z847" s="10">
        <f t="shared" si="416"/>
        <v>19.487060174638287</v>
      </c>
      <c r="AA847">
        <f t="shared" si="394"/>
        <v>6202218.4175433172</v>
      </c>
      <c r="AB847" s="10">
        <f t="shared" si="395"/>
        <v>6.2022184175433175</v>
      </c>
      <c r="AC847" s="10">
        <f t="shared" si="396"/>
        <v>6.1012184175433175</v>
      </c>
      <c r="AD847" s="3">
        <f t="shared" si="397"/>
        <v>884.87576759148908</v>
      </c>
      <c r="AI847" s="94">
        <f t="shared" si="398"/>
        <v>1.0310752720612777</v>
      </c>
    </row>
    <row r="848" spans="2:35">
      <c r="B848" s="39">
        <f t="shared" si="399"/>
        <v>820</v>
      </c>
      <c r="C848" s="42">
        <f t="shared" si="400"/>
        <v>15.239808153476211</v>
      </c>
      <c r="D848" s="10">
        <f t="shared" si="401"/>
        <v>0.26019184652412619</v>
      </c>
      <c r="E848" s="40">
        <f t="shared" si="402"/>
        <v>45.479616306951748</v>
      </c>
      <c r="F848" s="40">
        <f t="shared" si="403"/>
        <v>46</v>
      </c>
      <c r="G848" s="3">
        <f t="shared" si="404"/>
        <v>272.6019184652182</v>
      </c>
      <c r="H848" s="3">
        <f t="shared" si="405"/>
        <v>148.76302106966494</v>
      </c>
      <c r="I848">
        <f t="shared" si="390"/>
        <v>1.4876302106966495E-4</v>
      </c>
      <c r="J848" s="4">
        <f t="shared" si="406"/>
        <v>1772.168881148667</v>
      </c>
      <c r="K848" s="40">
        <f t="shared" si="407"/>
        <v>11.912697580393782</v>
      </c>
      <c r="L848" s="40">
        <f t="shared" si="391"/>
        <v>0</v>
      </c>
      <c r="M848" s="10">
        <f t="shared" si="408"/>
        <v>6.2022184175433175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14.784360993363348</v>
      </c>
      <c r="Q848" s="42">
        <f t="shared" si="410"/>
        <v>1.0242778716197243</v>
      </c>
      <c r="R848" s="4">
        <f t="shared" si="411"/>
        <v>10192.17337168658</v>
      </c>
      <c r="S848">
        <f t="shared" si="392"/>
        <v>1.019217337168658E-5</v>
      </c>
      <c r="T848" s="41">
        <f t="shared" si="393"/>
        <v>8.1465836189695457E-4</v>
      </c>
      <c r="U848" s="42">
        <f t="shared" si="412"/>
        <v>1.8097834569168993E-2</v>
      </c>
      <c r="V848" s="42">
        <f t="shared" si="413"/>
        <v>1.0325815497528563</v>
      </c>
      <c r="W848" s="42">
        <f t="shared" si="414"/>
        <v>1.0303361447560979</v>
      </c>
      <c r="X848" s="42">
        <f t="shared" si="415"/>
        <v>2.2454049967584044E-3</v>
      </c>
      <c r="Y848" s="42">
        <f t="shared" si="389"/>
        <v>1.5863873797317279E-2</v>
      </c>
      <c r="Z848" s="10">
        <f t="shared" si="416"/>
        <v>19.473038686275569</v>
      </c>
      <c r="AA848">
        <f t="shared" si="394"/>
        <v>6197828.4191406164</v>
      </c>
      <c r="AB848" s="10">
        <f t="shared" si="395"/>
        <v>6.1978284191406168</v>
      </c>
      <c r="AC848" s="10">
        <f t="shared" si="396"/>
        <v>6.0968284191406168</v>
      </c>
      <c r="AD848" s="3">
        <f t="shared" si="397"/>
        <v>884.23907456716699</v>
      </c>
      <c r="AI848" s="94">
        <f t="shared" si="398"/>
        <v>1.0303361447560979</v>
      </c>
    </row>
    <row r="849" spans="2:35">
      <c r="B849" s="39">
        <f t="shared" si="399"/>
        <v>821</v>
      </c>
      <c r="C849" s="42">
        <f t="shared" si="400"/>
        <v>15.258393285370694</v>
      </c>
      <c r="D849" s="10">
        <f t="shared" si="401"/>
        <v>0.24160671462964345</v>
      </c>
      <c r="E849" s="40">
        <f t="shared" si="402"/>
        <v>45.516786570740713</v>
      </c>
      <c r="F849" s="40">
        <f t="shared" si="403"/>
        <v>46</v>
      </c>
      <c r="G849" s="3">
        <f t="shared" si="404"/>
        <v>272.41606714627335</v>
      </c>
      <c r="H849" s="3">
        <f t="shared" si="405"/>
        <v>148.76302106966494</v>
      </c>
      <c r="I849">
        <f t="shared" si="390"/>
        <v>1.4876302106966495E-4</v>
      </c>
      <c r="J849" s="4">
        <f t="shared" si="406"/>
        <v>1774.8253807153014</v>
      </c>
      <c r="K849" s="40">
        <f t="shared" si="407"/>
        <v>11.930554837846161</v>
      </c>
      <c r="L849" s="40">
        <f t="shared" si="391"/>
        <v>0</v>
      </c>
      <c r="M849" s="10">
        <f t="shared" si="408"/>
        <v>6.1978284191406168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14.781022002387308</v>
      </c>
      <c r="Q849" s="42">
        <f t="shared" si="410"/>
        <v>1.0255352360896155</v>
      </c>
      <c r="R849" s="4">
        <f t="shared" si="411"/>
        <v>9461.5515076866232</v>
      </c>
      <c r="S849">
        <f t="shared" si="392"/>
        <v>9.4615515076866224E-6</v>
      </c>
      <c r="T849" s="41">
        <f t="shared" si="393"/>
        <v>8.1538898376095454E-4</v>
      </c>
      <c r="U849" s="42">
        <f t="shared" si="412"/>
        <v>1.6800498550138831E-2</v>
      </c>
      <c r="V849" s="42">
        <f t="shared" si="413"/>
        <v>1.031789946428501</v>
      </c>
      <c r="W849" s="42">
        <f t="shared" si="414"/>
        <v>1.0295947888956491</v>
      </c>
      <c r="X849" s="42">
        <f t="shared" si="415"/>
        <v>2.1951575328518214E-3</v>
      </c>
      <c r="Y849" s="42">
        <f t="shared" si="389"/>
        <v>1.5866633910404902E-2</v>
      </c>
      <c r="Z849" s="10">
        <f t="shared" si="416"/>
        <v>19.458975073737914</v>
      </c>
      <c r="AA849">
        <f t="shared" si="394"/>
        <v>6193425.2320481064</v>
      </c>
      <c r="AB849" s="10">
        <f t="shared" si="395"/>
        <v>6.1934252320481065</v>
      </c>
      <c r="AC849" s="10">
        <f t="shared" si="396"/>
        <v>6.0924252320481065</v>
      </c>
      <c r="AD849" s="3">
        <f t="shared" si="397"/>
        <v>883.60046875244473</v>
      </c>
      <c r="AI849" s="94">
        <f t="shared" si="398"/>
        <v>1.0295947888956491</v>
      </c>
    </row>
    <row r="850" spans="2:35">
      <c r="B850" s="39">
        <f t="shared" si="399"/>
        <v>822</v>
      </c>
      <c r="C850" s="42">
        <f t="shared" si="400"/>
        <v>15.276978417265177</v>
      </c>
      <c r="D850" s="10">
        <f t="shared" si="401"/>
        <v>0.22302158273516071</v>
      </c>
      <c r="E850" s="40">
        <f t="shared" si="402"/>
        <v>45.553956834529679</v>
      </c>
      <c r="F850" s="40">
        <f t="shared" si="403"/>
        <v>46</v>
      </c>
      <c r="G850" s="3">
        <f t="shared" si="404"/>
        <v>272.23021582732849</v>
      </c>
      <c r="H850" s="3">
        <f t="shared" si="405"/>
        <v>148.76302106966494</v>
      </c>
      <c r="I850">
        <f t="shared" si="390"/>
        <v>1.4876302106966495E-4</v>
      </c>
      <c r="J850" s="4">
        <f t="shared" si="406"/>
        <v>1777.4840505389245</v>
      </c>
      <c r="K850" s="40">
        <f t="shared" si="407"/>
        <v>11.948426683984444</v>
      </c>
      <c r="L850" s="40">
        <f t="shared" si="391"/>
        <v>0</v>
      </c>
      <c r="M850" s="10">
        <f t="shared" si="408"/>
        <v>6.1934252320481065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14.777671361963728</v>
      </c>
      <c r="Q850" s="42">
        <f t="shared" si="410"/>
        <v>1.0267928856501762</v>
      </c>
      <c r="R850" s="4">
        <f t="shared" si="411"/>
        <v>8731.3262620547594</v>
      </c>
      <c r="S850">
        <f t="shared" si="392"/>
        <v>8.7313262620547602E-6</v>
      </c>
      <c r="T850" s="41">
        <f t="shared" si="393"/>
        <v>8.1611920900658637E-4</v>
      </c>
      <c r="U850" s="42">
        <f t="shared" si="412"/>
        <v>1.5503866790480155E-2</v>
      </c>
      <c r="V850" s="42">
        <f t="shared" si="413"/>
        <v>1.0309960742009554</v>
      </c>
      <c r="W850" s="42">
        <f t="shared" si="414"/>
        <v>1.0288512058105901</v>
      </c>
      <c r="X850" s="42">
        <f t="shared" si="415"/>
        <v>2.1448683903653176E-3</v>
      </c>
      <c r="Y850" s="42">
        <f t="shared" si="389"/>
        <v>1.5869331403193507E-2</v>
      </c>
      <c r="Z850" s="10">
        <f t="shared" si="416"/>
        <v>19.44486936229611</v>
      </c>
      <c r="AA850">
        <f t="shared" si="394"/>
        <v>6189008.8641778361</v>
      </c>
      <c r="AB850" s="10">
        <f t="shared" si="395"/>
        <v>6.1890088641778362</v>
      </c>
      <c r="AC850" s="10">
        <f t="shared" si="396"/>
        <v>6.0880088641778363</v>
      </c>
      <c r="AD850" s="3">
        <f t="shared" si="397"/>
        <v>882.95995129482753</v>
      </c>
      <c r="AI850" s="94">
        <f t="shared" si="398"/>
        <v>1.0288512058105901</v>
      </c>
    </row>
    <row r="851" spans="2:35">
      <c r="B851" s="39">
        <f t="shared" si="399"/>
        <v>823</v>
      </c>
      <c r="C851" s="42">
        <f t="shared" si="400"/>
        <v>15.29556354915966</v>
      </c>
      <c r="D851" s="10">
        <f t="shared" si="401"/>
        <v>0.20443645084067796</v>
      </c>
      <c r="E851" s="40">
        <f t="shared" si="402"/>
        <v>45.591127098318644</v>
      </c>
      <c r="F851" s="40">
        <f t="shared" si="403"/>
        <v>46</v>
      </c>
      <c r="G851" s="3">
        <f t="shared" si="404"/>
        <v>272.04436450838364</v>
      </c>
      <c r="H851" s="3">
        <f t="shared" si="405"/>
        <v>148.76302106966494</v>
      </c>
      <c r="I851">
        <f t="shared" si="390"/>
        <v>1.4876302106966495E-4</v>
      </c>
      <c r="J851" s="4">
        <f t="shared" si="406"/>
        <v>1780.1448906195362</v>
      </c>
      <c r="K851" s="40">
        <f t="shared" si="407"/>
        <v>11.96631311880863</v>
      </c>
      <c r="L851" s="40">
        <f t="shared" si="391"/>
        <v>0</v>
      </c>
      <c r="M851" s="10">
        <f t="shared" si="408"/>
        <v>6.1890088641778362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14.774309061608571</v>
      </c>
      <c r="Q851" s="42">
        <f t="shared" si="410"/>
        <v>1.0280508214234827</v>
      </c>
      <c r="R851" s="4">
        <f t="shared" si="411"/>
        <v>8001.4988448262648</v>
      </c>
      <c r="S851">
        <f t="shared" si="392"/>
        <v>8.0014988448262646E-6</v>
      </c>
      <c r="T851" s="41">
        <f t="shared" si="393"/>
        <v>8.1684903642381494E-4</v>
      </c>
      <c r="U851" s="42">
        <f t="shared" si="412"/>
        <v>1.4207941438804206E-2</v>
      </c>
      <c r="V851" s="42">
        <f t="shared" si="413"/>
        <v>1.0301999348262683</v>
      </c>
      <c r="W851" s="42">
        <f t="shared" si="414"/>
        <v>1.0281053968370586</v>
      </c>
      <c r="X851" s="42">
        <f t="shared" si="415"/>
        <v>2.0945379892096661E-3</v>
      </c>
      <c r="Y851" s="42">
        <f t="shared" si="389"/>
        <v>1.5871966197458683E-2</v>
      </c>
      <c r="Z851" s="10">
        <f t="shared" si="416"/>
        <v>19.430721577326626</v>
      </c>
      <c r="AA851">
        <f t="shared" si="394"/>
        <v>6184579.3234749446</v>
      </c>
      <c r="AB851" s="10">
        <f t="shared" si="395"/>
        <v>6.1845793234749449</v>
      </c>
      <c r="AC851" s="10">
        <f t="shared" si="396"/>
        <v>6.0835793234749449</v>
      </c>
      <c r="AD851" s="3">
        <f t="shared" si="397"/>
        <v>882.31752334661996</v>
      </c>
      <c r="AI851" s="94">
        <f t="shared" si="398"/>
        <v>1.0281053968370586</v>
      </c>
    </row>
    <row r="852" spans="2:35">
      <c r="B852" s="39">
        <f t="shared" si="399"/>
        <v>824</v>
      </c>
      <c r="C852" s="42">
        <f t="shared" si="400"/>
        <v>15.314148681054142</v>
      </c>
      <c r="D852" s="10">
        <f t="shared" si="401"/>
        <v>0.18585131894619522</v>
      </c>
      <c r="E852" s="40">
        <f t="shared" si="402"/>
        <v>45.62829736210761</v>
      </c>
      <c r="F852" s="40">
        <f t="shared" si="403"/>
        <v>46</v>
      </c>
      <c r="G852" s="3">
        <f t="shared" si="404"/>
        <v>271.85851318943878</v>
      </c>
      <c r="H852" s="3">
        <f t="shared" si="405"/>
        <v>148.76302106966494</v>
      </c>
      <c r="I852">
        <f t="shared" si="390"/>
        <v>1.4876302106966495E-4</v>
      </c>
      <c r="J852" s="4">
        <f t="shared" si="406"/>
        <v>1782.807900957137</v>
      </c>
      <c r="K852" s="40">
        <f t="shared" si="407"/>
        <v>11.984214142318724</v>
      </c>
      <c r="L852" s="40">
        <f t="shared" si="391"/>
        <v>0</v>
      </c>
      <c r="M852" s="10">
        <f t="shared" si="408"/>
        <v>6.1845793234749449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14.770935090792412</v>
      </c>
      <c r="Q852" s="42">
        <f t="shared" si="410"/>
        <v>1.0293090445339523</v>
      </c>
      <c r="R852" s="4">
        <f t="shared" si="411"/>
        <v>7272.07046603651</v>
      </c>
      <c r="S852">
        <f t="shared" si="392"/>
        <v>7.2720704660365101E-6</v>
      </c>
      <c r="T852" s="41">
        <f t="shared" si="393"/>
        <v>8.1757846480260462E-4</v>
      </c>
      <c r="U852" s="42">
        <f t="shared" si="412"/>
        <v>1.291272464372239E-2</v>
      </c>
      <c r="V852" s="42">
        <f t="shared" si="413"/>
        <v>1.0294015300659771</v>
      </c>
      <c r="W852" s="42">
        <f t="shared" si="414"/>
        <v>1.027357363316781</v>
      </c>
      <c r="X852" s="42">
        <f t="shared" si="415"/>
        <v>2.0441667491961635E-3</v>
      </c>
      <c r="Y852" s="42">
        <f t="shared" si="389"/>
        <v>1.5874538215304174E-2</v>
      </c>
      <c r="Z852" s="10">
        <f t="shared" si="416"/>
        <v>19.416531744310202</v>
      </c>
      <c r="AA852">
        <f t="shared" si="394"/>
        <v>6180136.6179172155</v>
      </c>
      <c r="AB852" s="10">
        <f t="shared" si="395"/>
        <v>6.1801366179172152</v>
      </c>
      <c r="AC852" s="10">
        <f t="shared" si="396"/>
        <v>6.0791366179172153</v>
      </c>
      <c r="AD852" s="3">
        <f t="shared" si="397"/>
        <v>881.67318606486083</v>
      </c>
      <c r="AI852" s="94">
        <f t="shared" si="398"/>
        <v>1.027357363316781</v>
      </c>
    </row>
    <row r="853" spans="2:35">
      <c r="B853" s="39">
        <f t="shared" si="399"/>
        <v>825</v>
      </c>
      <c r="C853" s="42">
        <f t="shared" si="400"/>
        <v>15.332733812948625</v>
      </c>
      <c r="D853" s="10">
        <f t="shared" si="401"/>
        <v>0.16726618705171248</v>
      </c>
      <c r="E853" s="40">
        <f t="shared" si="402"/>
        <v>45.665467625896575</v>
      </c>
      <c r="F853" s="40">
        <f t="shared" si="403"/>
        <v>46</v>
      </c>
      <c r="G853" s="3">
        <f t="shared" si="404"/>
        <v>271.67266187049393</v>
      </c>
      <c r="H853" s="3">
        <f t="shared" si="405"/>
        <v>148.76302106966494</v>
      </c>
      <c r="I853">
        <f t="shared" si="390"/>
        <v>1.4876302106966495E-4</v>
      </c>
      <c r="J853" s="4">
        <f t="shared" si="406"/>
        <v>1785.4730815517262</v>
      </c>
      <c r="K853" s="40">
        <f t="shared" si="407"/>
        <v>12.002129754514723</v>
      </c>
      <c r="L853" s="40">
        <f t="shared" si="391"/>
        <v>0</v>
      </c>
      <c r="M853" s="10">
        <f t="shared" si="408"/>
        <v>6.1801366179172152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14.767549438939906</v>
      </c>
      <c r="Q853" s="42">
        <f t="shared" si="410"/>
        <v>1.030567556108356</v>
      </c>
      <c r="R853" s="4">
        <f t="shared" si="411"/>
        <v>6543.0423357209647</v>
      </c>
      <c r="S853">
        <f t="shared" si="392"/>
        <v>6.5430423357209646E-6</v>
      </c>
      <c r="T853" s="41">
        <f t="shared" si="393"/>
        <v>8.1830749293292017E-4</v>
      </c>
      <c r="U853" s="42">
        <f t="shared" si="412"/>
        <v>1.161821855384629E-2</v>
      </c>
      <c r="V853" s="42">
        <f t="shared" si="413"/>
        <v>1.0286008616880984</v>
      </c>
      <c r="W853" s="42">
        <f t="shared" si="414"/>
        <v>1.0266071065969962</v>
      </c>
      <c r="X853" s="42">
        <f t="shared" si="415"/>
        <v>1.9937550911022228E-3</v>
      </c>
      <c r="Y853" s="42">
        <f t="shared" si="389"/>
        <v>1.5877047379162852E-2</v>
      </c>
      <c r="Z853" s="10">
        <f t="shared" si="416"/>
        <v>19.402299888832076</v>
      </c>
      <c r="AA853">
        <f t="shared" si="394"/>
        <v>6175680.7555151498</v>
      </c>
      <c r="AB853" s="10">
        <f t="shared" si="395"/>
        <v>6.1756807555151498</v>
      </c>
      <c r="AC853" s="10">
        <f t="shared" si="396"/>
        <v>6.0746807555151499</v>
      </c>
      <c r="AD853" s="3">
        <f t="shared" si="397"/>
        <v>881.02694061133423</v>
      </c>
      <c r="AI853" s="94">
        <f t="shared" si="398"/>
        <v>1.0266071065969962</v>
      </c>
    </row>
    <row r="854" spans="2:35">
      <c r="B854" s="39">
        <f t="shared" si="399"/>
        <v>826</v>
      </c>
      <c r="C854" s="42">
        <f t="shared" si="400"/>
        <v>15.351318944843108</v>
      </c>
      <c r="D854" s="10">
        <f t="shared" si="401"/>
        <v>0.14868105515722974</v>
      </c>
      <c r="E854" s="40">
        <f t="shared" si="402"/>
        <v>45.702637889685541</v>
      </c>
      <c r="F854" s="40">
        <f t="shared" si="403"/>
        <v>46</v>
      </c>
      <c r="G854" s="3">
        <f t="shared" si="404"/>
        <v>271.48681055154907</v>
      </c>
      <c r="H854" s="3">
        <f t="shared" si="405"/>
        <v>148.76302106966494</v>
      </c>
      <c r="I854">
        <f t="shared" si="390"/>
        <v>1.4876302106966495E-4</v>
      </c>
      <c r="J854" s="4">
        <f t="shared" si="406"/>
        <v>1788.1404324033047</v>
      </c>
      <c r="K854" s="40">
        <f t="shared" si="407"/>
        <v>12.020059955396629</v>
      </c>
      <c r="L854" s="40">
        <f t="shared" si="391"/>
        <v>0</v>
      </c>
      <c r="M854" s="10">
        <f t="shared" si="408"/>
        <v>6.1756807555151498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14.764152095429649</v>
      </c>
      <c r="Q854" s="42">
        <f t="shared" si="410"/>
        <v>1.0318263572758295</v>
      </c>
      <c r="R854" s="4">
        <f t="shared" si="411"/>
        <v>5814.4156639148041</v>
      </c>
      <c r="S854">
        <f t="shared" si="392"/>
        <v>5.8144156639148044E-6</v>
      </c>
      <c r="T854" s="41">
        <f t="shared" si="393"/>
        <v>8.1903611960472639E-4</v>
      </c>
      <c r="U854" s="42">
        <f t="shared" si="412"/>
        <v>1.0324425317786962E-2</v>
      </c>
      <c r="V854" s="42">
        <f t="shared" si="413"/>
        <v>1.0277979314684822</v>
      </c>
      <c r="W854" s="42">
        <f t="shared" si="414"/>
        <v>1.0258546280304681</v>
      </c>
      <c r="X854" s="42">
        <f t="shared" si="415"/>
        <v>1.9433034380140768E-3</v>
      </c>
      <c r="Y854" s="42">
        <f t="shared" si="389"/>
        <v>1.587949361179938E-2</v>
      </c>
      <c r="Z854" s="10">
        <f t="shared" si="416"/>
        <v>19.388026036584264</v>
      </c>
      <c r="AA854">
        <f t="shared" si="394"/>
        <v>6171211.7443126822</v>
      </c>
      <c r="AB854" s="10">
        <f t="shared" si="395"/>
        <v>6.1712117443126822</v>
      </c>
      <c r="AC854" s="10">
        <f t="shared" si="396"/>
        <v>6.0702117443126822</v>
      </c>
      <c r="AD854" s="3">
        <f t="shared" si="397"/>
        <v>880.37878815267322</v>
      </c>
      <c r="AI854" s="94">
        <f t="shared" si="398"/>
        <v>1.0258546280304681</v>
      </c>
    </row>
    <row r="855" spans="2:35">
      <c r="B855" s="39">
        <f t="shared" si="399"/>
        <v>827</v>
      </c>
      <c r="C855" s="42">
        <f t="shared" si="400"/>
        <v>15.369904076737591</v>
      </c>
      <c r="D855" s="10">
        <f t="shared" si="401"/>
        <v>0.13009592326274699</v>
      </c>
      <c r="E855" s="40">
        <f t="shared" si="402"/>
        <v>45.739808153474506</v>
      </c>
      <c r="F855" s="40">
        <f t="shared" si="403"/>
        <v>46</v>
      </c>
      <c r="G855" s="3">
        <f t="shared" si="404"/>
        <v>271.30095923260421</v>
      </c>
      <c r="H855" s="3">
        <f t="shared" si="405"/>
        <v>148.76302106966494</v>
      </c>
      <c r="I855">
        <f t="shared" si="390"/>
        <v>1.4876302106966495E-4</v>
      </c>
      <c r="J855" s="4">
        <f t="shared" si="406"/>
        <v>1790.8099535118711</v>
      </c>
      <c r="K855" s="40">
        <f t="shared" si="407"/>
        <v>12.038004744964436</v>
      </c>
      <c r="L855" s="40">
        <f t="shared" si="391"/>
        <v>0</v>
      </c>
      <c r="M855" s="10">
        <f t="shared" si="408"/>
        <v>6.1712117443126822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14.76074304959451</v>
      </c>
      <c r="Q855" s="42">
        <f t="shared" si="410"/>
        <v>1.0330854491678867</v>
      </c>
      <c r="R855" s="4">
        <f t="shared" si="411"/>
        <v>5086.1916606536925</v>
      </c>
      <c r="S855">
        <f t="shared" si="392"/>
        <v>5.0861916606536921E-6</v>
      </c>
      <c r="T855" s="41">
        <f t="shared" si="393"/>
        <v>8.197643436079875E-4</v>
      </c>
      <c r="U855" s="42">
        <f t="shared" si="412"/>
        <v>9.031347084156335E-3</v>
      </c>
      <c r="V855" s="42">
        <f t="shared" si="413"/>
        <v>1.0269927411873818</v>
      </c>
      <c r="W855" s="42">
        <f t="shared" si="414"/>
        <v>1.0250999289756066</v>
      </c>
      <c r="X855" s="42">
        <f t="shared" si="415"/>
        <v>1.8928122117751744E-3</v>
      </c>
      <c r="Y855" s="42">
        <f t="shared" si="389"/>
        <v>1.5881876836308415E-2</v>
      </c>
      <c r="Z855" s="10">
        <f t="shared" si="416"/>
        <v>19.373710213362429</v>
      </c>
      <c r="AA855">
        <f t="shared" si="394"/>
        <v>6166729.5923861936</v>
      </c>
      <c r="AB855" s="10">
        <f t="shared" si="395"/>
        <v>6.1667295923861936</v>
      </c>
      <c r="AC855" s="10">
        <f t="shared" si="396"/>
        <v>6.0657295923861936</v>
      </c>
      <c r="AD855" s="3">
        <f t="shared" si="397"/>
        <v>879.72872986021662</v>
      </c>
      <c r="AI855" s="94">
        <f t="shared" si="398"/>
        <v>1.0250999289756066</v>
      </c>
    </row>
    <row r="856" spans="2:35">
      <c r="B856" s="39">
        <f t="shared" si="399"/>
        <v>828</v>
      </c>
      <c r="C856" s="42">
        <f t="shared" si="400"/>
        <v>15.388489208632073</v>
      </c>
      <c r="D856" s="10">
        <f t="shared" si="401"/>
        <v>0.11151079136826425</v>
      </c>
      <c r="E856" s="40">
        <f t="shared" si="402"/>
        <v>45.776978417263471</v>
      </c>
      <c r="F856" s="40">
        <f t="shared" si="403"/>
        <v>46</v>
      </c>
      <c r="G856" s="3">
        <f t="shared" si="404"/>
        <v>271.11510791365936</v>
      </c>
      <c r="H856" s="3">
        <f t="shared" si="405"/>
        <v>148.76302106966494</v>
      </c>
      <c r="I856">
        <f t="shared" si="390"/>
        <v>1.4876302106966495E-4</v>
      </c>
      <c r="J856" s="4">
        <f t="shared" si="406"/>
        <v>1793.4816448774268</v>
      </c>
      <c r="K856" s="40">
        <f t="shared" si="407"/>
        <v>12.055964123218153</v>
      </c>
      <c r="L856" s="40">
        <f t="shared" si="391"/>
        <v>0</v>
      </c>
      <c r="M856" s="10">
        <f t="shared" si="408"/>
        <v>6.1667295923861936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14.75732229072068</v>
      </c>
      <c r="Q856" s="42">
        <f t="shared" si="410"/>
        <v>1.0343448329184313</v>
      </c>
      <c r="R856" s="4">
        <f t="shared" si="411"/>
        <v>4358.3715359727103</v>
      </c>
      <c r="S856">
        <f t="shared" si="392"/>
        <v>4.35837153597271E-6</v>
      </c>
      <c r="T856" s="41">
        <f t="shared" si="393"/>
        <v>8.2049216373266851E-4</v>
      </c>
      <c r="U856" s="42">
        <f t="shared" si="412"/>
        <v>7.7389860015653032E-3</v>
      </c>
      <c r="V856" s="42">
        <f t="shared" si="413"/>
        <v>1.0261852926339554</v>
      </c>
      <c r="W856" s="42">
        <f t="shared" si="414"/>
        <v>1.0243430107963016</v>
      </c>
      <c r="X856" s="42">
        <f t="shared" si="415"/>
        <v>1.8422818376537808E-3</v>
      </c>
      <c r="Y856" s="42">
        <f t="shared" si="389"/>
        <v>1.5884196976118679E-2</v>
      </c>
      <c r="Z856" s="10">
        <f t="shared" si="416"/>
        <v>19.359352445069838</v>
      </c>
      <c r="AA856">
        <f t="shared" si="394"/>
        <v>6162234.3078457583</v>
      </c>
      <c r="AB856" s="10">
        <f t="shared" si="395"/>
        <v>6.1622343078457584</v>
      </c>
      <c r="AC856" s="10">
        <f t="shared" si="396"/>
        <v>6.0612343078457585</v>
      </c>
      <c r="AD856" s="3">
        <f t="shared" si="397"/>
        <v>879.07676691018969</v>
      </c>
      <c r="AI856" s="94">
        <f t="shared" si="398"/>
        <v>1.0243430107963016</v>
      </c>
    </row>
    <row r="857" spans="2:35">
      <c r="B857" s="39">
        <f t="shared" si="399"/>
        <v>829</v>
      </c>
      <c r="C857" s="42">
        <f t="shared" si="400"/>
        <v>15.407074340526556</v>
      </c>
      <c r="D857" s="10">
        <f t="shared" si="401"/>
        <v>9.2925659473781508E-2</v>
      </c>
      <c r="E857" s="40">
        <f t="shared" si="402"/>
        <v>45.814148681052437</v>
      </c>
      <c r="F857" s="40">
        <f t="shared" si="403"/>
        <v>46</v>
      </c>
      <c r="G857" s="3">
        <f t="shared" si="404"/>
        <v>270.9292565947145</v>
      </c>
      <c r="H857" s="3">
        <f t="shared" si="405"/>
        <v>148.76302106966494</v>
      </c>
      <c r="I857">
        <f t="shared" si="390"/>
        <v>1.4876302106966495E-4</v>
      </c>
      <c r="J857" s="4">
        <f t="shared" si="406"/>
        <v>1796.1555064999711</v>
      </c>
      <c r="K857" s="40">
        <f t="shared" si="407"/>
        <v>12.073938090157775</v>
      </c>
      <c r="L857" s="40">
        <f t="shared" si="391"/>
        <v>0</v>
      </c>
      <c r="M857" s="10">
        <f t="shared" si="408"/>
        <v>6.1622343078457584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14.75388980804842</v>
      </c>
      <c r="Q857" s="42">
        <f t="shared" si="410"/>
        <v>1.0356045096637696</v>
      </c>
      <c r="R857" s="4">
        <f t="shared" si="411"/>
        <v>3630.9564999074219</v>
      </c>
      <c r="S857">
        <f t="shared" si="392"/>
        <v>3.6309564999074221E-6</v>
      </c>
      <c r="T857" s="41">
        <f t="shared" si="393"/>
        <v>8.2121957876873377E-4</v>
      </c>
      <c r="U857" s="42">
        <f t="shared" si="412"/>
        <v>6.4473442186256122E-3</v>
      </c>
      <c r="V857" s="42">
        <f t="shared" si="413"/>
        <v>1.0253755876018587</v>
      </c>
      <c r="W857" s="42">
        <f t="shared" si="414"/>
        <v>1.0235838748621322</v>
      </c>
      <c r="X857" s="42">
        <f t="shared" si="415"/>
        <v>1.7917127397264476E-3</v>
      </c>
      <c r="Y857" s="42">
        <f t="shared" si="389"/>
        <v>1.5886453954991237E-2</v>
      </c>
      <c r="Z857" s="10">
        <f t="shared" si="416"/>
        <v>19.344952757714356</v>
      </c>
      <c r="AA857">
        <f t="shared" si="394"/>
        <v>6157725.8988341987</v>
      </c>
      <c r="AB857" s="10">
        <f t="shared" si="395"/>
        <v>6.1577258988341983</v>
      </c>
      <c r="AC857" s="10">
        <f t="shared" si="396"/>
        <v>6.0567258988341983</v>
      </c>
      <c r="AD857" s="3">
        <f t="shared" si="397"/>
        <v>878.42290048356756</v>
      </c>
      <c r="AI857" s="94">
        <f t="shared" si="398"/>
        <v>1.0235838748621322</v>
      </c>
    </row>
    <row r="858" spans="2:35">
      <c r="B858" s="39">
        <f t="shared" si="399"/>
        <v>830</v>
      </c>
      <c r="C858" s="42">
        <f t="shared" si="400"/>
        <v>15.425659472421039</v>
      </c>
      <c r="D858" s="10">
        <f t="shared" si="401"/>
        <v>7.4340527579298765E-2</v>
      </c>
      <c r="E858" s="40">
        <f t="shared" si="402"/>
        <v>45.851318944841402</v>
      </c>
      <c r="F858" s="40">
        <f t="shared" si="403"/>
        <v>46</v>
      </c>
      <c r="G858" s="3">
        <f t="shared" si="404"/>
        <v>270.74340527576965</v>
      </c>
      <c r="H858" s="3">
        <f t="shared" si="405"/>
        <v>148.76302106966494</v>
      </c>
      <c r="I858">
        <f t="shared" si="390"/>
        <v>1.4876302106966495E-4</v>
      </c>
      <c r="J858" s="4">
        <f t="shared" si="406"/>
        <v>1798.8315383795041</v>
      </c>
      <c r="K858" s="40">
        <f t="shared" si="407"/>
        <v>12.0919266457833</v>
      </c>
      <c r="L858" s="40">
        <f t="shared" si="391"/>
        <v>0</v>
      </c>
      <c r="M858" s="10">
        <f t="shared" si="408"/>
        <v>6.1577258988341983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14.750445590771138</v>
      </c>
      <c r="Q858" s="42">
        <f t="shared" si="410"/>
        <v>1.036864480542623</v>
      </c>
      <c r="R858" s="4">
        <f t="shared" si="411"/>
        <v>2903.9477624931023</v>
      </c>
      <c r="S858">
        <f t="shared" si="392"/>
        <v>2.9039477624931024E-6</v>
      </c>
      <c r="T858" s="41">
        <f t="shared" si="393"/>
        <v>8.2194658750614805E-4</v>
      </c>
      <c r="U858" s="42">
        <f t="shared" si="412"/>
        <v>5.1564238839485023E-3</v>
      </c>
      <c r="V858" s="42">
        <f t="shared" si="413"/>
        <v>1.0245636278926067</v>
      </c>
      <c r="W858" s="42">
        <f t="shared" si="414"/>
        <v>1.0228225225482079</v>
      </c>
      <c r="X858" s="42">
        <f t="shared" si="415"/>
        <v>1.7411053443987523E-3</v>
      </c>
      <c r="Y858" s="42">
        <f t="shared" si="389"/>
        <v>1.5888647697022196E-2</v>
      </c>
      <c r="Z858" s="10">
        <f t="shared" si="416"/>
        <v>19.330511177410724</v>
      </c>
      <c r="AA858">
        <f t="shared" si="394"/>
        <v>6153204.3735277997</v>
      </c>
      <c r="AB858" s="10">
        <f t="shared" si="395"/>
        <v>6.1532043735277995</v>
      </c>
      <c r="AC858" s="10">
        <f t="shared" si="396"/>
        <v>6.0522043735277995</v>
      </c>
      <c r="AD858" s="3">
        <f t="shared" si="397"/>
        <v>877.7671317661783</v>
      </c>
      <c r="AI858" s="94">
        <f t="shared" si="398"/>
        <v>1.0228225225482079</v>
      </c>
    </row>
    <row r="859" spans="2:35">
      <c r="B859" s="39">
        <f t="shared" si="399"/>
        <v>831</v>
      </c>
      <c r="C859" s="42">
        <f t="shared" si="400"/>
        <v>15.444244604315521</v>
      </c>
      <c r="D859" s="10">
        <f t="shared" si="401"/>
        <v>5.5755395684816023E-2</v>
      </c>
      <c r="E859" s="40">
        <f t="shared" si="402"/>
        <v>45.888489208630368</v>
      </c>
      <c r="F859" s="40">
        <f t="shared" si="403"/>
        <v>46</v>
      </c>
      <c r="G859" s="3">
        <f t="shared" si="404"/>
        <v>270.55755395682479</v>
      </c>
      <c r="H859" s="3">
        <f t="shared" si="405"/>
        <v>148.76302106966494</v>
      </c>
      <c r="I859">
        <f t="shared" si="390"/>
        <v>1.4876302106966495E-4</v>
      </c>
      <c r="J859" s="4">
        <f t="shared" si="406"/>
        <v>1801.5097405160257</v>
      </c>
      <c r="K859" s="40">
        <f t="shared" si="407"/>
        <v>12.10992979009473</v>
      </c>
      <c r="L859" s="40">
        <f t="shared" si="391"/>
        <v>0</v>
      </c>
      <c r="M859" s="10">
        <f t="shared" si="408"/>
        <v>6.1532043735277995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14.746989628035724</v>
      </c>
      <c r="Q859" s="42">
        <f t="shared" si="410"/>
        <v>1.0381247466961403</v>
      </c>
      <c r="R859" s="4">
        <f t="shared" si="411"/>
        <v>2177.3465337652201</v>
      </c>
      <c r="S859">
        <f t="shared" si="392"/>
        <v>2.1773465337652202E-6</v>
      </c>
      <c r="T859" s="41">
        <f t="shared" si="393"/>
        <v>8.2267318873487593E-4</v>
      </c>
      <c r="U859" s="42">
        <f t="shared" si="412"/>
        <v>3.8662271461455508E-3</v>
      </c>
      <c r="V859" s="42">
        <f t="shared" si="413"/>
        <v>1.0237494153137052</v>
      </c>
      <c r="W859" s="42">
        <f t="shared" si="414"/>
        <v>1.0220589552352894</v>
      </c>
      <c r="X859" s="42">
        <f t="shared" si="415"/>
        <v>1.6904600784157786E-3</v>
      </c>
      <c r="Y859" s="42">
        <f t="shared" si="389"/>
        <v>1.5890778126642895E-2</v>
      </c>
      <c r="Z859" s="10">
        <f t="shared" si="416"/>
        <v>19.316027730379869</v>
      </c>
      <c r="AA859">
        <f t="shared" si="394"/>
        <v>6148669.7401360907</v>
      </c>
      <c r="AB859" s="10">
        <f t="shared" si="395"/>
        <v>6.148669740136091</v>
      </c>
      <c r="AC859" s="10">
        <f t="shared" si="396"/>
        <v>6.047669740136091</v>
      </c>
      <c r="AD859" s="3">
        <f t="shared" si="397"/>
        <v>877.10946194867165</v>
      </c>
      <c r="AI859" s="94">
        <f t="shared" si="398"/>
        <v>1.0220589552352894</v>
      </c>
    </row>
    <row r="860" spans="2:35">
      <c r="B860" s="39">
        <f t="shared" si="399"/>
        <v>832</v>
      </c>
      <c r="C860" s="42">
        <f t="shared" si="400"/>
        <v>15.462829736210004</v>
      </c>
      <c r="D860" s="10">
        <f t="shared" si="401"/>
        <v>3.717026379033328E-2</v>
      </c>
      <c r="E860" s="40">
        <f t="shared" si="402"/>
        <v>45.925659472419333</v>
      </c>
      <c r="F860" s="40">
        <f t="shared" si="403"/>
        <v>46</v>
      </c>
      <c r="G860" s="3">
        <f t="shared" si="404"/>
        <v>270.37170263787993</v>
      </c>
      <c r="H860" s="3">
        <f t="shared" si="405"/>
        <v>148.76302106966494</v>
      </c>
      <c r="I860">
        <f t="shared" si="390"/>
        <v>1.4876302106966495E-4</v>
      </c>
      <c r="J860" s="4">
        <f t="shared" si="406"/>
        <v>1804.1901129095361</v>
      </c>
      <c r="K860" s="40">
        <f t="shared" si="407"/>
        <v>12.127947523092068</v>
      </c>
      <c r="L860" s="40">
        <f t="shared" si="391"/>
        <v>0</v>
      </c>
      <c r="M860" s="10">
        <f t="shared" si="408"/>
        <v>6.148669740136091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14.743521908942167</v>
      </c>
      <c r="Q860" s="42">
        <f t="shared" si="410"/>
        <v>1.0393853092679104</v>
      </c>
      <c r="R860" s="4">
        <f t="shared" si="411"/>
        <v>1451.1540237590486</v>
      </c>
      <c r="S860">
        <f t="shared" si="392"/>
        <v>1.4511540237590486E-6</v>
      </c>
      <c r="T860" s="41">
        <f t="shared" si="393"/>
        <v>8.2339938124488207E-4</v>
      </c>
      <c r="U860" s="42">
        <f t="shared" si="412"/>
        <v>2.5767561538279924E-3</v>
      </c>
      <c r="V860" s="42">
        <f t="shared" si="413"/>
        <v>1.0229329516795573</v>
      </c>
      <c r="W860" s="42">
        <f t="shared" si="414"/>
        <v>1.0212931743097513</v>
      </c>
      <c r="X860" s="42">
        <f t="shared" si="415"/>
        <v>1.6397773698060281E-3</v>
      </c>
      <c r="Y860" s="42">
        <f t="shared" si="389"/>
        <v>1.5892845168621307E-2</v>
      </c>
      <c r="Z860" s="10">
        <f t="shared" si="416"/>
        <v>19.301502442949634</v>
      </c>
      <c r="AA860">
        <f t="shared" si="394"/>
        <v>6144122.0069020744</v>
      </c>
      <c r="AB860" s="10">
        <f t="shared" si="395"/>
        <v>6.1441220069020748</v>
      </c>
      <c r="AC860" s="10">
        <f t="shared" si="396"/>
        <v>6.0431220069020748</v>
      </c>
      <c r="AD860" s="3">
        <f t="shared" si="397"/>
        <v>876.44989222655181</v>
      </c>
      <c r="AI860" s="94">
        <f t="shared" si="398"/>
        <v>1.0212931743097513</v>
      </c>
    </row>
    <row r="861" spans="2:35">
      <c r="B861" s="39">
        <f t="shared" si="399"/>
        <v>833</v>
      </c>
      <c r="C861" s="42">
        <f t="shared" si="400"/>
        <v>15.481414868104487</v>
      </c>
      <c r="D861" s="10">
        <f t="shared" si="401"/>
        <v>1.8585131895850537E-2</v>
      </c>
      <c r="E861" s="40">
        <f t="shared" si="402"/>
        <v>45.962829736208299</v>
      </c>
      <c r="F861" s="40">
        <f t="shared" si="403"/>
        <v>46</v>
      </c>
      <c r="G861" s="3">
        <f t="shared" si="404"/>
        <v>270.18585131893508</v>
      </c>
      <c r="H861" s="3">
        <f t="shared" si="405"/>
        <v>148.76302106966494</v>
      </c>
      <c r="I861">
        <f t="shared" si="390"/>
        <v>1.4876302106966495E-4</v>
      </c>
      <c r="J861" s="4">
        <f t="shared" si="406"/>
        <v>1806.8726555600354</v>
      </c>
      <c r="K861" s="40">
        <f t="shared" si="407"/>
        <v>12.145979844775312</v>
      </c>
      <c r="L861" s="40">
        <f t="shared" si="391"/>
        <v>0</v>
      </c>
      <c r="M861" s="10">
        <f t="shared" si="408"/>
        <v>6.1441220069020748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14.740042422543535</v>
      </c>
      <c r="Q861" s="42">
        <f t="shared" si="410"/>
        <v>1.0406461694039748</v>
      </c>
      <c r="R861" s="4">
        <f t="shared" si="411"/>
        <v>725.37144250996073</v>
      </c>
      <c r="S861">
        <f t="shared" si="392"/>
        <v>7.2537144250996077E-7</v>
      </c>
      <c r="T861" s="41">
        <f t="shared" si="393"/>
        <v>8.2412516382613125E-4</v>
      </c>
      <c r="U861" s="42">
        <f t="shared" si="412"/>
        <v>1.2880130556072371E-3</v>
      </c>
      <c r="V861" s="42">
        <f t="shared" si="413"/>
        <v>1.0221142388111146</v>
      </c>
      <c r="W861" s="42">
        <f t="shared" si="414"/>
        <v>1.0205251811636216</v>
      </c>
      <c r="X861" s="42">
        <f t="shared" si="415"/>
        <v>1.589057647493064E-3</v>
      </c>
      <c r="Y861" s="42">
        <f t="shared" si="389"/>
        <v>1.5894848748062941E-2</v>
      </c>
      <c r="Z861" s="10">
        <f t="shared" si="416"/>
        <v>19.286935341554909</v>
      </c>
      <c r="AA861">
        <f t="shared" si="394"/>
        <v>6139561.1821022732</v>
      </c>
      <c r="AB861" s="10">
        <f t="shared" si="395"/>
        <v>6.1395611821022733</v>
      </c>
      <c r="AC861" s="10">
        <f t="shared" si="396"/>
        <v>6.0385611821022733</v>
      </c>
      <c r="AD861" s="3">
        <f t="shared" si="397"/>
        <v>875.78842380018466</v>
      </c>
      <c r="AI861" s="94">
        <f t="shared" si="398"/>
        <v>1.0205251811636216</v>
      </c>
    </row>
    <row r="862" spans="2:35">
      <c r="B862" s="39">
        <f t="shared" si="399"/>
        <v>834</v>
      </c>
      <c r="C862" s="42">
        <f t="shared" si="400"/>
        <v>15.49999999999897</v>
      </c>
      <c r="D862" s="10">
        <f t="shared" si="401"/>
        <v>1.3677947663381929E-12</v>
      </c>
      <c r="E862" s="40">
        <f t="shared" si="402"/>
        <v>45.999999999997264</v>
      </c>
      <c r="F862" s="40">
        <f t="shared" si="403"/>
        <v>46</v>
      </c>
      <c r="G862" s="3">
        <f t="shared" si="404"/>
        <v>269.99999999999022</v>
      </c>
      <c r="H862" s="3">
        <f t="shared" si="405"/>
        <v>148.76302106966494</v>
      </c>
      <c r="I862">
        <f t="shared" si="390"/>
        <v>1.4876302106966495E-4</v>
      </c>
      <c r="J862" s="4">
        <f t="shared" si="406"/>
        <v>1809.5573684675232</v>
      </c>
      <c r="K862" s="40">
        <f t="shared" si="407"/>
        <v>12.164026755144459</v>
      </c>
      <c r="L862" s="40">
        <f t="shared" si="391"/>
        <v>0</v>
      </c>
      <c r="M862" s="10">
        <f t="shared" si="408"/>
        <v>6.1395611821022733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14.736551157845797</v>
      </c>
      <c r="Q862" s="42">
        <f t="shared" si="410"/>
        <v>1.0419073282528408</v>
      </c>
      <c r="R862" s="4">
        <f t="shared" si="411"/>
        <v>5.3327221292815352E-8</v>
      </c>
      <c r="S862">
        <f t="shared" si="392"/>
        <v>5.3327221292815355E-17</v>
      </c>
      <c r="T862" s="41">
        <f t="shared" si="393"/>
        <v>8.2485053526858783E-4</v>
      </c>
      <c r="U862" s="42">
        <f t="shared" si="412"/>
        <v>9.4691013760800516E-14</v>
      </c>
      <c r="V862" s="42">
        <f t="shared" si="413"/>
        <v>1.0212932785355904</v>
      </c>
      <c r="W862" s="42">
        <f t="shared" si="414"/>
        <v>1.0197549771945873</v>
      </c>
      <c r="X862" s="42">
        <f t="shared" si="415"/>
        <v>1.5383013410030788E-3</v>
      </c>
      <c r="Y862" s="42">
        <f>IF((X862*(Q862-Q861)+Y861)&lt;0,0,X862*(Q862-Q861)+Y861)</f>
        <v>1.589678879041137E-2</v>
      </c>
      <c r="Z862" s="10">
        <f t="shared" si="416"/>
        <v>19.272326452737353</v>
      </c>
      <c r="AA862">
        <f t="shared" si="394"/>
        <v>6134987.2740466334</v>
      </c>
      <c r="AB862" s="10">
        <f t="shared" si="395"/>
        <v>6.1349872740466331</v>
      </c>
      <c r="AC862" s="10">
        <f t="shared" si="396"/>
        <v>6.0339872740466332</v>
      </c>
      <c r="AD862" s="3">
        <f t="shared" si="397"/>
        <v>875.12505787478369</v>
      </c>
      <c r="AI862" s="94">
        <f t="shared" si="398"/>
        <v>1.0197549771945873</v>
      </c>
    </row>
    <row r="863" spans="2:35">
      <c r="H863" s="3"/>
      <c r="J863" s="4"/>
      <c r="K863" s="40"/>
      <c r="L863" s="40"/>
      <c r="N863" s="10"/>
      <c r="P863" s="115">
        <f>AVERAGE(P28:P862)</f>
        <v>14.913232818231386</v>
      </c>
      <c r="Q863" s="42">
        <f>Q862+tbinc</f>
        <v>1.04260678964825</v>
      </c>
      <c r="R863" s="4"/>
      <c r="T863" s="41"/>
      <c r="U863" s="42"/>
      <c r="W863" s="41"/>
      <c r="AB863" s="10">
        <f>pbout*EXP(-rat*to*astarf*(Q863-tbout)/vc*1000000000/cstar)</f>
        <v>5.8659978186520014</v>
      </c>
      <c r="AC863" s="10">
        <f t="shared" ref="AC863:AC909" si="417">AB863-patm</f>
        <v>5.7649978186520014</v>
      </c>
      <c r="AD863" s="3">
        <f t="shared" ref="AD863:AD909" si="418">AC863*1000000/6895</f>
        <v>836.11280908658466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15.499999999998632</v>
      </c>
      <c r="H864" s="3"/>
      <c r="J864" s="4"/>
      <c r="K864" s="40"/>
      <c r="L864" s="40"/>
      <c r="N864" s="10"/>
      <c r="P864" s="10"/>
      <c r="Q864" s="42">
        <f>Q863+tbinc</f>
        <v>1.0433062510436593</v>
      </c>
      <c r="R864" s="4"/>
      <c r="T864" s="41"/>
      <c r="U864" s="42"/>
      <c r="W864" s="41"/>
      <c r="AB864" s="10">
        <f t="shared" ref="AB864:AB909" si="420">pbout*EXP(-rat*to*astarf*(Q864-tbout)/vc*1000000000/cstar)</f>
        <v>5.6088022470718633</v>
      </c>
      <c r="AC864" s="10">
        <f t="shared" si="417"/>
        <v>5.5078022470718633</v>
      </c>
      <c r="AD864" s="3">
        <f t="shared" si="418"/>
        <v>798.81105831354068</v>
      </c>
      <c r="AI864" s="94">
        <f t="shared" si="419"/>
        <v>0</v>
      </c>
    </row>
    <row r="865" spans="4:35">
      <c r="D865">
        <f>two</f>
        <v>15.5</v>
      </c>
      <c r="Q865" s="42">
        <f t="shared" ref="Q865:Q910" si="421">Q864+tbinc</f>
        <v>1.0440057124390685</v>
      </c>
      <c r="AB865" s="10">
        <f t="shared" si="420"/>
        <v>5.3628834546664628</v>
      </c>
      <c r="AC865" s="10">
        <f t="shared" si="417"/>
        <v>5.2618834546664628</v>
      </c>
      <c r="AD865" s="3">
        <f t="shared" si="418"/>
        <v>763.14480850855148</v>
      </c>
      <c r="AI865" s="94">
        <f t="shared" si="419"/>
        <v>0</v>
      </c>
    </row>
    <row r="866" spans="4:35">
      <c r="Q866" s="42">
        <f t="shared" si="421"/>
        <v>1.0447051738344777</v>
      </c>
      <c r="AB866" s="10">
        <f t="shared" si="420"/>
        <v>5.1277470093280693</v>
      </c>
      <c r="AC866" s="10">
        <f t="shared" si="417"/>
        <v>5.0267470093280693</v>
      </c>
      <c r="AD866" s="3">
        <f t="shared" si="418"/>
        <v>729.04235088151836</v>
      </c>
      <c r="AI866" s="94">
        <f t="shared" si="419"/>
        <v>0</v>
      </c>
    </row>
    <row r="867" spans="4:35">
      <c r="Q867" s="42">
        <f t="shared" si="421"/>
        <v>1.0454046352298869</v>
      </c>
      <c r="AB867" s="10">
        <f t="shared" si="420"/>
        <v>4.9029201574003363</v>
      </c>
      <c r="AC867" s="10">
        <f t="shared" si="417"/>
        <v>4.8019201574003363</v>
      </c>
      <c r="AD867" s="3">
        <f t="shared" si="418"/>
        <v>696.43512072521196</v>
      </c>
      <c r="AI867" s="94">
        <f t="shared" si="419"/>
        <v>0</v>
      </c>
    </row>
    <row r="868" spans="4:35">
      <c r="Q868" s="42">
        <f t="shared" si="421"/>
        <v>1.0461040966252961</v>
      </c>
      <c r="AB868" s="10">
        <f t="shared" si="420"/>
        <v>4.6879508731832917</v>
      </c>
      <c r="AC868" s="10">
        <f t="shared" si="417"/>
        <v>4.5869508731832918</v>
      </c>
      <c r="AD868" s="3">
        <f t="shared" si="418"/>
        <v>665.25755956247883</v>
      </c>
      <c r="AI868" s="94">
        <f t="shared" si="419"/>
        <v>0</v>
      </c>
    </row>
    <row r="869" spans="4:35">
      <c r="Q869" s="42">
        <f t="shared" si="421"/>
        <v>1.0468035580207053</v>
      </c>
      <c r="AB869" s="10">
        <f t="shared" si="420"/>
        <v>4.4824069501129182</v>
      </c>
      <c r="AC869" s="10">
        <f t="shared" si="417"/>
        <v>4.3814069501129183</v>
      </c>
      <c r="AD869" s="3">
        <f t="shared" si="418"/>
        <v>635.44698333762415</v>
      </c>
      <c r="AI869" s="94">
        <f t="shared" si="419"/>
        <v>0</v>
      </c>
    </row>
    <row r="870" spans="4:35">
      <c r="Q870" s="42">
        <f t="shared" si="421"/>
        <v>1.0475030194161146</v>
      </c>
      <c r="AB870" s="10">
        <f t="shared" si="420"/>
        <v>4.2858751317881039</v>
      </c>
      <c r="AC870" s="10">
        <f t="shared" si="417"/>
        <v>4.1848751317881039</v>
      </c>
      <c r="AD870" s="3">
        <f t="shared" si="418"/>
        <v>606.94345638696211</v>
      </c>
      <c r="AI870" s="94">
        <f t="shared" si="419"/>
        <v>0</v>
      </c>
    </row>
    <row r="871" spans="4:35">
      <c r="Q871" s="42">
        <f t="shared" si="421"/>
        <v>1.0482024808115238</v>
      </c>
      <c r="AB871" s="10">
        <f t="shared" si="420"/>
        <v>4.0979602810978495</v>
      </c>
      <c r="AC871" s="10">
        <f t="shared" si="417"/>
        <v>3.9969602810978495</v>
      </c>
      <c r="AD871" s="3">
        <f t="shared" si="418"/>
        <v>579.68967093514857</v>
      </c>
      <c r="AI871" s="94">
        <f t="shared" si="419"/>
        <v>0</v>
      </c>
    </row>
    <row r="872" spans="4:35">
      <c r="Q872" s="42">
        <f t="shared" si="421"/>
        <v>1.048901942206933</v>
      </c>
      <c r="AB872" s="10">
        <f t="shared" si="420"/>
        <v>3.9182845857782316</v>
      </c>
      <c r="AC872" s="10">
        <f t="shared" si="417"/>
        <v>3.8172845857782316</v>
      </c>
      <c r="AD872" s="3">
        <f t="shared" si="418"/>
        <v>553.63083187501547</v>
      </c>
      <c r="AI872" s="94">
        <f t="shared" si="419"/>
        <v>0</v>
      </c>
    </row>
    <row r="873" spans="4:35">
      <c r="Q873" s="42">
        <f t="shared" si="421"/>
        <v>1.0496014036023422</v>
      </c>
      <c r="AB873" s="10">
        <f t="shared" si="420"/>
        <v>3.7464867988018189</v>
      </c>
      <c r="AC873" s="10">
        <f t="shared" si="417"/>
        <v>3.6454867988018189</v>
      </c>
      <c r="AD873" s="3">
        <f t="shared" si="418"/>
        <v>528.71454659924859</v>
      </c>
      <c r="AI873" s="94">
        <f t="shared" si="419"/>
        <v>0</v>
      </c>
    </row>
    <row r="874" spans="4:35">
      <c r="Q874" s="42">
        <f t="shared" si="421"/>
        <v>1.0503008649977514</v>
      </c>
      <c r="AB874" s="10">
        <f t="shared" si="420"/>
        <v>3.5822215120723562</v>
      </c>
      <c r="AC874" s="10">
        <f t="shared" si="417"/>
        <v>3.4812215120723562</v>
      </c>
      <c r="AD874" s="3">
        <f t="shared" si="418"/>
        <v>504.89071966241573</v>
      </c>
      <c r="AI874" s="94">
        <f t="shared" si="419"/>
        <v>0</v>
      </c>
    </row>
    <row r="875" spans="4:35">
      <c r="Q875" s="42">
        <f t="shared" si="421"/>
        <v>1.0510003263931607</v>
      </c>
      <c r="AB875" s="10">
        <f t="shared" si="420"/>
        <v>3.4251584619643967</v>
      </c>
      <c r="AC875" s="10">
        <f t="shared" si="417"/>
        <v>3.3241584619643967</v>
      </c>
      <c r="AD875" s="3">
        <f t="shared" si="418"/>
        <v>482.1114520615514</v>
      </c>
      <c r="AI875" s="94">
        <f t="shared" si="419"/>
        <v>0</v>
      </c>
    </row>
    <row r="876" spans="4:35">
      <c r="Q876" s="42">
        <f t="shared" si="421"/>
        <v>1.0516997877885699</v>
      </c>
      <c r="AB876" s="10">
        <f t="shared" si="420"/>
        <v>3.2749818653116689</v>
      </c>
      <c r="AC876" s="10">
        <f t="shared" si="417"/>
        <v>3.1739818653116689</v>
      </c>
      <c r="AD876" s="3">
        <f t="shared" si="418"/>
        <v>460.33094493280186</v>
      </c>
      <c r="AI876" s="94">
        <f t="shared" si="419"/>
        <v>0</v>
      </c>
    </row>
    <row r="877" spans="4:35">
      <c r="Q877" s="42">
        <f t="shared" si="421"/>
        <v>1.0523992491839791</v>
      </c>
      <c r="AB877" s="10">
        <f t="shared" si="420"/>
        <v>3.1313897845091256</v>
      </c>
      <c r="AC877" s="10">
        <f t="shared" si="417"/>
        <v>3.0303897845091257</v>
      </c>
      <c r="AD877" s="3">
        <f t="shared" si="418"/>
        <v>439.50540747050405</v>
      </c>
      <c r="AI877" s="94">
        <f t="shared" si="419"/>
        <v>0</v>
      </c>
    </row>
    <row r="878" spans="4:35">
      <c r="Q878" s="42">
        <f t="shared" si="421"/>
        <v>1.0530987105793883</v>
      </c>
      <c r="AB878" s="10">
        <f t="shared" si="420"/>
        <v>2.9940935204521941</v>
      </c>
      <c r="AC878" s="10">
        <f t="shared" si="417"/>
        <v>2.8930935204521941</v>
      </c>
      <c r="AD878" s="3">
        <f t="shared" si="418"/>
        <v>419.59296888356693</v>
      </c>
      <c r="AI878" s="94">
        <f t="shared" si="419"/>
        <v>0</v>
      </c>
    </row>
    <row r="879" spans="4:35">
      <c r="Q879" s="42">
        <f t="shared" si="421"/>
        <v>1.0537981719747975</v>
      </c>
      <c r="AB879" s="10">
        <f t="shared" si="420"/>
        <v>2.8628170320926998</v>
      </c>
      <c r="AC879" s="10">
        <f t="shared" si="417"/>
        <v>2.7618170320926998</v>
      </c>
      <c r="AD879" s="3">
        <f t="shared" si="418"/>
        <v>400.55359421213922</v>
      </c>
      <c r="AI879" s="94">
        <f t="shared" si="419"/>
        <v>0</v>
      </c>
    </row>
    <row r="880" spans="4:35">
      <c r="Q880" s="42">
        <f t="shared" si="421"/>
        <v>1.0544976333702067</v>
      </c>
      <c r="AB880" s="10">
        <f t="shared" si="420"/>
        <v>2.7372963814444451</v>
      </c>
      <c r="AC880" s="10">
        <f t="shared" si="417"/>
        <v>2.6362963814444451</v>
      </c>
      <c r="AD880" s="3">
        <f t="shared" si="418"/>
        <v>382.34900383530754</v>
      </c>
      <c r="AI880" s="94">
        <f t="shared" si="419"/>
        <v>0</v>
      </c>
    </row>
    <row r="881" spans="17:35">
      <c r="Q881" s="42">
        <f t="shared" si="421"/>
        <v>1.055197094765616</v>
      </c>
      <c r="AB881" s="10">
        <f t="shared" si="420"/>
        <v>2.6172792029226106</v>
      </c>
      <c r="AC881" s="10">
        <f t="shared" si="417"/>
        <v>2.5162792029226106</v>
      </c>
      <c r="AD881" s="3">
        <f t="shared" si="418"/>
        <v>364.94259650799285</v>
      </c>
      <c r="AI881" s="94">
        <f t="shared" si="419"/>
        <v>0</v>
      </c>
    </row>
    <row r="882" spans="17:35">
      <c r="Q882" s="42">
        <f t="shared" si="421"/>
        <v>1.0558965561610252</v>
      </c>
      <c r="AB882" s="10">
        <f t="shared" si="420"/>
        <v>2.5025241959500413</v>
      </c>
      <c r="AC882" s="10">
        <f t="shared" si="417"/>
        <v>2.4015241959500413</v>
      </c>
      <c r="AD882" s="3">
        <f t="shared" si="418"/>
        <v>348.29937577230481</v>
      </c>
      <c r="AI882" s="94">
        <f t="shared" si="419"/>
        <v>0</v>
      </c>
    </row>
    <row r="883" spans="17:35">
      <c r="Q883" s="42">
        <f t="shared" si="421"/>
        <v>1.0565960175564344</v>
      </c>
      <c r="AB883" s="10">
        <f t="shared" si="420"/>
        <v>2.3928006398102939</v>
      </c>
      <c r="AC883" s="10">
        <f t="shared" si="417"/>
        <v>2.2918006398102939</v>
      </c>
      <c r="AD883" s="3">
        <f t="shared" si="418"/>
        <v>332.3858795954016</v>
      </c>
      <c r="AI883" s="94">
        <f t="shared" si="419"/>
        <v>0</v>
      </c>
    </row>
    <row r="884" spans="17:35">
      <c r="Q884" s="42">
        <f t="shared" si="421"/>
        <v>1.0572954789518436</v>
      </c>
      <c r="AB884" s="10">
        <f t="shared" si="420"/>
        <v>2.2878879297720296</v>
      </c>
      <c r="AC884" s="10">
        <f t="shared" si="417"/>
        <v>2.1868879297720296</v>
      </c>
      <c r="AD884" s="3">
        <f t="shared" si="418"/>
        <v>317.17011309239007</v>
      </c>
      <c r="AI884" s="94">
        <f t="shared" si="419"/>
        <v>0</v>
      </c>
    </row>
    <row r="885" spans="17:35">
      <c r="Q885" s="42">
        <f t="shared" si="421"/>
        <v>1.0579949403472528</v>
      </c>
      <c r="AB885" s="10">
        <f t="shared" si="420"/>
        <v>2.1875751335520954</v>
      </c>
      <c r="AC885" s="10">
        <f t="shared" si="417"/>
        <v>2.0865751335520955</v>
      </c>
      <c r="AD885" s="3">
        <f t="shared" si="418"/>
        <v>302.62148419899859</v>
      </c>
      <c r="AI885" s="94">
        <f t="shared" si="419"/>
        <v>0</v>
      </c>
    </row>
    <row r="886" spans="17:35">
      <c r="Q886" s="42">
        <f t="shared" si="421"/>
        <v>1.0586944017426621</v>
      </c>
      <c r="AB886" s="10">
        <f t="shared" si="420"/>
        <v>2.0916605672255573</v>
      </c>
      <c r="AC886" s="10">
        <f t="shared" si="417"/>
        <v>1.9906605672255573</v>
      </c>
      <c r="AD886" s="3">
        <f t="shared" si="418"/>
        <v>288.71074216469287</v>
      </c>
      <c r="AI886" s="94">
        <f t="shared" si="419"/>
        <v>0</v>
      </c>
    </row>
    <row r="887" spans="17:35">
      <c r="Q887" s="42">
        <f t="shared" si="421"/>
        <v>1.0593938631380713</v>
      </c>
      <c r="AB887" s="10">
        <f t="shared" si="420"/>
        <v>1.9999513897300154</v>
      </c>
      <c r="AC887" s="10">
        <f t="shared" si="417"/>
        <v>1.8989513897300154</v>
      </c>
      <c r="AD887" s="3">
        <f t="shared" si="418"/>
        <v>275.40991874256935</v>
      </c>
      <c r="AI887" s="94">
        <f t="shared" si="419"/>
        <v>0</v>
      </c>
    </row>
    <row r="888" spans="17:35">
      <c r="Q888" s="42">
        <f t="shared" si="421"/>
        <v>1.0600933245334805</v>
      </c>
      <c r="AB888" s="10">
        <f t="shared" si="420"/>
        <v>1.9122632151489509</v>
      </c>
      <c r="AC888" s="10">
        <f t="shared" si="417"/>
        <v>1.8112632151489509</v>
      </c>
      <c r="AD888" s="3">
        <f t="shared" si="418"/>
        <v>262.69227195778836</v>
      </c>
      <c r="AI888" s="94">
        <f t="shared" si="419"/>
        <v>0</v>
      </c>
    </row>
    <row r="889" spans="17:35">
      <c r="Q889" s="42">
        <f t="shared" si="421"/>
        <v>1.0607927859288897</v>
      </c>
      <c r="AB889" s="10">
        <f t="shared" si="420"/>
        <v>1.8284197419945527</v>
      </c>
      <c r="AC889" s="10">
        <f t="shared" si="417"/>
        <v>1.7274197419945527</v>
      </c>
      <c r="AD889" s="3">
        <f t="shared" si="418"/>
        <v>250.53223234148697</v>
      </c>
      <c r="AI889" s="94">
        <f t="shared" si="419"/>
        <v>0</v>
      </c>
    </row>
    <row r="890" spans="17:35">
      <c r="Q890" s="42">
        <f t="shared" si="421"/>
        <v>1.0614922473242989</v>
      </c>
      <c r="AB890" s="10">
        <f t="shared" si="420"/>
        <v>1.7482523987447107</v>
      </c>
      <c r="AC890" s="10">
        <f t="shared" si="417"/>
        <v>1.6472523987447107</v>
      </c>
      <c r="AD890" s="3">
        <f t="shared" si="418"/>
        <v>238.90535152207553</v>
      </c>
      <c r="AI890" s="94">
        <f t="shared" si="419"/>
        <v>0</v>
      </c>
    </row>
    <row r="891" spans="17:35">
      <c r="Q891" s="42">
        <f t="shared" si="421"/>
        <v>1.0621917087197081</v>
      </c>
      <c r="AB891" s="10">
        <f t="shared" si="420"/>
        <v>1.6716000049214856</v>
      </c>
      <c r="AC891" s="10">
        <f t="shared" si="417"/>
        <v>1.5706000049214857</v>
      </c>
      <c r="AD891" s="3">
        <f t="shared" si="418"/>
        <v>227.78825307055629</v>
      </c>
      <c r="AI891" s="94">
        <f t="shared" si="419"/>
        <v>0</v>
      </c>
    </row>
    <row r="892" spans="17:35">
      <c r="Q892" s="42">
        <f t="shared" si="421"/>
        <v>1.0628911701151174</v>
      </c>
      <c r="AB892" s="10">
        <f t="shared" si="420"/>
        <v>1.5983084470296451</v>
      </c>
      <c r="AC892" s="10">
        <f t="shared" si="417"/>
        <v>1.4973084470296452</v>
      </c>
      <c r="AD892" s="3">
        <f t="shared" si="418"/>
        <v>217.15858550103627</v>
      </c>
      <c r="AI892" s="94">
        <f t="shared" si="419"/>
        <v>0</v>
      </c>
    </row>
    <row r="893" spans="17:35">
      <c r="Q893" s="42">
        <f t="shared" si="421"/>
        <v>1.0635906315105266</v>
      </c>
      <c r="AB893" s="10">
        <f t="shared" si="420"/>
        <v>1.528230368703728</v>
      </c>
      <c r="AC893" s="10">
        <f t="shared" si="417"/>
        <v>1.427230368703728</v>
      </c>
      <c r="AD893" s="3">
        <f t="shared" si="418"/>
        <v>206.99497733194025</v>
      </c>
      <c r="AI893" s="94">
        <f t="shared" si="419"/>
        <v>0</v>
      </c>
    </row>
    <row r="894" spans="17:35">
      <c r="Q894" s="42">
        <f t="shared" si="421"/>
        <v>1.0642900929059358</v>
      </c>
      <c r="AB894" s="10">
        <f t="shared" si="420"/>
        <v>1.4612248744406557</v>
      </c>
      <c r="AC894" s="10">
        <f t="shared" si="417"/>
        <v>1.3602248744406558</v>
      </c>
      <c r="AD894" s="3">
        <f t="shared" si="418"/>
        <v>197.27699411757155</v>
      </c>
      <c r="AI894" s="94">
        <f t="shared" si="419"/>
        <v>0</v>
      </c>
    </row>
    <row r="895" spans="17:35">
      <c r="Q895" s="42">
        <f t="shared" si="421"/>
        <v>1.064989554301345</v>
      </c>
      <c r="AB895" s="10">
        <f t="shared" si="420"/>
        <v>1.3971572463222317</v>
      </c>
      <c r="AC895" s="10">
        <f t="shared" si="417"/>
        <v>1.2961572463222317</v>
      </c>
      <c r="AD895" s="3">
        <f t="shared" si="418"/>
        <v>187.98509736363044</v>
      </c>
      <c r="AI895" s="94">
        <f t="shared" si="419"/>
        <v>0</v>
      </c>
    </row>
    <row r="896" spans="17:35">
      <c r="Q896" s="42">
        <f t="shared" si="421"/>
        <v>1.0656890156967542</v>
      </c>
      <c r="AB896" s="10">
        <f t="shared" si="420"/>
        <v>1.3358986731579905</v>
      </c>
      <c r="AC896" s="10">
        <f t="shared" si="417"/>
        <v>1.2348986731579905</v>
      </c>
      <c r="AD896" s="3">
        <f t="shared" si="418"/>
        <v>179.10060524408854</v>
      </c>
      <c r="AI896" s="94">
        <f t="shared" si="419"/>
        <v>0</v>
      </c>
    </row>
    <row r="897" spans="15:35">
      <c r="Q897" s="42">
        <f t="shared" si="421"/>
        <v>1.0663884770921634</v>
      </c>
      <c r="AB897" s="10">
        <f t="shared" si="420"/>
        <v>1.2773259915038104</v>
      </c>
      <c r="AC897" s="10">
        <f t="shared" si="417"/>
        <v>1.1763259915038105</v>
      </c>
      <c r="AD897" s="3">
        <f t="shared" si="418"/>
        <v>170.60565504043663</v>
      </c>
      <c r="AI897" s="94">
        <f t="shared" si="419"/>
        <v>0</v>
      </c>
    </row>
    <row r="898" spans="15:35">
      <c r="Q898" s="42">
        <f t="shared" si="421"/>
        <v>1.0670879384875727</v>
      </c>
      <c r="AB898" s="10">
        <f t="shared" si="420"/>
        <v>1.2213214380356183</v>
      </c>
      <c r="AC898" s="10">
        <f t="shared" si="417"/>
        <v>1.1203214380356183</v>
      </c>
      <c r="AD898" s="3">
        <f t="shared" si="418"/>
        <v>162.48316722779091</v>
      </c>
      <c r="AI898" s="94">
        <f t="shared" si="419"/>
        <v>0</v>
      </c>
    </row>
    <row r="899" spans="15:35">
      <c r="Q899" s="42">
        <f t="shared" si="421"/>
        <v>1.0677873998829819</v>
      </c>
      <c r="AB899" s="10">
        <f t="shared" si="420"/>
        <v>1.1677724127802989</v>
      </c>
      <c r="AC899" s="10">
        <f t="shared" si="417"/>
        <v>1.0667724127802989</v>
      </c>
      <c r="AD899" s="3">
        <f t="shared" si="418"/>
        <v>154.71681113564887</v>
      </c>
      <c r="AI899" s="94">
        <f t="shared" si="419"/>
        <v>0</v>
      </c>
    </row>
    <row r="900" spans="15:35">
      <c r="Q900" s="42">
        <f t="shared" si="421"/>
        <v>1.0684868612783911</v>
      </c>
      <c r="AB900" s="10">
        <f t="shared" si="420"/>
        <v>1.1165712527277769</v>
      </c>
      <c r="AC900" s="10">
        <f t="shared" si="417"/>
        <v>1.0155712527277769</v>
      </c>
      <c r="AD900" s="3">
        <f t="shared" si="418"/>
        <v>147.29097211425335</v>
      </c>
      <c r="AI900" s="94">
        <f t="shared" si="419"/>
        <v>0</v>
      </c>
    </row>
    <row r="901" spans="15:35">
      <c r="Q901" s="42">
        <f t="shared" si="421"/>
        <v>1.0691863226738003</v>
      </c>
      <c r="AB901" s="10">
        <f t="shared" si="420"/>
        <v>1.0676150153691235</v>
      </c>
      <c r="AC901" s="10">
        <f t="shared" si="417"/>
        <v>0.96661501536912353</v>
      </c>
      <c r="AD901" s="3">
        <f t="shared" si="418"/>
        <v>140.19072014055453</v>
      </c>
      <c r="AI901" s="94">
        <f t="shared" si="419"/>
        <v>0</v>
      </c>
    </row>
    <row r="902" spans="15:35">
      <c r="Q902" s="42">
        <f t="shared" si="421"/>
        <v>1.0698857840692095</v>
      </c>
      <c r="AB902" s="10">
        <f t="shared" si="420"/>
        <v>1.0208052717254581</v>
      </c>
      <c r="AC902" s="10">
        <f t="shared" si="417"/>
        <v>0.91980527172545812</v>
      </c>
      <c r="AD902" s="3">
        <f t="shared" si="418"/>
        <v>133.40177980064658</v>
      </c>
      <c r="AI902" s="94">
        <f t="shared" si="419"/>
        <v>0</v>
      </c>
    </row>
    <row r="903" spans="15:35">
      <c r="Q903" s="42">
        <f t="shared" si="421"/>
        <v>1.0705852454646188</v>
      </c>
      <c r="AB903" s="10">
        <f t="shared" si="420"/>
        <v>0.976047908451535</v>
      </c>
      <c r="AC903" s="10">
        <f t="shared" si="417"/>
        <v>0.87504790845153502</v>
      </c>
      <c r="AD903" s="3">
        <f t="shared" si="418"/>
        <v>126.91050158832995</v>
      </c>
      <c r="AI903" s="94">
        <f t="shared" si="419"/>
        <v>0</v>
      </c>
    </row>
    <row r="904" spans="15:35">
      <c r="Q904" s="42">
        <f t="shared" si="421"/>
        <v>1.071284706860028</v>
      </c>
      <c r="AB904" s="10">
        <f t="shared" si="420"/>
        <v>0.93325293861612546</v>
      </c>
      <c r="AC904" s="10">
        <f t="shared" si="417"/>
        <v>0.83225293861612548</v>
      </c>
      <c r="AD904" s="3">
        <f t="shared" si="418"/>
        <v>120.70383446209216</v>
      </c>
      <c r="AI904" s="94">
        <f t="shared" si="419"/>
        <v>0</v>
      </c>
    </row>
    <row r="905" spans="15:35">
      <c r="Q905" s="42">
        <f t="shared" si="421"/>
        <v>1.0719841682554372</v>
      </c>
      <c r="AB905" s="10">
        <f t="shared" si="420"/>
        <v>0.89233432077876373</v>
      </c>
      <c r="AC905" s="10">
        <f t="shared" si="417"/>
        <v>0.79133432077876376</v>
      </c>
      <c r="AD905" s="3">
        <f t="shared" si="418"/>
        <v>114.76929960533194</v>
      </c>
      <c r="AI905" s="94">
        <f t="shared" si="419"/>
        <v>0</v>
      </c>
    </row>
    <row r="906" spans="15:35">
      <c r="Q906" s="42">
        <f t="shared" si="421"/>
        <v>1.0726836296508464</v>
      </c>
      <c r="AB906" s="10">
        <f t="shared" si="420"/>
        <v>0.85320978599910213</v>
      </c>
      <c r="AC906" s="10">
        <f t="shared" si="417"/>
        <v>0.75220978599910215</v>
      </c>
      <c r="AD906" s="3">
        <f t="shared" si="418"/>
        <v>109.09496533707066</v>
      </c>
      <c r="AI906" s="94">
        <f t="shared" si="419"/>
        <v>0</v>
      </c>
    </row>
    <row r="907" spans="15:35">
      <c r="Q907" s="42">
        <f t="shared" si="421"/>
        <v>1.0733830910462556</v>
      </c>
      <c r="Z907" s="2" t="s">
        <v>151</v>
      </c>
      <c r="AA907">
        <v>0.02</v>
      </c>
      <c r="AB907" s="10">
        <f t="shared" si="420"/>
        <v>0.81580067243106613</v>
      </c>
      <c r="AC907" s="10">
        <f t="shared" si="417"/>
        <v>0.71480067243106615</v>
      </c>
      <c r="AD907" s="3">
        <f t="shared" si="418"/>
        <v>103.6694231227072</v>
      </c>
      <c r="AI907" s="94">
        <f t="shared" si="419"/>
        <v>0</v>
      </c>
    </row>
    <row r="908" spans="15:35">
      <c r="Q908" s="42">
        <f t="shared" si="421"/>
        <v>1.0740825524416648</v>
      </c>
      <c r="Z908" s="2" t="s">
        <v>152</v>
      </c>
      <c r="AA908">
        <f>pmaxperc/100*pmax+patm</f>
        <v>0.10235965835952777</v>
      </c>
      <c r="AB908" s="10">
        <f t="shared" si="420"/>
        <v>0.78003176716925227</v>
      </c>
      <c r="AC908" s="10">
        <f t="shared" si="417"/>
        <v>0.67903176716925229</v>
      </c>
      <c r="AD908" s="3">
        <f t="shared" si="418"/>
        <v>98.481764636584813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1.0747820138370741</v>
      </c>
      <c r="Z909" s="7" t="s">
        <v>154</v>
      </c>
      <c r="AA909" s="10">
        <f>AA908-pfinal+0.101</f>
        <v>-0.54247149667007266</v>
      </c>
      <c r="AB909" s="10">
        <f t="shared" si="420"/>
        <v>0.7458311550296004</v>
      </c>
      <c r="AC909" s="10">
        <f t="shared" si="417"/>
        <v>0.64483115502960042</v>
      </c>
      <c r="AD909" s="3">
        <f t="shared" si="418"/>
        <v>93.521559830253864</v>
      </c>
      <c r="AI909" s="94">
        <f t="shared" si="419"/>
        <v>0</v>
      </c>
    </row>
    <row r="910" spans="15:35">
      <c r="Q910" s="42">
        <f t="shared" si="421"/>
        <v>1.0754814752324833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E24" sqref="E2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148.76302106966494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632.24283954607597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28.372461739963846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10.23945658380145</v>
      </c>
      <c r="D12" s="55"/>
      <c r="E12" t="s">
        <v>170</v>
      </c>
    </row>
    <row r="13" spans="2:5">
      <c r="B13" s="2" t="s">
        <v>167</v>
      </c>
      <c r="C13" s="10">
        <f>AVERAGE(H28:H909)</f>
        <v>9.3919291282037793</v>
      </c>
      <c r="D13" s="55"/>
      <c r="E13" t="s">
        <v>188</v>
      </c>
    </row>
    <row r="14" spans="2:5">
      <c r="B14" s="2" t="s">
        <v>290</v>
      </c>
      <c r="C14" s="10">
        <f>2*ravg*tbout/do</f>
        <v>0.67557419831548027</v>
      </c>
      <c r="E14" t="s">
        <v>289</v>
      </c>
    </row>
    <row r="15" spans="2:5">
      <c r="B15" s="2" t="s">
        <v>171</v>
      </c>
      <c r="C15" s="10">
        <f>MAX(I28:I910)</f>
        <v>1.2882552246127013</v>
      </c>
      <c r="D15" s="55"/>
      <c r="E15" t="s">
        <v>172</v>
      </c>
    </row>
    <row r="16" spans="2:5">
      <c r="B16" s="71" t="s">
        <v>194</v>
      </c>
      <c r="C16" s="65">
        <f>MAX(J28:J910)</f>
        <v>1322.2129766861867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1285.6677606470143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116.97867907532928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K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1322.2129766861867</v>
      </c>
      <c r="L21" s="133" t="s">
        <v>168</v>
      </c>
      <c r="O21" s="131" t="s">
        <v>185</v>
      </c>
      <c r="P21" s="132">
        <f>fmax/4.4482</f>
        <v>297.24674625380754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1196.2125752896236</v>
      </c>
      <c r="L22" s="136" t="s">
        <v>168</v>
      </c>
      <c r="O22" s="134" t="s">
        <v>186</v>
      </c>
      <c r="P22" s="135">
        <f>itot/tthr/4.4482</f>
        <v>268.92059154031375</v>
      </c>
      <c r="Q22" s="136" t="s">
        <v>187</v>
      </c>
    </row>
    <row r="23" spans="2:17">
      <c r="J23" s="137" t="s">
        <v>158</v>
      </c>
      <c r="K23" s="138">
        <f>tthr</f>
        <v>1.0747820138370741</v>
      </c>
      <c r="L23" s="139" t="s">
        <v>169</v>
      </c>
      <c r="O23" s="137" t="s">
        <v>158</v>
      </c>
      <c r="P23" s="138">
        <f>tthr</f>
        <v>1.0747820138370741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1.4876302106966495E-4</v>
      </c>
      <c r="E28" s="40">
        <f>Pressure!H28</f>
        <v>148.76302106966494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1956693.5294605291</v>
      </c>
      <c r="D29" s="78">
        <f>Pressure!I29</f>
        <v>1.4876302106966495E-4</v>
      </c>
      <c r="E29" s="40">
        <f>Pressure!H29</f>
        <v>148.76302106966494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3.8836287146371227</v>
      </c>
      <c r="I29" s="10">
        <f t="shared" ref="I29:I92" si="3">etanoz*SQRT(2*k^2/(k-1)*(2/(k+1))^((k+1)/(k-1))*(1-(G29/C29)^((k-1)/k)))+(G29-patm*1000000)/C29*(aexit/E29)</f>
        <v>1.1369919657227441</v>
      </c>
      <c r="J29" s="4">
        <f t="shared" ref="J29:J92" si="4">I29*D29*C29</f>
        <v>330.9597608860912</v>
      </c>
      <c r="K29" s="4">
        <f t="shared" ref="K29:K92" si="5">J29/4.4482</f>
        <v>74.403075600488108</v>
      </c>
      <c r="L29" s="42">
        <f>Pressure!Q29</f>
        <v>4.6752741472232242E-3</v>
      </c>
      <c r="M29" s="10">
        <f t="shared" ref="M29:M39" si="6">(J29+J28)/2*(L29-L28)</f>
        <v>0.77366380692096115</v>
      </c>
      <c r="N29" s="10">
        <f>N28-1/834*(me-mef)</f>
        <v>2.5616829820695148</v>
      </c>
    </row>
    <row r="30" spans="2:17">
      <c r="C30" s="4">
        <f>Pressure!AB30*1000000</f>
        <v>2887571.2844689456</v>
      </c>
      <c r="D30" s="78">
        <f>Pressure!I30</f>
        <v>1.4876302106966495E-4</v>
      </c>
      <c r="E30" s="40">
        <f>Pressure!H30</f>
        <v>148.76302106966494</v>
      </c>
      <c r="F30" s="10">
        <f t="shared" si="1"/>
        <v>4.25</v>
      </c>
      <c r="G30" s="4">
        <f t="shared" si="0"/>
        <v>132058.83212706202</v>
      </c>
      <c r="H30" s="42">
        <f t="shared" si="2"/>
        <v>5.203231367608196</v>
      </c>
      <c r="I30" s="10">
        <f t="shared" si="3"/>
        <v>1.2018174165325661</v>
      </c>
      <c r="J30" s="4">
        <f t="shared" si="4"/>
        <v>516.25728980042948</v>
      </c>
      <c r="K30" s="4">
        <f t="shared" si="5"/>
        <v>116.05981965748606</v>
      </c>
      <c r="L30" s="42">
        <f>Pressure!Q30</f>
        <v>6.4915835205500419E-3</v>
      </c>
      <c r="M30" s="10">
        <f t="shared" si="6"/>
        <v>0.76940413520211459</v>
      </c>
      <c r="N30" s="10">
        <f t="shared" ref="N30:N93" si="7">N29-1/834*(me-mef)</f>
        <v>2.5616829820695148</v>
      </c>
    </row>
    <row r="31" spans="2:17">
      <c r="C31" s="4">
        <f>Pressure!AB31*1000000</f>
        <v>3516628.0334039433</v>
      </c>
      <c r="D31" s="78">
        <f>Pressure!I31</f>
        <v>1.4876302106966495E-4</v>
      </c>
      <c r="E31" s="40">
        <f>Pressure!H31</f>
        <v>148.76302106966494</v>
      </c>
      <c r="F31" s="10">
        <f t="shared" si="1"/>
        <v>4.25</v>
      </c>
      <c r="G31" s="4">
        <f t="shared" si="0"/>
        <v>160827.81873280054</v>
      </c>
      <c r="H31" s="42">
        <f t="shared" si="2"/>
        <v>6.0500566618694736</v>
      </c>
      <c r="I31" s="10">
        <f t="shared" si="3"/>
        <v>1.2284088029930296</v>
      </c>
      <c r="J31" s="4">
        <f t="shared" si="4"/>
        <v>642.63495307822973</v>
      </c>
      <c r="K31" s="4">
        <f t="shared" si="5"/>
        <v>144.47078662790111</v>
      </c>
      <c r="L31" s="42">
        <f>Pressure!Q31</f>
        <v>8.0958468792472621E-3</v>
      </c>
      <c r="M31" s="10">
        <f t="shared" si="6"/>
        <v>0.92958418096433615</v>
      </c>
      <c r="N31" s="10">
        <f t="shared" si="7"/>
        <v>2.5616829820695148</v>
      </c>
    </row>
    <row r="32" spans="2:17">
      <c r="C32" s="4">
        <f>Pressure!AB32*1000000</f>
        <v>3961251.871246235</v>
      </c>
      <c r="D32" s="78">
        <f>Pressure!I32</f>
        <v>1.4876302106966495E-4</v>
      </c>
      <c r="E32" s="40">
        <f>Pressure!H32</f>
        <v>148.76302106966494</v>
      </c>
      <c r="F32" s="10">
        <f t="shared" si="1"/>
        <v>4.25</v>
      </c>
      <c r="G32" s="4">
        <f t="shared" si="0"/>
        <v>181162.03700028267</v>
      </c>
      <c r="H32" s="42">
        <f t="shared" si="2"/>
        <v>6.6319857257945651</v>
      </c>
      <c r="I32" s="10">
        <f t="shared" si="3"/>
        <v>1.2421095471231369</v>
      </c>
      <c r="J32" s="4">
        <f t="shared" si="4"/>
        <v>731.95999689859707</v>
      </c>
      <c r="K32" s="4">
        <f t="shared" si="5"/>
        <v>164.55195290198216</v>
      </c>
      <c r="L32" s="42">
        <f>Pressure!Q32</f>
        <v>9.6023542741838774E-3</v>
      </c>
      <c r="M32" s="10">
        <f t="shared" si="6"/>
        <v>1.0354187285913081</v>
      </c>
      <c r="N32" s="10">
        <f t="shared" si="7"/>
        <v>2.5616829820695148</v>
      </c>
    </row>
    <row r="33" spans="3:14">
      <c r="C33" s="4">
        <f>Pressure!AB33*1000000</f>
        <v>4282923.8470893307</v>
      </c>
      <c r="D33" s="78">
        <f>Pressure!I33</f>
        <v>1.4876302106966495E-4</v>
      </c>
      <c r="E33" s="40">
        <f>Pressure!H33</f>
        <v>148.76302106966494</v>
      </c>
      <c r="F33" s="10">
        <f t="shared" si="1"/>
        <v>4.25</v>
      </c>
      <c r="G33" s="4">
        <f t="shared" si="0"/>
        <v>195873.23242126641</v>
      </c>
      <c r="H33" s="42">
        <f t="shared" si="2"/>
        <v>7.045666716001632</v>
      </c>
      <c r="I33" s="10">
        <f t="shared" si="3"/>
        <v>1.2502481661746356</v>
      </c>
      <c r="J33" s="4">
        <f t="shared" si="4"/>
        <v>796.58397989826778</v>
      </c>
      <c r="K33" s="4">
        <f t="shared" si="5"/>
        <v>179.08007281558108</v>
      </c>
      <c r="L33" s="42">
        <f>Pressure!Q33</f>
        <v>1.1052718390644171E-2</v>
      </c>
      <c r="M33" s="10">
        <f t="shared" si="6"/>
        <v>1.1084726671888443</v>
      </c>
      <c r="N33" s="10">
        <f t="shared" si="7"/>
        <v>2.5616829820695148</v>
      </c>
    </row>
    <row r="34" spans="3:14">
      <c r="C34" s="4">
        <f>Pressure!AB34*1000000</f>
        <v>4519188.6303450698</v>
      </c>
      <c r="D34" s="78">
        <f>Pressure!I34</f>
        <v>1.4876302106966495E-4</v>
      </c>
      <c r="E34" s="40">
        <f>Pressure!H34</f>
        <v>148.76302106966494</v>
      </c>
      <c r="F34" s="10">
        <f t="shared" si="1"/>
        <v>4.25</v>
      </c>
      <c r="G34" s="4">
        <f t="shared" si="0"/>
        <v>206678.45531474886</v>
      </c>
      <c r="H34" s="42">
        <f t="shared" si="2"/>
        <v>7.3459707731904134</v>
      </c>
      <c r="I34" s="10">
        <f t="shared" si="3"/>
        <v>1.2554878909358478</v>
      </c>
      <c r="J34" s="4">
        <f t="shared" si="4"/>
        <v>844.04963585577457</v>
      </c>
      <c r="K34" s="4">
        <f t="shared" si="5"/>
        <v>189.7508286173676</v>
      </c>
      <c r="L34" s="42">
        <f>Pressure!Q34</f>
        <v>1.2467405602700304E-2</v>
      </c>
      <c r="M34" s="10">
        <f t="shared" si="6"/>
        <v>1.1604916979383291</v>
      </c>
      <c r="N34" s="10">
        <f t="shared" si="7"/>
        <v>2.5616829820695148</v>
      </c>
    </row>
    <row r="35" spans="3:14">
      <c r="C35" s="4">
        <f>Pressure!AB35*1000000</f>
        <v>4694693.2042803103</v>
      </c>
      <c r="D35" s="78">
        <f>Pressure!I35</f>
        <v>1.4876302106966495E-4</v>
      </c>
      <c r="E35" s="40">
        <f>Pressure!H35</f>
        <v>148.76302106966494</v>
      </c>
      <c r="F35" s="10">
        <f t="shared" si="1"/>
        <v>4.25</v>
      </c>
      <c r="G35" s="4">
        <f t="shared" si="0"/>
        <v>214704.89926489638</v>
      </c>
      <c r="H35" s="42">
        <f t="shared" si="2"/>
        <v>7.5672341853617411</v>
      </c>
      <c r="I35" s="10">
        <f t="shared" si="3"/>
        <v>1.2590387305593209</v>
      </c>
      <c r="J35" s="4">
        <f t="shared" si="4"/>
        <v>879.30855007305695</v>
      </c>
      <c r="K35" s="4">
        <f t="shared" si="5"/>
        <v>197.67738637495097</v>
      </c>
      <c r="L35" s="42">
        <f>Pressure!Q35</f>
        <v>1.3858066715391909E-2</v>
      </c>
      <c r="M35" s="10">
        <f t="shared" si="6"/>
        <v>1.1983036062049879</v>
      </c>
      <c r="N35" s="10">
        <f t="shared" si="7"/>
        <v>2.5616829820695148</v>
      </c>
    </row>
    <row r="36" spans="3:14">
      <c r="C36" s="4">
        <f>Pressure!AB36*1000000</f>
        <v>4826301.5848897863</v>
      </c>
      <c r="D36" s="78">
        <f>Pressure!I36</f>
        <v>1.4876302106966495E-4</v>
      </c>
      <c r="E36" s="40">
        <f>Pressure!H36</f>
        <v>148.76302106966494</v>
      </c>
      <c r="F36" s="10">
        <f t="shared" si="1"/>
        <v>4.25</v>
      </c>
      <c r="G36" s="4">
        <f t="shared" si="0"/>
        <v>220723.81527742959</v>
      </c>
      <c r="H36" s="42">
        <f t="shared" si="2"/>
        <v>7.7321914643184622</v>
      </c>
      <c r="I36" s="10">
        <f t="shared" si="3"/>
        <v>1.2615320170047666</v>
      </c>
      <c r="J36" s="4">
        <f t="shared" si="4"/>
        <v>905.74870771759356</v>
      </c>
      <c r="K36" s="4">
        <f t="shared" si="5"/>
        <v>203.62139915417328</v>
      </c>
      <c r="L36" s="42">
        <f>Pressure!Q36</f>
        <v>1.523192804055448E-2</v>
      </c>
      <c r="M36" s="10">
        <f t="shared" si="6"/>
        <v>1.2262105648396642</v>
      </c>
      <c r="N36" s="10">
        <f t="shared" si="7"/>
        <v>2.5616829820695148</v>
      </c>
    </row>
    <row r="37" spans="3:14">
      <c r="C37" s="4">
        <f>Pressure!AB37*1000000</f>
        <v>4925859.0840036944</v>
      </c>
      <c r="D37" s="78">
        <f>Pressure!I37</f>
        <v>1.4876302106966495E-4</v>
      </c>
      <c r="E37" s="40">
        <f>Pressure!H37</f>
        <v>148.76302106966494</v>
      </c>
      <c r="F37" s="10">
        <f t="shared" si="1"/>
        <v>4.25</v>
      </c>
      <c r="G37" s="4">
        <f t="shared" si="0"/>
        <v>225276.93129336604</v>
      </c>
      <c r="H37" s="42">
        <f t="shared" si="2"/>
        <v>7.8564458476195638</v>
      </c>
      <c r="I37" s="10">
        <f t="shared" si="3"/>
        <v>1.263329595410422</v>
      </c>
      <c r="J37" s="4">
        <f t="shared" si="4"/>
        <v>925.74983499442294</v>
      </c>
      <c r="K37" s="4">
        <f t="shared" si="5"/>
        <v>208.11785328771705</v>
      </c>
      <c r="L37" s="42">
        <f>Pressure!Q37</f>
        <v>1.6593725716216302E-2</v>
      </c>
      <c r="M37" s="10">
        <f t="shared" si="6"/>
        <v>1.2470652292216184</v>
      </c>
      <c r="N37" s="10">
        <f t="shared" si="7"/>
        <v>2.5616829820695148</v>
      </c>
    </row>
    <row r="38" spans="3:14">
      <c r="C38" s="4">
        <f>Pressure!AB38*1000000</f>
        <v>5001834.3841339806</v>
      </c>
      <c r="D38" s="78">
        <f>Pressure!I38</f>
        <v>1.4876302106966495E-4</v>
      </c>
      <c r="E38" s="40">
        <f>Pressure!H38</f>
        <v>148.76302106966494</v>
      </c>
      <c r="F38" s="10">
        <f t="shared" si="1"/>
        <v>4.25</v>
      </c>
      <c r="G38" s="4">
        <f t="shared" si="0"/>
        <v>228751.55007063158</v>
      </c>
      <c r="H38" s="42">
        <f t="shared" si="2"/>
        <v>7.9509685337753027</v>
      </c>
      <c r="I38" s="10">
        <f t="shared" si="3"/>
        <v>1.2646532401464976</v>
      </c>
      <c r="J38" s="4">
        <f t="shared" si="4"/>
        <v>941.01329240673226</v>
      </c>
      <c r="K38" s="4">
        <f t="shared" si="5"/>
        <v>211.54923169073609</v>
      </c>
      <c r="L38" s="42">
        <f>Pressure!Q38</f>
        <v>1.7946682259706536E-2</v>
      </c>
      <c r="M38" s="10">
        <f t="shared" si="6"/>
        <v>1.2628246941818435</v>
      </c>
      <c r="N38" s="10">
        <f t="shared" si="7"/>
        <v>2.5616829820695148</v>
      </c>
    </row>
    <row r="39" spans="3:14">
      <c r="C39" s="4">
        <f>Pressure!AB39*1000000</f>
        <v>5060358.1313203257</v>
      </c>
      <c r="D39" s="78">
        <f>Pressure!I39</f>
        <v>1.4876302106966495E-4</v>
      </c>
      <c r="E39" s="40">
        <f>Pressure!H39</f>
        <v>148.76302106966494</v>
      </c>
      <c r="F39" s="10">
        <f t="shared" si="1"/>
        <v>4.25</v>
      </c>
      <c r="G39" s="4">
        <f t="shared" si="0"/>
        <v>231428.04770263706</v>
      </c>
      <c r="H39" s="42">
        <f t="shared" si="2"/>
        <v>8.023605916524426</v>
      </c>
      <c r="I39" s="10">
        <f t="shared" si="3"/>
        <v>1.2656457432373265</v>
      </c>
      <c r="J39" s="4">
        <f t="shared" si="4"/>
        <v>952.77072832677084</v>
      </c>
      <c r="K39" s="4">
        <f t="shared" si="5"/>
        <v>214.19242127754393</v>
      </c>
      <c r="L39" s="42">
        <f>Pressure!Q39</f>
        <v>1.92930489270388E-2</v>
      </c>
      <c r="M39" s="10">
        <f t="shared" si="6"/>
        <v>1.2748638403210308</v>
      </c>
      <c r="N39" s="10">
        <f t="shared" si="7"/>
        <v>2.5616829820695148</v>
      </c>
    </row>
    <row r="40" spans="3:14">
      <c r="C40" s="4">
        <f>Pressure!AB40*1000000</f>
        <v>5105909.0622775303</v>
      </c>
      <c r="D40" s="78">
        <f>Pressure!I40</f>
        <v>1.4876302106966495E-4</v>
      </c>
      <c r="E40" s="40">
        <f>Pressure!H40</f>
        <v>148.76302106966494</v>
      </c>
      <c r="F40" s="10">
        <f t="shared" si="1"/>
        <v>4.25</v>
      </c>
      <c r="G40" s="4">
        <f t="shared" si="0"/>
        <v>233511.25263574583</v>
      </c>
      <c r="H40" s="42">
        <f t="shared" si="2"/>
        <v>8.0800390309515073</v>
      </c>
      <c r="I40" s="10">
        <f t="shared" si="3"/>
        <v>1.2664024946351118</v>
      </c>
      <c r="J40" s="4">
        <f t="shared" si="4"/>
        <v>961.92192211691145</v>
      </c>
      <c r="K40" s="4">
        <f t="shared" si="5"/>
        <v>216.24970147855569</v>
      </c>
      <c r="L40" s="42">
        <f>Pressure!Q40</f>
        <v>2.0634428783539844E-2</v>
      </c>
      <c r="M40" s="10">
        <f t="shared" ref="M40:M103" si="8">(J40+J39)/2*(L40-L39)</f>
        <v>1.2841650763478751</v>
      </c>
      <c r="N40" s="10">
        <f t="shared" si="7"/>
        <v>2.5616829820695148</v>
      </c>
    </row>
    <row r="41" spans="3:14">
      <c r="C41" s="4">
        <f>Pressure!AB41*1000000</f>
        <v>5141781.6115243742</v>
      </c>
      <c r="D41" s="78">
        <f>Pressure!I41</f>
        <v>1.4876302106966495E-4</v>
      </c>
      <c r="E41" s="40">
        <f>Pressure!H41</f>
        <v>148.76302106966494</v>
      </c>
      <c r="F41" s="10">
        <f t="shared" si="1"/>
        <v>4.25</v>
      </c>
      <c r="G41" s="4">
        <f t="shared" si="0"/>
        <v>235151.83099460354</v>
      </c>
      <c r="H41" s="42">
        <f t="shared" si="2"/>
        <v>8.1244188863087778</v>
      </c>
      <c r="I41" s="10">
        <f t="shared" si="3"/>
        <v>1.2669890187082804</v>
      </c>
      <c r="J41" s="4">
        <f t="shared" si="4"/>
        <v>969.12872652256988</v>
      </c>
      <c r="K41" s="4">
        <f t="shared" si="5"/>
        <v>217.86986343297735</v>
      </c>
      <c r="L41" s="42">
        <f>Pressure!Q41</f>
        <v>2.197197959473399E-2</v>
      </c>
      <c r="M41" s="10">
        <f t="shared" si="8"/>
        <v>1.2914391807723604</v>
      </c>
      <c r="N41" s="10">
        <f t="shared" si="7"/>
        <v>2.5616829820695148</v>
      </c>
    </row>
    <row r="42" spans="3:14">
      <c r="C42" s="4">
        <f>Pressure!AB42*1000000</f>
        <v>5170411.9199832156</v>
      </c>
      <c r="D42" s="78">
        <f>Pressure!I42</f>
        <v>1.4876302106966495E-4</v>
      </c>
      <c r="E42" s="40">
        <f>Pressure!H42</f>
        <v>148.76302106966494</v>
      </c>
      <c r="F42" s="10">
        <f t="shared" si="1"/>
        <v>4.25</v>
      </c>
      <c r="G42" s="4">
        <f t="shared" si="0"/>
        <v>236461.19610667817</v>
      </c>
      <c r="H42" s="42">
        <f t="shared" si="2"/>
        <v>8.1597996833538087</v>
      </c>
      <c r="I42" s="10">
        <f t="shared" si="3"/>
        <v>1.2674512906775601</v>
      </c>
      <c r="J42" s="4">
        <f t="shared" si="4"/>
        <v>974.88056288403766</v>
      </c>
      <c r="K42" s="4">
        <f t="shared" si="5"/>
        <v>219.16293396970408</v>
      </c>
      <c r="L42" s="42">
        <f>Pressure!Q42</f>
        <v>2.3306546507080018E-2</v>
      </c>
      <c r="M42" s="10">
        <f t="shared" si="8"/>
        <v>1.2972052374676855</v>
      </c>
      <c r="N42" s="10">
        <f t="shared" si="7"/>
        <v>2.5616829820695148</v>
      </c>
    </row>
    <row r="43" spans="3:14">
      <c r="C43" s="4">
        <f>Pressure!AB43*1000000</f>
        <v>5193608.9922893587</v>
      </c>
      <c r="D43" s="78">
        <f>Pressure!I43</f>
        <v>1.4876302106966495E-4</v>
      </c>
      <c r="E43" s="40">
        <f>Pressure!H43</f>
        <v>148.76302106966494</v>
      </c>
      <c r="F43" s="10">
        <f t="shared" si="1"/>
        <v>4.25</v>
      </c>
      <c r="G43" s="4">
        <f t="shared" si="0"/>
        <v>237522.0801423357</v>
      </c>
      <c r="H43" s="42">
        <f t="shared" si="2"/>
        <v>8.1884407864196103</v>
      </c>
      <c r="I43" s="10">
        <f t="shared" si="3"/>
        <v>1.2678220986694797</v>
      </c>
      <c r="J43" s="4">
        <f t="shared" si="4"/>
        <v>979.54086069961602</v>
      </c>
      <c r="K43" s="4">
        <f t="shared" si="5"/>
        <v>220.21061568715797</v>
      </c>
      <c r="L43" s="42">
        <f>Pressure!Q43</f>
        <v>2.4638751568189111E-2</v>
      </c>
      <c r="M43" s="10">
        <f t="shared" si="8"/>
        <v>1.3018450560190908</v>
      </c>
      <c r="N43" s="10">
        <f t="shared" si="7"/>
        <v>2.5616829820695148</v>
      </c>
    </row>
    <row r="44" spans="3:14">
      <c r="C44" s="4">
        <f>Pressure!AB44*1000000</f>
        <v>5212720.6972631933</v>
      </c>
      <c r="D44" s="78">
        <f>Pressure!I44</f>
        <v>1.4876302106966495E-4</v>
      </c>
      <c r="E44" s="40">
        <f>Pressure!H44</f>
        <v>148.76302106966494</v>
      </c>
      <c r="F44" s="10">
        <f t="shared" si="1"/>
        <v>4.25</v>
      </c>
      <c r="G44" s="4">
        <f t="shared" si="0"/>
        <v>238396.12590265216</v>
      </c>
      <c r="H44" s="42">
        <f t="shared" si="2"/>
        <v>8.2120207535256355</v>
      </c>
      <c r="I44" s="10">
        <f t="shared" si="3"/>
        <v>1.2681251219745573</v>
      </c>
      <c r="J44" s="4">
        <f t="shared" si="4"/>
        <v>983.38040716332853</v>
      </c>
      <c r="K44" s="4">
        <f t="shared" si="5"/>
        <v>221.0737842640458</v>
      </c>
      <c r="L44" s="42">
        <f>Pressure!Q44</f>
        <v>2.5969055606475732E-2</v>
      </c>
      <c r="M44" s="10">
        <f t="shared" si="8"/>
        <v>1.305641044738385</v>
      </c>
      <c r="N44" s="10">
        <f t="shared" si="7"/>
        <v>2.5616829820695148</v>
      </c>
    </row>
    <row r="45" spans="3:14">
      <c r="C45" s="4">
        <f>Pressure!AB45*1000000</f>
        <v>5228754.1410006238</v>
      </c>
      <c r="D45" s="78">
        <f>Pressure!I45</f>
        <v>1.4876302106966495E-4</v>
      </c>
      <c r="E45" s="40">
        <f>Pressure!H45</f>
        <v>148.76302106966494</v>
      </c>
      <c r="F45" s="10">
        <f t="shared" si="1"/>
        <v>4.25</v>
      </c>
      <c r="G45" s="4">
        <f t="shared" si="0"/>
        <v>239129.39190592917</v>
      </c>
      <c r="H45" s="42">
        <f t="shared" si="2"/>
        <v>8.2317909850976356</v>
      </c>
      <c r="I45" s="10">
        <f t="shared" si="3"/>
        <v>1.268377629565685</v>
      </c>
      <c r="J45" s="4">
        <f t="shared" si="4"/>
        <v>986.60153014986849</v>
      </c>
      <c r="K45" s="4">
        <f t="shared" si="5"/>
        <v>221.79792503706409</v>
      </c>
      <c r="L45" s="42">
        <f>Pressure!Q45</f>
        <v>2.7297801816718582E-2</v>
      </c>
      <c r="M45" s="10">
        <f t="shared" si="8"/>
        <v>1.3088030167258888</v>
      </c>
      <c r="N45" s="10">
        <f t="shared" si="7"/>
        <v>2.5616829820695148</v>
      </c>
    </row>
    <row r="46" spans="3:14">
      <c r="C46" s="4">
        <f>Pressure!AB46*1000000</f>
        <v>5242463.6128104432</v>
      </c>
      <c r="D46" s="78">
        <f>Pressure!I46</f>
        <v>1.4876302106966495E-4</v>
      </c>
      <c r="E46" s="40">
        <f>Pressure!H46</f>
        <v>148.76302106966494</v>
      </c>
      <c r="F46" s="10">
        <f t="shared" si="1"/>
        <v>4.25</v>
      </c>
      <c r="G46" s="4">
        <f t="shared" si="0"/>
        <v>239756.37446598624</v>
      </c>
      <c r="H46" s="42">
        <f t="shared" si="2"/>
        <v>8.2486871193029057</v>
      </c>
      <c r="I46" s="10">
        <f t="shared" si="3"/>
        <v>1.2685923124296836</v>
      </c>
      <c r="J46" s="4">
        <f t="shared" si="4"/>
        <v>989.35576657612262</v>
      </c>
      <c r="K46" s="4">
        <f t="shared" si="5"/>
        <v>222.41710502588072</v>
      </c>
      <c r="L46" s="42">
        <f>Pressure!Q46</f>
        <v>2.8625246913091366E-2</v>
      </c>
      <c r="M46" s="10">
        <f t="shared" si="8"/>
        <v>1.3114874120904703</v>
      </c>
      <c r="N46" s="10">
        <f t="shared" si="7"/>
        <v>2.5616829820695148</v>
      </c>
    </row>
    <row r="47" spans="3:14">
      <c r="C47" s="4">
        <f>Pressure!AB47*1000000</f>
        <v>5254415.2202786859</v>
      </c>
      <c r="D47" s="78">
        <f>Pressure!I47</f>
        <v>1.4876302106966495E-4</v>
      </c>
      <c r="E47" s="40">
        <f>Pressure!H47</f>
        <v>148.76302106966494</v>
      </c>
      <c r="F47" s="10">
        <f t="shared" si="1"/>
        <v>4.25</v>
      </c>
      <c r="G47" s="4">
        <f t="shared" si="0"/>
        <v>240302.96368190838</v>
      </c>
      <c r="H47" s="42">
        <f t="shared" si="2"/>
        <v>8.2634104178595766</v>
      </c>
      <c r="I47" s="10">
        <f t="shared" si="3"/>
        <v>1.2687785540798278</v>
      </c>
      <c r="J47" s="4">
        <f t="shared" si="4"/>
        <v>991.75684760228944</v>
      </c>
      <c r="K47" s="4">
        <f t="shared" si="5"/>
        <v>222.95689213665966</v>
      </c>
      <c r="L47" s="42">
        <f>Pressure!Q47</f>
        <v>2.9951583652498649E-2</v>
      </c>
      <c r="M47" s="10">
        <f t="shared" si="8"/>
        <v>1.3138112225440166</v>
      </c>
      <c r="N47" s="10">
        <f t="shared" si="7"/>
        <v>2.5616829820695148</v>
      </c>
    </row>
    <row r="48" spans="3:14">
      <c r="C48" s="4">
        <f>Pressure!AB48*1000000</f>
        <v>5265034.6167047676</v>
      </c>
      <c r="D48" s="78">
        <f>Pressure!I48</f>
        <v>1.4876302106966495E-4</v>
      </c>
      <c r="E48" s="40">
        <f>Pressure!H48</f>
        <v>148.76302106966494</v>
      </c>
      <c r="F48" s="10">
        <f t="shared" si="1"/>
        <v>4.25</v>
      </c>
      <c r="G48" s="4">
        <f t="shared" si="0"/>
        <v>240788.62618224751</v>
      </c>
      <c r="H48" s="42">
        <f t="shared" si="2"/>
        <v>8.2764875893749146</v>
      </c>
      <c r="I48" s="10">
        <f t="shared" si="3"/>
        <v>1.2689433264987124</v>
      </c>
      <c r="J48" s="4">
        <f t="shared" si="4"/>
        <v>993.89028708612148</v>
      </c>
      <c r="K48" s="4">
        <f t="shared" si="5"/>
        <v>223.43651074279967</v>
      </c>
      <c r="L48" s="42">
        <f>Pressure!Q48</f>
        <v>3.1276957265981932E-2</v>
      </c>
      <c r="M48" s="10">
        <f t="shared" si="8"/>
        <v>1.3158621590023529</v>
      </c>
      <c r="N48" s="10">
        <f t="shared" si="7"/>
        <v>2.5616829820695148</v>
      </c>
    </row>
    <row r="49" spans="3:14">
      <c r="C49" s="4">
        <f>Pressure!AB49*1000000</f>
        <v>5274642.3788076509</v>
      </c>
      <c r="D49" s="78">
        <f>Pressure!I49</f>
        <v>1.4876302106966495E-4</v>
      </c>
      <c r="E49" s="40">
        <f>Pressure!H49</f>
        <v>148.76302106966494</v>
      </c>
      <c r="F49" s="10">
        <f t="shared" si="1"/>
        <v>4.25</v>
      </c>
      <c r="G49" s="4">
        <f t="shared" si="0"/>
        <v>241228.02307245962</v>
      </c>
      <c r="H49" s="42">
        <f t="shared" si="2"/>
        <v>8.2883149774553537</v>
      </c>
      <c r="I49" s="10">
        <f t="shared" si="3"/>
        <v>1.2690918305474235</v>
      </c>
      <c r="J49" s="4">
        <f t="shared" si="4"/>
        <v>995.82048897322784</v>
      </c>
      <c r="K49" s="4">
        <f t="shared" si="5"/>
        <v>223.87043949760078</v>
      </c>
      <c r="L49" s="42">
        <f>Pressure!Q49</f>
        <v>3.2601477531604528E-2</v>
      </c>
      <c r="M49" s="10">
        <f t="shared" si="8"/>
        <v>1.3177061228091356</v>
      </c>
      <c r="N49" s="10">
        <f t="shared" si="7"/>
        <v>2.5616829820695148</v>
      </c>
    </row>
    <row r="50" spans="3:14">
      <c r="C50" s="4">
        <f>Pressure!AB50*1000000</f>
        <v>5283480.313308089</v>
      </c>
      <c r="D50" s="78">
        <f>Pressure!I50</f>
        <v>1.4876302106966495E-4</v>
      </c>
      <c r="E50" s="40">
        <f>Pressure!H50</f>
        <v>148.76302106966494</v>
      </c>
      <c r="F50" s="10">
        <f t="shared" si="1"/>
        <v>4.25</v>
      </c>
      <c r="G50" s="4">
        <f t="shared" si="0"/>
        <v>241632.21302781097</v>
      </c>
      <c r="H50" s="42">
        <f t="shared" si="2"/>
        <v>8.2991913292027135</v>
      </c>
      <c r="I50" s="10">
        <f t="shared" si="3"/>
        <v>1.2692279587057884</v>
      </c>
      <c r="J50" s="4">
        <f t="shared" si="4"/>
        <v>997.59603229624054</v>
      </c>
      <c r="K50" s="4">
        <f t="shared" si="5"/>
        <v>224.26959945511456</v>
      </c>
      <c r="L50" s="42">
        <f>Pressure!Q50</f>
        <v>3.392522769556295E-2</v>
      </c>
      <c r="M50" s="10">
        <f t="shared" si="8"/>
        <v>1.3193927234339426</v>
      </c>
      <c r="N50" s="10">
        <f t="shared" si="7"/>
        <v>2.5616829820695148</v>
      </c>
    </row>
    <row r="51" spans="3:14">
      <c r="C51" s="4">
        <f>Pressure!AB51*1000000</f>
        <v>5291731.0704693329</v>
      </c>
      <c r="D51" s="78">
        <f>Pressure!I51</f>
        <v>1.4876302106966495E-4</v>
      </c>
      <c r="E51" s="40">
        <f>Pressure!H51</f>
        <v>148.76302106966494</v>
      </c>
      <c r="F51" s="10">
        <f t="shared" si="1"/>
        <v>4.25</v>
      </c>
      <c r="G51" s="4">
        <f t="shared" si="0"/>
        <v>242009.54928985867</v>
      </c>
      <c r="H51" s="42">
        <f t="shared" si="2"/>
        <v>8.3093421747389158</v>
      </c>
      <c r="I51" s="10">
        <f t="shared" si="3"/>
        <v>1.2693546323458149</v>
      </c>
      <c r="J51" s="4">
        <f t="shared" si="4"/>
        <v>999.25361154020538</v>
      </c>
      <c r="K51" s="4">
        <f t="shared" si="5"/>
        <v>224.64223990382749</v>
      </c>
      <c r="L51" s="42">
        <f>Pressure!Q51</f>
        <v>3.5248271094710806E-2</v>
      </c>
      <c r="M51" s="10">
        <f t="shared" si="8"/>
        <v>1.320959370184279</v>
      </c>
      <c r="N51" s="10">
        <f t="shared" si="7"/>
        <v>2.5616829820695148</v>
      </c>
    </row>
    <row r="52" spans="3:14">
      <c r="C52" s="4">
        <f>Pressure!AB52*1000000</f>
        <v>5299532.8009682745</v>
      </c>
      <c r="D52" s="78">
        <f>Pressure!I52</f>
        <v>1.4876302106966495E-4</v>
      </c>
      <c r="E52" s="40">
        <f>Pressure!H52</f>
        <v>148.76302106966494</v>
      </c>
      <c r="F52" s="10">
        <f t="shared" si="1"/>
        <v>4.25</v>
      </c>
      <c r="G52" s="4">
        <f t="shared" si="0"/>
        <v>242366.34997692806</v>
      </c>
      <c r="H52" s="42">
        <f t="shared" si="2"/>
        <v>8.3189380152469763</v>
      </c>
      <c r="I52" s="10">
        <f t="shared" si="3"/>
        <v>1.2694740492748307</v>
      </c>
      <c r="J52" s="4">
        <f t="shared" si="4"/>
        <v>1000.8209812117789</v>
      </c>
      <c r="K52" s="4">
        <f t="shared" si="5"/>
        <v>224.99460033536687</v>
      </c>
      <c r="L52" s="42">
        <f>Pressure!Q52</f>
        <v>3.6570656091283169E-2</v>
      </c>
      <c r="M52" s="10">
        <f t="shared" si="8"/>
        <v>1.3224343167404007</v>
      </c>
      <c r="N52" s="10">
        <f t="shared" si="7"/>
        <v>2.5616829820695148</v>
      </c>
    </row>
    <row r="53" spans="3:14">
      <c r="C53" s="4">
        <f>Pressure!AB53*1000000</f>
        <v>5306990.130701269</v>
      </c>
      <c r="D53" s="78">
        <f>Pressure!I53</f>
        <v>1.4876302106966495E-4</v>
      </c>
      <c r="E53" s="40">
        <f>Pressure!H53</f>
        <v>148.76302106966494</v>
      </c>
      <c r="F53" s="10">
        <f t="shared" si="1"/>
        <v>4.25</v>
      </c>
      <c r="G53" s="4">
        <f t="shared" si="0"/>
        <v>242707.40000073961</v>
      </c>
      <c r="H53" s="42">
        <f t="shared" si="2"/>
        <v>8.328107923872178</v>
      </c>
      <c r="I53" s="10">
        <f t="shared" si="3"/>
        <v>1.2695878664455307</v>
      </c>
      <c r="J53" s="4">
        <f t="shared" si="4"/>
        <v>1002.3191606805525</v>
      </c>
      <c r="K53" s="4">
        <f t="shared" si="5"/>
        <v>225.33140611495719</v>
      </c>
      <c r="L53" s="42">
        <f>Pressure!Q53</f>
        <v>3.7892419761495537E-2</v>
      </c>
      <c r="M53" s="10">
        <f t="shared" si="8"/>
        <v>1.3238389329486662</v>
      </c>
      <c r="N53" s="10">
        <f t="shared" si="7"/>
        <v>2.5616829820695148</v>
      </c>
    </row>
    <row r="54" spans="3:14">
      <c r="C54" s="4">
        <f>Pressure!AB54*1000000</f>
        <v>5314182.3932301588</v>
      </c>
      <c r="D54" s="78">
        <f>Pressure!I54</f>
        <v>1.4876302106966495E-4</v>
      </c>
      <c r="E54" s="40">
        <f>Pressure!H54</f>
        <v>148.76302106966494</v>
      </c>
      <c r="F54" s="10">
        <f t="shared" si="1"/>
        <v>4.25</v>
      </c>
      <c r="G54" s="4">
        <f t="shared" si="0"/>
        <v>243036.32756523817</v>
      </c>
      <c r="H54" s="42">
        <f t="shared" si="2"/>
        <v>8.3369497372810315</v>
      </c>
      <c r="I54" s="10">
        <f t="shared" si="3"/>
        <v>1.2696973354324999</v>
      </c>
      <c r="J54" s="4">
        <f t="shared" si="4"/>
        <v>1003.7640880795834</v>
      </c>
      <c r="K54" s="4">
        <f t="shared" si="5"/>
        <v>225.65624029485713</v>
      </c>
      <c r="L54" s="42">
        <f>Pressure!Q54</f>
        <v>3.9213590659996585E-2</v>
      </c>
      <c r="M54" s="10">
        <f t="shared" si="8"/>
        <v>1.3251894041161649</v>
      </c>
      <c r="N54" s="10">
        <f t="shared" si="7"/>
        <v>2.5616829820695148</v>
      </c>
    </row>
    <row r="55" spans="3:14">
      <c r="C55" s="4">
        <f>Pressure!AB55*1000000</f>
        <v>5321169.8151709773</v>
      </c>
      <c r="D55" s="78">
        <f>Pressure!I55</f>
        <v>1.4876302106966495E-4</v>
      </c>
      <c r="E55" s="40">
        <f>Pressure!H55</f>
        <v>148.76302106966494</v>
      </c>
      <c r="F55" s="10">
        <f t="shared" si="1"/>
        <v>4.25</v>
      </c>
      <c r="G55" s="4">
        <f t="shared" si="0"/>
        <v>243355.88704626178</v>
      </c>
      <c r="H55" s="42">
        <f t="shared" si="2"/>
        <v>8.3455377064629772</v>
      </c>
      <c r="I55" s="10">
        <f t="shared" si="3"/>
        <v>1.2698034032659646</v>
      </c>
      <c r="J55" s="4">
        <f t="shared" si="4"/>
        <v>1005.1678629515831</v>
      </c>
      <c r="K55" s="4">
        <f t="shared" si="5"/>
        <v>225.97182297369343</v>
      </c>
      <c r="L55" s="42">
        <f>Pressure!Q55</f>
        <v>4.0534190896435514E-2</v>
      </c>
      <c r="M55" s="10">
        <f t="shared" si="8"/>
        <v>1.3264980047607389</v>
      </c>
      <c r="N55" s="10">
        <f t="shared" si="7"/>
        <v>2.5616829820695148</v>
      </c>
    </row>
    <row r="56" spans="3:14">
      <c r="C56" s="4">
        <f>Pressure!AB56*1000000</f>
        <v>5327998.1704979017</v>
      </c>
      <c r="D56" s="78">
        <f>Pressure!I56</f>
        <v>1.4876302106966495E-4</v>
      </c>
      <c r="E56" s="40">
        <f>Pressure!H56</f>
        <v>148.76302106966494</v>
      </c>
      <c r="F56" s="10">
        <f t="shared" si="1"/>
        <v>4.25</v>
      </c>
      <c r="G56" s="4">
        <f t="shared" si="0"/>
        <v>243668.17184929756</v>
      </c>
      <c r="H56" s="42">
        <f t="shared" si="2"/>
        <v>8.3539282496653424</v>
      </c>
      <c r="I56" s="10">
        <f t="shared" si="3"/>
        <v>1.2699067877180326</v>
      </c>
      <c r="J56" s="4">
        <f t="shared" si="4"/>
        <v>1006.5396812997817</v>
      </c>
      <c r="K56" s="4">
        <f t="shared" si="5"/>
        <v>226.28022150527892</v>
      </c>
      <c r="L56" s="42">
        <f>Pressure!Q56</f>
        <v>4.1854237698427922E-2</v>
      </c>
      <c r="M56" s="10">
        <f t="shared" si="8"/>
        <v>1.3277740551665076</v>
      </c>
      <c r="N56" s="10">
        <f t="shared" si="7"/>
        <v>2.5616829820695148</v>
      </c>
    </row>
    <row r="57" spans="3:14">
      <c r="C57" s="4">
        <f>Pressure!AB57*1000000</f>
        <v>5334702.2876709839</v>
      </c>
      <c r="D57" s="78">
        <f>Pressure!I57</f>
        <v>1.4876302106966495E-4</v>
      </c>
      <c r="E57" s="40">
        <f>Pressure!H57</f>
        <v>148.76302106966494</v>
      </c>
      <c r="F57" s="10">
        <f t="shared" si="1"/>
        <v>4.25</v>
      </c>
      <c r="G57" s="4">
        <f t="shared" si="0"/>
        <v>243974.77480281843</v>
      </c>
      <c r="H57" s="42">
        <f t="shared" si="2"/>
        <v>8.36216428482631</v>
      </c>
      <c r="I57" s="10">
        <f t="shared" si="3"/>
        <v>1.2700080336646171</v>
      </c>
      <c r="J57" s="4">
        <f t="shared" si="4"/>
        <v>1007.8865401707964</v>
      </c>
      <c r="K57" s="4">
        <f t="shared" si="5"/>
        <v>226.58300889591214</v>
      </c>
      <c r="L57" s="42">
        <f>Pressure!Q57</f>
        <v>4.3173744590046782E-2</v>
      </c>
      <c r="M57" s="10">
        <f t="shared" si="8"/>
        <v>1.329024640944084</v>
      </c>
      <c r="N57" s="10">
        <f t="shared" si="7"/>
        <v>2.5616829820695148</v>
      </c>
    </row>
    <row r="58" spans="3:14">
      <c r="C58" s="4">
        <f>Pressure!AB58*1000000</f>
        <v>5341308.6958416654</v>
      </c>
      <c r="D58" s="78">
        <f>Pressure!I58</f>
        <v>1.4876302106966495E-4</v>
      </c>
      <c r="E58" s="40">
        <f>Pressure!H58</f>
        <v>148.76302106966494</v>
      </c>
      <c r="F58" s="10">
        <f t="shared" si="1"/>
        <v>4.25</v>
      </c>
      <c r="G58" s="4">
        <f t="shared" si="0"/>
        <v>244276.90917860591</v>
      </c>
      <c r="H58" s="42">
        <f t="shared" si="2"/>
        <v>8.3702784968684867</v>
      </c>
      <c r="I58" s="10">
        <f t="shared" si="3"/>
        <v>1.2701075553770795</v>
      </c>
      <c r="J58" s="4">
        <f t="shared" si="4"/>
        <v>1009.2137692780011</v>
      </c>
      <c r="K58" s="4">
        <f t="shared" si="5"/>
        <v>226.88138331864599</v>
      </c>
      <c r="L58" s="42">
        <f>Pressure!Q58</f>
        <v>4.4492722281851922E-2</v>
      </c>
      <c r="M58" s="10">
        <f t="shared" si="8"/>
        <v>1.3302551551481041</v>
      </c>
      <c r="N58" s="10">
        <f t="shared" si="7"/>
        <v>2.5616829820695148</v>
      </c>
    </row>
    <row r="59" spans="3:14">
      <c r="C59" s="4">
        <f>Pressure!AB59*1000000</f>
        <v>5347837.6240119245</v>
      </c>
      <c r="D59" s="78">
        <f>Pressure!I59</f>
        <v>1.4876302106966495E-4</v>
      </c>
      <c r="E59" s="40">
        <f>Pressure!H59</f>
        <v>148.76302106966494</v>
      </c>
      <c r="F59" s="10">
        <f t="shared" si="1"/>
        <v>4.25</v>
      </c>
      <c r="G59" s="4">
        <f t="shared" si="0"/>
        <v>244575.50012035802</v>
      </c>
      <c r="H59" s="42">
        <f t="shared" si="2"/>
        <v>8.378295805021585</v>
      </c>
      <c r="I59" s="10">
        <f t="shared" si="3"/>
        <v>1.2702056683202521</v>
      </c>
      <c r="J59" s="4">
        <f t="shared" si="4"/>
        <v>1010.5254326331162</v>
      </c>
      <c r="K59" s="4">
        <f t="shared" si="5"/>
        <v>227.17625840409968</v>
      </c>
      <c r="L59" s="42">
        <f>Pressure!Q59</f>
        <v>4.5811179344066283E-2</v>
      </c>
      <c r="M59" s="10">
        <f t="shared" si="8"/>
        <v>1.3314697072954547</v>
      </c>
      <c r="N59" s="10">
        <f t="shared" si="7"/>
        <v>2.5616829820695148</v>
      </c>
    </row>
    <row r="60" spans="3:14">
      <c r="C60" s="4">
        <f>Pressure!AB60*1000000</f>
        <v>5354304.5131933251</v>
      </c>
      <c r="D60" s="78">
        <f>Pressure!I60</f>
        <v>1.4876302106966495E-4</v>
      </c>
      <c r="E60" s="40">
        <f>Pressure!H60</f>
        <v>148.76302106966494</v>
      </c>
      <c r="F60" s="10">
        <f t="shared" si="1"/>
        <v>4.25</v>
      </c>
      <c r="G60" s="4">
        <f t="shared" si="0"/>
        <v>244871.25380006258</v>
      </c>
      <c r="H60" s="42">
        <f t="shared" si="2"/>
        <v>8.3862352283976112</v>
      </c>
      <c r="I60" s="10">
        <f t="shared" si="3"/>
        <v>1.2703026131033486</v>
      </c>
      <c r="J60" s="4">
        <f t="shared" si="4"/>
        <v>1011.8246323393518</v>
      </c>
      <c r="K60" s="4">
        <f t="shared" si="5"/>
        <v>227.46833153620605</v>
      </c>
      <c r="L60" s="42">
        <f>Pressure!Q60</f>
        <v>4.7129122716442283E-2</v>
      </c>
      <c r="M60" s="10">
        <f t="shared" si="8"/>
        <v>1.3326714323773186</v>
      </c>
      <c r="N60" s="10">
        <f t="shared" si="7"/>
        <v>2.5616829820695148</v>
      </c>
    </row>
    <row r="61" spans="3:14">
      <c r="C61" s="4">
        <f>Pressure!AB61*1000000</f>
        <v>5360721.1615696717</v>
      </c>
      <c r="D61" s="78">
        <f>Pressure!I61</f>
        <v>1.4876302106966495E-4</v>
      </c>
      <c r="E61" s="40">
        <f>Pressure!H61</f>
        <v>148.76302106966494</v>
      </c>
      <c r="F61" s="10">
        <f t="shared" si="1"/>
        <v>4.25</v>
      </c>
      <c r="G61" s="4">
        <f t="shared" si="0"/>
        <v>245164.70979032957</v>
      </c>
      <c r="H61" s="42">
        <f t="shared" si="2"/>
        <v>8.3941112983221853</v>
      </c>
      <c r="I61" s="10">
        <f t="shared" si="3"/>
        <v>1.2703985735498531</v>
      </c>
      <c r="J61" s="4">
        <f t="shared" si="4"/>
        <v>1013.1137386548804</v>
      </c>
      <c r="K61" s="4">
        <f t="shared" si="5"/>
        <v>227.75813557278909</v>
      </c>
      <c r="L61" s="42">
        <f>Pressure!Q61</f>
        <v>4.844655809494483E-2</v>
      </c>
      <c r="M61" s="10">
        <f t="shared" si="8"/>
        <v>1.3338627246175592</v>
      </c>
      <c r="N61" s="10">
        <f t="shared" si="7"/>
        <v>2.5616829820695148</v>
      </c>
    </row>
    <row r="62" spans="3:14">
      <c r="C62" s="4">
        <f>Pressure!AB62*1000000</f>
        <v>5367096.5927194711</v>
      </c>
      <c r="D62" s="78">
        <f>Pressure!I62</f>
        <v>1.4876302106966495E-4</v>
      </c>
      <c r="E62" s="40">
        <f>Pressure!H62</f>
        <v>148.76302106966494</v>
      </c>
      <c r="F62" s="10">
        <f t="shared" si="1"/>
        <v>4.25</v>
      </c>
      <c r="G62" s="4">
        <f t="shared" si="0"/>
        <v>245456.28077127031</v>
      </c>
      <c r="H62" s="42">
        <f t="shared" si="2"/>
        <v>8.401935128788562</v>
      </c>
      <c r="I62" s="10">
        <f t="shared" si="3"/>
        <v>1.270493690350625</v>
      </c>
      <c r="J62" s="4">
        <f t="shared" si="4"/>
        <v>1014.3945644189537</v>
      </c>
      <c r="K62" s="4">
        <f t="shared" si="5"/>
        <v>228.04607805830531</v>
      </c>
      <c r="L62" s="42">
        <f>Pressure!Q62</f>
        <v>4.9763490225379445E-2</v>
      </c>
      <c r="M62" s="10">
        <f t="shared" si="8"/>
        <v>1.3350454145204471</v>
      </c>
      <c r="N62" s="10">
        <f t="shared" si="7"/>
        <v>2.5616829820695148</v>
      </c>
    </row>
    <row r="63" spans="3:14">
      <c r="C63" s="4">
        <f>Pressure!AB63*1000000</f>
        <v>5373437.7146249637</v>
      </c>
      <c r="D63" s="78">
        <f>Pressure!I63</f>
        <v>1.4876302106966495E-4</v>
      </c>
      <c r="E63" s="40">
        <f>Pressure!H63</f>
        <v>148.76302106966494</v>
      </c>
      <c r="F63" s="10">
        <f t="shared" si="1"/>
        <v>4.25</v>
      </c>
      <c r="G63" s="4">
        <f t="shared" si="0"/>
        <v>245746.28266930787</v>
      </c>
      <c r="H63" s="42">
        <f t="shared" si="2"/>
        <v>8.4097152287384738</v>
      </c>
      <c r="I63" s="10">
        <f t="shared" si="3"/>
        <v>1.2705880713943223</v>
      </c>
      <c r="J63" s="4">
        <f t="shared" si="4"/>
        <v>1015.6684974469875</v>
      </c>
      <c r="K63" s="4">
        <f t="shared" si="5"/>
        <v>228.3324709875877</v>
      </c>
      <c r="L63" s="42">
        <f>Pressure!Q63</f>
        <v>5.1079923126629137E-2</v>
      </c>
      <c r="M63" s="10">
        <f t="shared" si="8"/>
        <v>1.3362209031260073</v>
      </c>
      <c r="N63" s="10">
        <f t="shared" si="7"/>
        <v>2.5616829820695148</v>
      </c>
    </row>
    <row r="64" spans="3:14">
      <c r="C64" s="4">
        <f>Pressure!AB64*1000000</f>
        <v>5379749.8204306308</v>
      </c>
      <c r="D64" s="78">
        <f>Pressure!I64</f>
        <v>1.4876302106966495E-4</v>
      </c>
      <c r="E64" s="40">
        <f>Pressure!H64</f>
        <v>148.76302106966494</v>
      </c>
      <c r="F64" s="10">
        <f t="shared" si="1"/>
        <v>4.25</v>
      </c>
      <c r="G64" s="4">
        <f t="shared" si="0"/>
        <v>246034.95755863172</v>
      </c>
      <c r="H64" s="42">
        <f t="shared" si="2"/>
        <v>8.4174581191244968</v>
      </c>
      <c r="I64" s="10">
        <f t="shared" si="3"/>
        <v>1.2706817995939466</v>
      </c>
      <c r="J64" s="4">
        <f t="shared" si="4"/>
        <v>1016.9366011330746</v>
      </c>
      <c r="K64" s="4">
        <f t="shared" si="5"/>
        <v>228.61755342229995</v>
      </c>
      <c r="L64" s="42">
        <f>Pressure!Q64</f>
        <v>5.2395860260573593E-2</v>
      </c>
      <c r="M64" s="10">
        <f t="shared" si="8"/>
        <v>1.3373902639331676</v>
      </c>
      <c r="N64" s="10">
        <f t="shared" si="7"/>
        <v>2.5616829820695148</v>
      </c>
    </row>
    <row r="65" spans="3:14">
      <c r="C65" s="4">
        <f>Pressure!AB65*1000000</f>
        <v>5386036.969373743</v>
      </c>
      <c r="D65" s="78">
        <f>Pressure!I65</f>
        <v>1.4876302106966495E-4</v>
      </c>
      <c r="E65" s="40">
        <f>Pressure!H65</f>
        <v>148.76302106966494</v>
      </c>
      <c r="F65" s="10">
        <f t="shared" si="1"/>
        <v>4.25</v>
      </c>
      <c r="G65" s="4">
        <f t="shared" si="0"/>
        <v>246322.49108249726</v>
      </c>
      <c r="H65" s="42">
        <f t="shared" si="2"/>
        <v>8.4251688021971241</v>
      </c>
      <c r="I65" s="10">
        <f t="shared" si="3"/>
        <v>1.2707749388238998</v>
      </c>
      <c r="J65" s="4">
        <f t="shared" si="4"/>
        <v>1018.1996909790308</v>
      </c>
      <c r="K65" s="4">
        <f t="shared" si="5"/>
        <v>228.9015086954343</v>
      </c>
      <c r="L65" s="42">
        <f>Pressure!Q65</f>
        <v>5.3711304661573228E-2</v>
      </c>
      <c r="M65" s="10">
        <f t="shared" si="8"/>
        <v>1.3385543203650137</v>
      </c>
      <c r="N65" s="10">
        <f t="shared" si="7"/>
        <v>2.5616829820695148</v>
      </c>
    </row>
    <row r="66" spans="3:14">
      <c r="C66" s="4">
        <f>Pressure!AB66*1000000</f>
        <v>5392302.276865501</v>
      </c>
      <c r="D66" s="78">
        <f>Pressure!I66</f>
        <v>1.4876302106966495E-4</v>
      </c>
      <c r="E66" s="40">
        <f>Pressure!H66</f>
        <v>148.76302106966494</v>
      </c>
      <c r="F66" s="10">
        <f t="shared" si="1"/>
        <v>4.25</v>
      </c>
      <c r="G66" s="4">
        <f t="shared" si="0"/>
        <v>246609.02571966057</v>
      </c>
      <c r="H66" s="42">
        <f t="shared" si="2"/>
        <v>8.4328511187851252</v>
      </c>
      <c r="I66" s="10">
        <f t="shared" si="3"/>
        <v>1.2708675384290102</v>
      </c>
      <c r="J66" s="4">
        <f t="shared" si="4"/>
        <v>1019.4583928717706</v>
      </c>
      <c r="K66" s="4">
        <f t="shared" si="5"/>
        <v>229.1844775126502</v>
      </c>
      <c r="L66" s="42">
        <f>Pressure!Q66</f>
        <v>5.5026259035250831E-2</v>
      </c>
      <c r="M66" s="10">
        <f t="shared" si="8"/>
        <v>1.3397137047095675</v>
      </c>
      <c r="N66" s="10">
        <f t="shared" si="7"/>
        <v>2.5616829820695148</v>
      </c>
    </row>
    <row r="67" spans="3:14">
      <c r="C67" s="4">
        <f>Pressure!AB67*1000000</f>
        <v>5398548.135630426</v>
      </c>
      <c r="D67" s="78">
        <f>Pressure!I67</f>
        <v>1.4876302106966495E-4</v>
      </c>
      <c r="E67" s="40">
        <f>Pressure!H67</f>
        <v>148.76302106966494</v>
      </c>
      <c r="F67" s="10">
        <f t="shared" si="1"/>
        <v>4.25</v>
      </c>
      <c r="G67" s="4">
        <f t="shared" si="0"/>
        <v>246894.67089786378</v>
      </c>
      <c r="H67" s="42">
        <f t="shared" si="2"/>
        <v>8.4405080206010545</v>
      </c>
      <c r="I67" s="10">
        <f t="shared" si="3"/>
        <v>1.2709596366530724</v>
      </c>
      <c r="J67" s="4">
        <f t="shared" si="4"/>
        <v>1020.7131875102683</v>
      </c>
      <c r="K67" s="4">
        <f t="shared" si="5"/>
        <v>229.46656793990115</v>
      </c>
      <c r="L67" s="42">
        <f>Pressure!Q67</f>
        <v>5.6340725833934374E-2</v>
      </c>
      <c r="M67" s="10">
        <f t="shared" si="8"/>
        <v>1.3408689030149619</v>
      </c>
      <c r="N67" s="10">
        <f t="shared" si="7"/>
        <v>2.5616829820695148</v>
      </c>
    </row>
    <row r="68" spans="3:14">
      <c r="C68" s="4">
        <f>Pressure!AB68*1000000</f>
        <v>5404776.3844674649</v>
      </c>
      <c r="D68" s="78">
        <f>Pressure!I68</f>
        <v>1.4876302106966495E-4</v>
      </c>
      <c r="E68" s="40">
        <f>Pressure!H68</f>
        <v>148.76302106966494</v>
      </c>
      <c r="F68" s="10">
        <f t="shared" si="1"/>
        <v>4.25</v>
      </c>
      <c r="G68" s="4">
        <f t="shared" si="0"/>
        <v>247179.5107118763</v>
      </c>
      <c r="H68" s="42">
        <f t="shared" si="2"/>
        <v>8.4481417780032668</v>
      </c>
      <c r="I68" s="10">
        <f t="shared" si="3"/>
        <v>1.2710512632487727</v>
      </c>
      <c r="J68" s="4">
        <f t="shared" si="4"/>
        <v>1021.964444309707</v>
      </c>
      <c r="K68" s="4">
        <f t="shared" si="5"/>
        <v>229.74786302542759</v>
      </c>
      <c r="L68" s="42">
        <f>Pressure!Q68</f>
        <v>5.7654707314338124E-2</v>
      </c>
      <c r="M68" s="10">
        <f t="shared" si="8"/>
        <v>1.3420202893232192</v>
      </c>
      <c r="N68" s="10">
        <f t="shared" si="7"/>
        <v>2.5616829820695148</v>
      </c>
    </row>
    <row r="69" spans="3:14">
      <c r="C69" s="4">
        <f>Pressure!AB69*1000000</f>
        <v>5410988.43716696</v>
      </c>
      <c r="D69" s="78">
        <f>Pressure!I69</f>
        <v>1.4876302106966495E-4</v>
      </c>
      <c r="E69" s="40">
        <f>Pressure!H69</f>
        <v>148.76302106966494</v>
      </c>
      <c r="F69" s="10">
        <f t="shared" si="1"/>
        <v>4.25</v>
      </c>
      <c r="G69" s="4">
        <f t="shared" si="0"/>
        <v>247463.60981932326</v>
      </c>
      <c r="H69" s="42">
        <f t="shared" si="2"/>
        <v>8.4557541386714945</v>
      </c>
      <c r="I69" s="10">
        <f t="shared" si="3"/>
        <v>1.271142441466562</v>
      </c>
      <c r="J69" s="4">
        <f t="shared" si="4"/>
        <v>1023.2124473009313</v>
      </c>
      <c r="K69" s="4">
        <f t="shared" si="5"/>
        <v>230.02842662221377</v>
      </c>
      <c r="L69" s="42">
        <f>Pressure!Q69</f>
        <v>5.8968205581711404E-2</v>
      </c>
      <c r="M69" s="10">
        <f t="shared" si="8"/>
        <v>1.3431681518012215</v>
      </c>
      <c r="N69" s="10">
        <f t="shared" si="7"/>
        <v>2.5616829820695148</v>
      </c>
    </row>
    <row r="70" spans="3:14">
      <c r="C70" s="4">
        <f>Pressure!AB70*1000000</f>
        <v>5417185.3811001023</v>
      </c>
      <c r="D70" s="78">
        <f>Pressure!I70</f>
        <v>1.4876302106966495E-4</v>
      </c>
      <c r="E70" s="40">
        <f>Pressure!H70</f>
        <v>148.76302106966494</v>
      </c>
      <c r="F70" s="10">
        <f t="shared" si="1"/>
        <v>4.25</v>
      </c>
      <c r="G70" s="4">
        <f t="shared" si="0"/>
        <v>247747.0179495292</v>
      </c>
      <c r="H70" s="42">
        <f t="shared" si="2"/>
        <v>8.4633464489283821</v>
      </c>
      <c r="I70" s="10">
        <f t="shared" si="3"/>
        <v>1.2712331895720139</v>
      </c>
      <c r="J70" s="4">
        <f t="shared" si="4"/>
        <v>1024.4574149370944</v>
      </c>
      <c r="K70" s="4">
        <f t="shared" si="5"/>
        <v>230.30830784072083</v>
      </c>
      <c r="L70" s="42">
        <f>Pressure!Q70</f>
        <v>6.02812226236666E-2</v>
      </c>
      <c r="M70" s="10">
        <f t="shared" si="8"/>
        <v>1.3443127127082881</v>
      </c>
      <c r="N70" s="10">
        <f t="shared" si="7"/>
        <v>2.5616829820695148</v>
      </c>
    </row>
    <row r="71" spans="3:14">
      <c r="C71" s="4">
        <f>Pressure!AB71*1000000</f>
        <v>5423368.0526841749</v>
      </c>
      <c r="D71" s="78">
        <f>Pressure!I71</f>
        <v>1.4876302106966495E-4</v>
      </c>
      <c r="E71" s="40">
        <f>Pressure!H71</f>
        <v>148.76302106966494</v>
      </c>
      <c r="F71" s="10">
        <f t="shared" si="1"/>
        <v>4.25</v>
      </c>
      <c r="G71" s="4">
        <f t="shared" si="0"/>
        <v>248029.7733548102</v>
      </c>
      <c r="H71" s="42">
        <f t="shared" si="2"/>
        <v>8.4709197465856541</v>
      </c>
      <c r="I71" s="10">
        <f t="shared" si="3"/>
        <v>1.271323522004566</v>
      </c>
      <c r="J71" s="4">
        <f t="shared" si="4"/>
        <v>1025.6995152546444</v>
      </c>
      <c r="K71" s="4">
        <f t="shared" si="5"/>
        <v>230.58754445722863</v>
      </c>
      <c r="L71" s="42">
        <f>Pressure!Q71</f>
        <v>6.1593760336126853E-2</v>
      </c>
      <c r="M71" s="10">
        <f t="shared" si="8"/>
        <v>1.3454541436691998</v>
      </c>
      <c r="N71" s="10">
        <f t="shared" si="7"/>
        <v>2.5616829820695148</v>
      </c>
    </row>
    <row r="72" spans="3:14">
      <c r="C72" s="4">
        <f>Pressure!AB72*1000000</f>
        <v>5429537.0952152666</v>
      </c>
      <c r="D72" s="78">
        <f>Pressure!I72</f>
        <v>1.4876302106966495E-4</v>
      </c>
      <c r="E72" s="40">
        <f>Pressure!H72</f>
        <v>148.76302106966494</v>
      </c>
      <c r="F72" s="10">
        <f t="shared" si="1"/>
        <v>4.25</v>
      </c>
      <c r="G72" s="4">
        <f t="shared" si="0"/>
        <v>248311.90545536816</v>
      </c>
      <c r="H72" s="42">
        <f t="shared" si="2"/>
        <v>8.4784748320820231</v>
      </c>
      <c r="I72" s="10">
        <f t="shared" si="3"/>
        <v>1.2714134502634642</v>
      </c>
      <c r="J72" s="4">
        <f t="shared" si="4"/>
        <v>1026.9388774919316</v>
      </c>
      <c r="K72" s="4">
        <f t="shared" si="5"/>
        <v>230.86616552581532</v>
      </c>
      <c r="L72" s="42">
        <f>Pressure!Q72</f>
        <v>6.2905820543251112E-2</v>
      </c>
      <c r="M72" s="10">
        <f t="shared" si="8"/>
        <v>1.3465925773691392</v>
      </c>
      <c r="N72" s="10">
        <f t="shared" si="7"/>
        <v>2.5616829820695148</v>
      </c>
    </row>
    <row r="73" spans="3:14">
      <c r="C73" s="4">
        <f>Pressure!AB73*1000000</f>
        <v>5435693.0032254765</v>
      </c>
      <c r="D73" s="78">
        <f>Pressure!I73</f>
        <v>1.4876302106966495E-4</v>
      </c>
      <c r="E73" s="40">
        <f>Pressure!H73</f>
        <v>148.76302106966494</v>
      </c>
      <c r="F73" s="10">
        <f t="shared" si="1"/>
        <v>4.25</v>
      </c>
      <c r="G73" s="4">
        <f t="shared" si="0"/>
        <v>248593.43686790243</v>
      </c>
      <c r="H73" s="42">
        <f t="shared" si="2"/>
        <v>8.4860123230342328</v>
      </c>
      <c r="I73" s="10">
        <f t="shared" si="3"/>
        <v>1.2715029835857277</v>
      </c>
      <c r="J73" s="4">
        <f t="shared" si="4"/>
        <v>1028.1756010005827</v>
      </c>
      <c r="K73" s="4">
        <f t="shared" si="5"/>
        <v>231.14419338172354</v>
      </c>
      <c r="L73" s="42">
        <f>Pressure!Q73</f>
        <v>6.4217405012750792E-2</v>
      </c>
      <c r="M73" s="10">
        <f t="shared" si="8"/>
        <v>1.3477281165173578</v>
      </c>
      <c r="N73" s="10">
        <f t="shared" si="7"/>
        <v>2.5616829820695148</v>
      </c>
    </row>
    <row r="74" spans="3:14">
      <c r="C74" s="4">
        <f>Pressure!AB74*1000000</f>
        <v>5441836.1565421047</v>
      </c>
      <c r="D74" s="78">
        <f>Pressure!I74</f>
        <v>1.4876302106966495E-4</v>
      </c>
      <c r="E74" s="40">
        <f>Pressure!H74</f>
        <v>148.76302106966494</v>
      </c>
      <c r="F74" s="10">
        <f t="shared" si="1"/>
        <v>4.25</v>
      </c>
      <c r="G74" s="4">
        <f t="shared" si="0"/>
        <v>248874.38496325677</v>
      </c>
      <c r="H74" s="42">
        <f t="shared" si="2"/>
        <v>8.4935326961150377</v>
      </c>
      <c r="I74" s="10">
        <f t="shared" si="3"/>
        <v>1.2715921294655459</v>
      </c>
      <c r="J74" s="4">
        <f t="shared" si="4"/>
        <v>1029.4097620879998</v>
      </c>
      <c r="K74" s="4">
        <f t="shared" si="5"/>
        <v>231.42164517962317</v>
      </c>
      <c r="L74" s="42">
        <f>Pressure!Q74</f>
        <v>6.552851546767724E-2</v>
      </c>
      <c r="M74" s="10">
        <f t="shared" si="8"/>
        <v>1.3488608407245357</v>
      </c>
      <c r="N74" s="10">
        <f t="shared" si="7"/>
        <v>2.5616829820695148</v>
      </c>
    </row>
    <row r="75" spans="3:14">
      <c r="C75" s="4">
        <f>Pressure!AB75*1000000</f>
        <v>5447966.8464649664</v>
      </c>
      <c r="D75" s="78">
        <f>Pressure!I75</f>
        <v>1.4876302106966495E-4</v>
      </c>
      <c r="E75" s="40">
        <f>Pressure!H75</f>
        <v>148.76302106966494</v>
      </c>
      <c r="F75" s="10">
        <f t="shared" si="1"/>
        <v>4.25</v>
      </c>
      <c r="G75" s="4">
        <f t="shared" si="0"/>
        <v>249154.76306360043</v>
      </c>
      <c r="H75" s="42">
        <f t="shared" si="2"/>
        <v>8.5010363192334761</v>
      </c>
      <c r="I75" s="10">
        <f t="shared" si="3"/>
        <v>1.2716808940525901</v>
      </c>
      <c r="J75" s="4">
        <f t="shared" si="4"/>
        <v>1030.6414192763914</v>
      </c>
      <c r="K75" s="4">
        <f t="shared" si="5"/>
        <v>231.69853407589395</v>
      </c>
      <c r="L75" s="42">
        <f>Pressure!Q75</f>
        <v>6.683915359550327E-2</v>
      </c>
      <c r="M75" s="10">
        <f t="shared" si="8"/>
        <v>1.349990811784614</v>
      </c>
      <c r="N75" s="10">
        <f t="shared" si="7"/>
        <v>2.5616829820695148</v>
      </c>
    </row>
    <row r="76" spans="3:14">
      <c r="C76" s="4">
        <f>Pressure!AB76*1000000</f>
        <v>5454085.2959045591</v>
      </c>
      <c r="D76" s="78">
        <f>Pressure!I76</f>
        <v>1.4876302106966495E-4</v>
      </c>
      <c r="E76" s="40">
        <f>Pressure!H76</f>
        <v>148.76302106966494</v>
      </c>
      <c r="F76" s="10">
        <f t="shared" si="1"/>
        <v>4.25</v>
      </c>
      <c r="G76" s="4">
        <f t="shared" si="0"/>
        <v>249434.58136341762</v>
      </c>
      <c r="H76" s="42">
        <f t="shared" si="2"/>
        <v>8.5085234762861734</v>
      </c>
      <c r="I76" s="10">
        <f t="shared" si="3"/>
        <v>1.2717692824577624</v>
      </c>
      <c r="J76" s="4">
        <f t="shared" si="4"/>
        <v>1031.8706173485339</v>
      </c>
      <c r="K76" s="4">
        <f t="shared" si="5"/>
        <v>231.97487013815339</v>
      </c>
      <c r="L76" s="42">
        <f>Pressure!Q76</f>
        <v>6.8149321055128234E-2</v>
      </c>
      <c r="M76" s="10">
        <f t="shared" si="8"/>
        <v>1.3511180777353946</v>
      </c>
      <c r="N76" s="10">
        <f t="shared" si="7"/>
        <v>2.5616829820695148</v>
      </c>
    </row>
    <row r="77" spans="3:14">
      <c r="C77" s="4">
        <f>Pressure!AB77*1000000</f>
        <v>5460191.6748932526</v>
      </c>
      <c r="D77" s="78">
        <f>Pressure!I77</f>
        <v>1.4876302106966495E-4</v>
      </c>
      <c r="E77" s="40">
        <f>Pressure!H77</f>
        <v>148.76302106966494</v>
      </c>
      <c r="F77" s="10">
        <f t="shared" si="1"/>
        <v>4.25</v>
      </c>
      <c r="G77" s="4">
        <f t="shared" si="0"/>
        <v>249713.84763888913</v>
      </c>
      <c r="H77" s="42">
        <f t="shared" si="2"/>
        <v>8.5159943862180025</v>
      </c>
      <c r="I77" s="10">
        <f t="shared" si="3"/>
        <v>1.2718572989881831</v>
      </c>
      <c r="J77" s="4">
        <f t="shared" si="4"/>
        <v>1033.0973904639741</v>
      </c>
      <c r="K77" s="4">
        <f t="shared" si="5"/>
        <v>232.25066104581046</v>
      </c>
      <c r="L77" s="42">
        <f>Pressure!Q77</f>
        <v>6.9459019482287762E-2</v>
      </c>
      <c r="M77" s="10">
        <f t="shared" si="8"/>
        <v>1.3522426759833928</v>
      </c>
      <c r="N77" s="10">
        <f t="shared" si="7"/>
        <v>2.5616829820695148</v>
      </c>
    </row>
    <row r="78" spans="3:14">
      <c r="C78" s="4">
        <f>Pressure!AB78*1000000</f>
        <v>5466286.1125390464</v>
      </c>
      <c r="D78" s="78">
        <f>Pressure!I78</f>
        <v>1.4876302106966495E-4</v>
      </c>
      <c r="E78" s="40">
        <f>Pressure!H78</f>
        <v>148.76302106966494</v>
      </c>
      <c r="F78" s="10">
        <f t="shared" si="1"/>
        <v>4.25</v>
      </c>
      <c r="G78" s="4">
        <f t="shared" si="0"/>
        <v>249992.56779457966</v>
      </c>
      <c r="H78" s="42">
        <f t="shared" si="2"/>
        <v>8.523449217708345</v>
      </c>
      <c r="I78" s="10">
        <f t="shared" si="3"/>
        <v>1.2719449473279005</v>
      </c>
      <c r="J78" s="4">
        <f t="shared" si="4"/>
        <v>1034.3217645605428</v>
      </c>
      <c r="K78" s="4">
        <f t="shared" si="5"/>
        <v>232.52591262994983</v>
      </c>
      <c r="L78" s="42">
        <f>Pressure!Q78</f>
        <v>7.0768250493736737E-2</v>
      </c>
      <c r="M78" s="10">
        <f t="shared" si="8"/>
        <v>1.3533646357108664</v>
      </c>
      <c r="N78" s="10">
        <f t="shared" si="7"/>
        <v>2.5616829820695148</v>
      </c>
    </row>
    <row r="79" spans="3:14">
      <c r="C79" s="4">
        <f>Pressure!AB79*1000000</f>
        <v>5472368.7062504981</v>
      </c>
      <c r="D79" s="78">
        <f>Pressure!I79</f>
        <v>1.4876302106966495E-4</v>
      </c>
      <c r="E79" s="40">
        <f>Pressure!H79</f>
        <v>148.76302106966494</v>
      </c>
      <c r="F79" s="10">
        <f t="shared" si="1"/>
        <v>4.25</v>
      </c>
      <c r="G79" s="4">
        <f t="shared" si="0"/>
        <v>250270.7462853266</v>
      </c>
      <c r="H79" s="42">
        <f t="shared" si="2"/>
        <v>8.5308881005025849</v>
      </c>
      <c r="I79" s="10">
        <f t="shared" si="3"/>
        <v>1.2720322306770542</v>
      </c>
      <c r="J79" s="4">
        <f t="shared" si="4"/>
        <v>1035.5437592076439</v>
      </c>
      <c r="K79" s="4">
        <f t="shared" si="5"/>
        <v>232.80062928996986</v>
      </c>
      <c r="L79" s="42">
        <f>Pressure!Q79</f>
        <v>7.2077015690488078E-2</v>
      </c>
      <c r="M79" s="10">
        <f t="shared" si="8"/>
        <v>1.3544839797316441</v>
      </c>
      <c r="N79" s="10">
        <f t="shared" si="7"/>
        <v>2.5616829820695148</v>
      </c>
    </row>
    <row r="80" spans="3:14">
      <c r="C80" s="4">
        <f>Pressure!AB80*1000000</f>
        <v>5478439.5288586719</v>
      </c>
      <c r="D80" s="78">
        <f>Pressure!I80</f>
        <v>1.4876302106966495E-4</v>
      </c>
      <c r="E80" s="40">
        <f>Pressure!H80</f>
        <v>148.76302106966494</v>
      </c>
      <c r="F80" s="10">
        <f t="shared" si="1"/>
        <v>4.25</v>
      </c>
      <c r="G80" s="4">
        <f t="shared" si="0"/>
        <v>250548.38644195165</v>
      </c>
      <c r="H80" s="42">
        <f t="shared" si="2"/>
        <v>8.5383111341586506</v>
      </c>
      <c r="I80" s="10">
        <f t="shared" si="3"/>
        <v>1.2721191518590953</v>
      </c>
      <c r="J80" s="4">
        <f t="shared" si="4"/>
        <v>1036.7633890370578</v>
      </c>
      <c r="K80" s="4">
        <f t="shared" si="5"/>
        <v>233.07481431524161</v>
      </c>
      <c r="L80" s="42">
        <f>Pressure!Q80</f>
        <v>7.3385316660323913E-2</v>
      </c>
      <c r="M80" s="10">
        <f t="shared" si="8"/>
        <v>1.3556007259231384</v>
      </c>
      <c r="N80" s="10">
        <f t="shared" si="7"/>
        <v>2.5616829820695148</v>
      </c>
    </row>
    <row r="81" spans="3:14">
      <c r="C81" s="4">
        <f>Pressure!AB81*1000000</f>
        <v>5484498.6341264024</v>
      </c>
      <c r="D81" s="78">
        <f>Pressure!I81</f>
        <v>1.4876302106966495E-4</v>
      </c>
      <c r="E81" s="40">
        <f>Pressure!H81</f>
        <v>148.76302106966494</v>
      </c>
      <c r="F81" s="10">
        <f t="shared" si="1"/>
        <v>4.25</v>
      </c>
      <c r="G81" s="4">
        <f t="shared" si="0"/>
        <v>250825.49072321915</v>
      </c>
      <c r="H81" s="42">
        <f t="shared" si="2"/>
        <v>8.5457183948117361</v>
      </c>
      <c r="I81" s="10">
        <f t="shared" si="3"/>
        <v>1.2722057134035596</v>
      </c>
      <c r="J81" s="4">
        <f t="shared" si="4"/>
        <v>1037.9806648497508</v>
      </c>
      <c r="K81" s="4">
        <f t="shared" si="5"/>
        <v>233.34847013393076</v>
      </c>
      <c r="L81" s="42">
        <f>Pressure!Q81</f>
        <v>7.4693154979745852E-2</v>
      </c>
      <c r="M81" s="10">
        <f t="shared" si="8"/>
        <v>1.3567148883329923</v>
      </c>
      <c r="N81" s="10">
        <f t="shared" si="7"/>
        <v>2.5616829820695148</v>
      </c>
    </row>
    <row r="82" spans="3:14">
      <c r="C82" s="4">
        <f>Pressure!AB82*1000000</f>
        <v>5490546.0610120147</v>
      </c>
      <c r="D82" s="78">
        <f>Pressure!I82</f>
        <v>1.4876302106966495E-4</v>
      </c>
      <c r="E82" s="40">
        <f>Pressure!H82</f>
        <v>148.76302106966494</v>
      </c>
      <c r="F82" s="10">
        <f t="shared" si="1"/>
        <v>4.25</v>
      </c>
      <c r="G82" s="4">
        <f t="shared" si="0"/>
        <v>251102.06091083086</v>
      </c>
      <c r="H82" s="42">
        <f t="shared" si="2"/>
        <v>8.5531099404085911</v>
      </c>
      <c r="I82" s="10">
        <f t="shared" si="3"/>
        <v>1.2722919176100025</v>
      </c>
      <c r="J82" s="4">
        <f t="shared" si="4"/>
        <v>1039.1955944724614</v>
      </c>
      <c r="K82" s="4">
        <f t="shared" si="5"/>
        <v>233.62159850556662</v>
      </c>
      <c r="L82" s="42">
        <f>Pressure!Q82</f>
        <v>7.6000532215491884E-2</v>
      </c>
      <c r="M82" s="10">
        <f t="shared" si="8"/>
        <v>1.3578264780349785</v>
      </c>
      <c r="N82" s="10">
        <f t="shared" si="7"/>
        <v>2.5616829820695148</v>
      </c>
    </row>
    <row r="83" spans="3:14">
      <c r="C83" s="4">
        <f>Pressure!AB83*1000000</f>
        <v>5496581.8369658422</v>
      </c>
      <c r="D83" s="78">
        <f>Pressure!I83</f>
        <v>1.4876302106966495E-4</v>
      </c>
      <c r="E83" s="40">
        <f>Pressure!H83</f>
        <v>148.76302106966494</v>
      </c>
      <c r="F83" s="10">
        <f t="shared" si="1"/>
        <v>4.25</v>
      </c>
      <c r="G83" s="4">
        <f t="shared" si="0"/>
        <v>251378.09826018746</v>
      </c>
      <c r="H83" s="42">
        <f t="shared" si="2"/>
        <v>8.5604858147537435</v>
      </c>
      <c r="I83" s="10">
        <f t="shared" si="3"/>
        <v>1.2723777665973426</v>
      </c>
      <c r="J83" s="4">
        <f t="shared" si="4"/>
        <v>1040.4081834199678</v>
      </c>
      <c r="K83" s="4">
        <f t="shared" si="5"/>
        <v>233.89420066992668</v>
      </c>
      <c r="L83" s="42">
        <f>Pressure!Q83</f>
        <v>7.7307449925718447E-2</v>
      </c>
      <c r="M83" s="10">
        <f t="shared" si="8"/>
        <v>1.3589355037908415</v>
      </c>
      <c r="N83" s="10">
        <f t="shared" si="7"/>
        <v>2.5616829820695148</v>
      </c>
    </row>
    <row r="84" spans="3:14">
      <c r="C84" s="4">
        <f>Pressure!AB84*1000000</f>
        <v>5502605.9804898063</v>
      </c>
      <c r="D84" s="78">
        <f>Pressure!I84</f>
        <v>1.4876302106966495E-4</v>
      </c>
      <c r="E84" s="40">
        <f>Pressure!H84</f>
        <v>148.76302106966494</v>
      </c>
      <c r="F84" s="10">
        <f t="shared" si="1"/>
        <v>4.25</v>
      </c>
      <c r="G84" s="4">
        <f t="shared" si="0"/>
        <v>251653.60361744717</v>
      </c>
      <c r="H84" s="42">
        <f t="shared" si="2"/>
        <v>8.5678460506505481</v>
      </c>
      <c r="I84" s="10">
        <f t="shared" si="3"/>
        <v>1.2724632623421051</v>
      </c>
      <c r="J84" s="4">
        <f t="shared" si="4"/>
        <v>1041.6184354093116</v>
      </c>
      <c r="K84" s="4">
        <f t="shared" si="5"/>
        <v>234.16627746263919</v>
      </c>
      <c r="L84" s="42">
        <f>Pressure!Q84</f>
        <v>7.8613909660923825E-2</v>
      </c>
      <c r="M84" s="10">
        <f t="shared" si="8"/>
        <v>1.360041972563125</v>
      </c>
      <c r="N84" s="10">
        <f t="shared" si="7"/>
        <v>2.5616829820695148</v>
      </c>
    </row>
    <row r="85" spans="3:14">
      <c r="C85" s="4">
        <f>Pressure!AB85*1000000</f>
        <v>5508618.5031270608</v>
      </c>
      <c r="D85" s="78">
        <f>Pressure!I85</f>
        <v>1.4876302106966495E-4</v>
      </c>
      <c r="E85" s="40">
        <f>Pressure!H85</f>
        <v>148.76302106966494</v>
      </c>
      <c r="F85" s="10">
        <f t="shared" si="1"/>
        <v>4.25</v>
      </c>
      <c r="G85" s="4">
        <f t="shared" si="0"/>
        <v>251928.57751051919</v>
      </c>
      <c r="H85" s="42">
        <f t="shared" si="2"/>
        <v>8.5751906723423552</v>
      </c>
      <c r="I85" s="10">
        <f t="shared" si="3"/>
        <v>1.272548406708097</v>
      </c>
      <c r="J85" s="4">
        <f t="shared" si="4"/>
        <v>1042.8263527595152</v>
      </c>
      <c r="K85" s="4">
        <f t="shared" si="5"/>
        <v>234.43782940504366</v>
      </c>
      <c r="L85" s="42">
        <f>Pressure!Q85</f>
        <v>7.9919912964671075E-2</v>
      </c>
      <c r="M85" s="10">
        <f t="shared" si="8"/>
        <v>1.3611458899136117</v>
      </c>
      <c r="N85" s="10">
        <f t="shared" si="7"/>
        <v>2.5616829820695148</v>
      </c>
    </row>
    <row r="86" spans="3:14">
      <c r="C86" s="4">
        <f>Pressure!AB86*1000000</f>
        <v>5514619.4109990643</v>
      </c>
      <c r="D86" s="78">
        <f>Pressure!I86</f>
        <v>1.4876302106966495E-4</v>
      </c>
      <c r="E86" s="40">
        <f>Pressure!H86</f>
        <v>148.76302106966494</v>
      </c>
      <c r="F86" s="10">
        <f t="shared" si="1"/>
        <v>4.25</v>
      </c>
      <c r="G86" s="4">
        <f t="shared" si="0"/>
        <v>252203.0202193594</v>
      </c>
      <c r="H86" s="42">
        <f t="shared" si="2"/>
        <v>8.5825196973980962</v>
      </c>
      <c r="I86" s="10">
        <f t="shared" si="3"/>
        <v>1.2726332014693051</v>
      </c>
      <c r="J86" s="4">
        <f t="shared" si="4"/>
        <v>1044.0319367003806</v>
      </c>
      <c r="K86" s="4">
        <f t="shared" si="5"/>
        <v>234.70885677361193</v>
      </c>
      <c r="L86" s="42">
        <f>Pressure!Q86</f>
        <v>8.1225461374155206E-2</v>
      </c>
      <c r="M86" s="10">
        <f t="shared" si="8"/>
        <v>1.3622472603115703</v>
      </c>
      <c r="N86" s="10">
        <f t="shared" si="7"/>
        <v>2.5616829820695148</v>
      </c>
    </row>
    <row r="87" spans="3:14">
      <c r="C87" s="4">
        <f>Pressure!AB87*1000000</f>
        <v>5520608.7060065763</v>
      </c>
      <c r="D87" s="78">
        <f>Pressure!I87</f>
        <v>1.4876302106966495E-4</v>
      </c>
      <c r="E87" s="40">
        <f>Pressure!H87</f>
        <v>148.76302106966494</v>
      </c>
      <c r="F87" s="10">
        <f t="shared" si="1"/>
        <v>4.25</v>
      </c>
      <c r="G87" s="4">
        <f t="shared" si="0"/>
        <v>252476.93183089627</v>
      </c>
      <c r="H87" s="42">
        <f t="shared" si="2"/>
        <v>8.589833138185309</v>
      </c>
      <c r="I87" s="10">
        <f t="shared" si="3"/>
        <v>1.27271764832776</v>
      </c>
      <c r="J87" s="4">
        <f t="shared" si="4"/>
        <v>1045.2351876137716</v>
      </c>
      <c r="K87" s="4">
        <f t="shared" si="5"/>
        <v>234.97935965419083</v>
      </c>
      <c r="L87" s="42">
        <f>Pressure!Q87</f>
        <v>8.2530556420650283E-2</v>
      </c>
      <c r="M87" s="10">
        <f t="shared" si="8"/>
        <v>1.363346087373708</v>
      </c>
      <c r="N87" s="10">
        <f t="shared" si="7"/>
        <v>2.5616829820695148</v>
      </c>
    </row>
    <row r="88" spans="3:14">
      <c r="C88" s="4">
        <f>Pressure!AB88*1000000</f>
        <v>5526586.3867639014</v>
      </c>
      <c r="D88" s="78">
        <f>Pressure!I88</f>
        <v>1.4876302106966495E-4</v>
      </c>
      <c r="E88" s="40">
        <f>Pressure!H88</f>
        <v>148.76302106966494</v>
      </c>
      <c r="F88" s="10">
        <f t="shared" si="1"/>
        <v>4.25</v>
      </c>
      <c r="G88" s="4">
        <f t="shared" si="0"/>
        <v>252750.31228175704</v>
      </c>
      <c r="H88" s="42">
        <f t="shared" si="2"/>
        <v>8.5971310030157451</v>
      </c>
      <c r="I88" s="10">
        <f t="shared" si="3"/>
        <v>1.272801748927417</v>
      </c>
      <c r="J88" s="4">
        <f t="shared" si="4"/>
        <v>1046.4361052213012</v>
      </c>
      <c r="K88" s="4">
        <f t="shared" si="5"/>
        <v>235.24933798419613</v>
      </c>
      <c r="L88" s="42">
        <f>Pressure!Q88</f>
        <v>8.3835199629862758E-2</v>
      </c>
      <c r="M88" s="10">
        <f t="shared" si="8"/>
        <v>1.3644423740509777</v>
      </c>
      <c r="N88" s="10">
        <f t="shared" si="7"/>
        <v>2.5616829820695148</v>
      </c>
    </row>
    <row r="89" spans="3:14">
      <c r="C89" s="4">
        <f>Pressure!AB89*1000000</f>
        <v>5532552.4493214684</v>
      </c>
      <c r="D89" s="78">
        <f>Pressure!I89</f>
        <v>1.4876302106966495E-4</v>
      </c>
      <c r="E89" s="40">
        <f>Pressure!H89</f>
        <v>148.76302106966494</v>
      </c>
      <c r="F89" s="10">
        <f t="shared" si="1"/>
        <v>4.25</v>
      </c>
      <c r="G89" s="4">
        <f t="shared" si="0"/>
        <v>253023.16139131389</v>
      </c>
      <c r="H89" s="42">
        <f t="shared" si="2"/>
        <v>8.6044132970313569</v>
      </c>
      <c r="I89" s="10">
        <f t="shared" si="3"/>
        <v>1.2728855048648873</v>
      </c>
      <c r="J89" s="4">
        <f t="shared" si="4"/>
        <v>1047.6346887294997</v>
      </c>
      <c r="K89" s="4">
        <f t="shared" si="5"/>
        <v>235.5187915852479</v>
      </c>
      <c r="L89" s="42">
        <f>Pressure!Q89</f>
        <v>8.5139392522211879E-2</v>
      </c>
      <c r="M89" s="10">
        <f t="shared" si="8"/>
        <v>1.3655361227732576</v>
      </c>
      <c r="N89" s="10">
        <f t="shared" si="7"/>
        <v>2.5616829820695148</v>
      </c>
    </row>
    <row r="90" spans="3:14">
      <c r="C90" s="4">
        <f>Pressure!AB90*1000000</f>
        <v>5538506.8877361044</v>
      </c>
      <c r="D90" s="78">
        <f>Pressure!I90</f>
        <v>1.4876302106966495E-4</v>
      </c>
      <c r="E90" s="40">
        <f>Pressure!H90</f>
        <v>148.76302106966494</v>
      </c>
      <c r="F90" s="10">
        <f t="shared" si="1"/>
        <v>4.25</v>
      </c>
      <c r="G90" s="4">
        <f t="shared" si="0"/>
        <v>253295.47888776453</v>
      </c>
      <c r="H90" s="42">
        <f t="shared" si="2"/>
        <v>8.6116800229033021</v>
      </c>
      <c r="I90" s="10">
        <f t="shared" si="3"/>
        <v>1.2729689176979004</v>
      </c>
      <c r="J90" s="4">
        <f t="shared" si="4"/>
        <v>1048.8309369443823</v>
      </c>
      <c r="K90" s="4">
        <f t="shared" si="5"/>
        <v>235.78772018892639</v>
      </c>
      <c r="L90" s="42">
        <f>Pressure!Q90</f>
        <v>8.6443136613053848E-2</v>
      </c>
      <c r="M90" s="10">
        <f t="shared" si="8"/>
        <v>1.3666273355628167</v>
      </c>
      <c r="N90" s="10">
        <f t="shared" si="7"/>
        <v>2.5616829820695148</v>
      </c>
    </row>
    <row r="91" spans="3:14">
      <c r="C91" s="4">
        <f>Pressure!AB91*1000000</f>
        <v>5544449.6945106285</v>
      </c>
      <c r="D91" s="78">
        <f>Pressure!I91</f>
        <v>1.4876302106966495E-4</v>
      </c>
      <c r="E91" s="40">
        <f>Pressure!H91</f>
        <v>148.76302106966494</v>
      </c>
      <c r="F91" s="10">
        <f t="shared" si="1"/>
        <v>4.25</v>
      </c>
      <c r="G91" s="4">
        <f t="shared" si="0"/>
        <v>253567.26442823641</v>
      </c>
      <c r="H91" s="42">
        <f t="shared" si="2"/>
        <v>8.618931181370785</v>
      </c>
      <c r="I91" s="10">
        <f t="shared" si="3"/>
        <v>1.273051988951831</v>
      </c>
      <c r="J91" s="4">
        <f t="shared" si="4"/>
        <v>1050.0248483597632</v>
      </c>
      <c r="K91" s="4">
        <f t="shared" si="5"/>
        <v>236.05612345662587</v>
      </c>
      <c r="L91" s="42">
        <f>Pressure!Q91</f>
        <v>8.7746433412861549E-2</v>
      </c>
      <c r="M91" s="10">
        <f t="shared" si="8"/>
        <v>1.3677160141223867</v>
      </c>
      <c r="N91" s="10">
        <f t="shared" si="7"/>
        <v>2.5616829820695148</v>
      </c>
    </row>
    <row r="92" spans="3:14">
      <c r="C92" s="4">
        <f>Pressure!AB92*1000000</f>
        <v>5550380.8609386319</v>
      </c>
      <c r="D92" s="78">
        <f>Pressure!I92</f>
        <v>1.4876302106966495E-4</v>
      </c>
      <c r="E92" s="40">
        <f>Pressure!H92</f>
        <v>148.76302106966494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253838.5176145547</v>
      </c>
      <c r="H92" s="42">
        <f t="shared" si="2"/>
        <v>8.6261667716635202</v>
      </c>
      <c r="I92" s="10">
        <f t="shared" si="3"/>
        <v>1.2731347201248195</v>
      </c>
      <c r="J92" s="4">
        <f t="shared" si="4"/>
        <v>1051.2164212265227</v>
      </c>
      <c r="K92" s="4">
        <f t="shared" si="5"/>
        <v>236.32400099512674</v>
      </c>
      <c r="L92" s="42">
        <f>Pressure!Q92</f>
        <v>8.9049284427370048E-2</v>
      </c>
      <c r="M92" s="10">
        <f t="shared" si="8"/>
        <v>1.3688021599038098</v>
      </c>
      <c r="N92" s="10">
        <f t="shared" si="7"/>
        <v>2.5616829820695148</v>
      </c>
    </row>
    <row r="93" spans="3:14">
      <c r="C93" s="4">
        <f>Pressure!AB93*1000000</f>
        <v>5556300.3773756437</v>
      </c>
      <c r="D93" s="78">
        <f>Pressure!I93</f>
        <v>1.4876302106966495E-4</v>
      </c>
      <c r="E93" s="40">
        <f>Pressure!H93</f>
        <v>148.76302106966494</v>
      </c>
      <c r="F93" s="10">
        <f t="shared" ref="F93:F156" si="10">aexit/E93</f>
        <v>4.25</v>
      </c>
      <c r="G93" s="4">
        <f t="shared" si="9"/>
        <v>254109.23800564365</v>
      </c>
      <c r="H93" s="42">
        <f t="shared" ref="H93:H156" si="11">1/(((k+1)/2)^(1/(k-1))*(patm*1000000/C93)^(1/k)*SQRT((k+1)/(k-1)*(1-(patm*1000000/C93)^((k-1)/k))))</f>
        <v>8.633386791834031</v>
      </c>
      <c r="I93" s="10">
        <f t="shared" ref="I93:I156" si="12">etanoz*SQRT(2*k^2/(k-1)*(2/(k+1))^((k+1)/(k-1))*(1-(G93/C93)^((k-1)/k)))+(G93-patm*1000000)/C93*(aexit/E93)</f>
        <v>1.2732171126918057</v>
      </c>
      <c r="J93" s="4">
        <f t="shared" ref="J93:J156" si="13">I93*D93*C93</f>
        <v>1052.4056536070837</v>
      </c>
      <c r="K93" s="4">
        <f t="shared" ref="K93:K156" si="14">J93/4.4482</f>
        <v>236.59135236884217</v>
      </c>
      <c r="L93" s="42">
        <f>Pressure!Q93</f>
        <v>9.0351691157695285E-2</v>
      </c>
      <c r="M93" s="10">
        <f t="shared" si="8"/>
        <v>1.3698857741620138</v>
      </c>
      <c r="N93" s="10">
        <f t="shared" si="7"/>
        <v>2.5616829820695148</v>
      </c>
    </row>
    <row r="94" spans="3:14">
      <c r="C94" s="4">
        <f>Pressure!AB94*1000000</f>
        <v>5562208.233448009</v>
      </c>
      <c r="D94" s="78">
        <f>Pressure!I94</f>
        <v>1.4876302106966495E-4</v>
      </c>
      <c r="E94" s="40">
        <f>Pressure!H94</f>
        <v>148.76302106966494</v>
      </c>
      <c r="F94" s="10">
        <f t="shared" si="10"/>
        <v>4.25</v>
      </c>
      <c r="G94" s="4">
        <f t="shared" si="9"/>
        <v>254379.42512707945</v>
      </c>
      <c r="H94" s="42">
        <f t="shared" si="11"/>
        <v>8.6405912390134905</v>
      </c>
      <c r="I94" s="10">
        <f t="shared" si="12"/>
        <v>1.2732991681076453</v>
      </c>
      <c r="J94" s="4">
        <f t="shared" si="13"/>
        <v>1053.5925434173769</v>
      </c>
      <c r="K94" s="4">
        <f t="shared" si="14"/>
        <v>236.85817710925249</v>
      </c>
      <c r="L94" s="42">
        <f>Pressure!Q94</f>
        <v>9.1653655100431677E-2</v>
      </c>
      <c r="M94" s="10">
        <f t="shared" si="8"/>
        <v>1.3709668579968501</v>
      </c>
      <c r="N94" s="10">
        <f t="shared" ref="N94:N157" si="15">N93-1/834*(me-mef)</f>
        <v>2.5616829820695148</v>
      </c>
    </row>
    <row r="95" spans="3:14">
      <c r="C95" s="4">
        <f>Pressure!AB95*1000000</f>
        <v>5568104.4182199324</v>
      </c>
      <c r="D95" s="78">
        <f>Pressure!I95</f>
        <v>1.4876302106966495E-4</v>
      </c>
      <c r="E95" s="40">
        <f>Pressure!H95</f>
        <v>148.76302106966494</v>
      </c>
      <c r="F95" s="10">
        <f t="shared" si="10"/>
        <v>4.25</v>
      </c>
      <c r="G95" s="4">
        <f t="shared" si="9"/>
        <v>254649.07847872953</v>
      </c>
      <c r="H95" s="42">
        <f t="shared" si="11"/>
        <v>8.6477801096163915</v>
      </c>
      <c r="I95" s="10">
        <f t="shared" si="12"/>
        <v>1.273380887809606</v>
      </c>
      <c r="J95" s="4">
        <f t="shared" si="13"/>
        <v>1054.7770884603979</v>
      </c>
      <c r="K95" s="4">
        <f t="shared" si="14"/>
        <v>237.12447472244907</v>
      </c>
      <c r="L95" s="42">
        <f>Pressure!Q95</f>
        <v>9.2955177747733431E-2</v>
      </c>
      <c r="M95" s="10">
        <f t="shared" si="8"/>
        <v>1.3720454123860921</v>
      </c>
      <c r="N95" s="10">
        <f t="shared" si="15"/>
        <v>2.5616829820695148</v>
      </c>
    </row>
    <row r="96" spans="3:14">
      <c r="C96" s="4">
        <f>Pressure!AB96*1000000</f>
        <v>5573988.9203208871</v>
      </c>
      <c r="D96" s="78">
        <f>Pressure!I96</f>
        <v>1.4876302106966495E-4</v>
      </c>
      <c r="E96" s="40">
        <f>Pressure!H96</f>
        <v>148.76302106966494</v>
      </c>
      <c r="F96" s="10">
        <f t="shared" si="10"/>
        <v>4.25</v>
      </c>
      <c r="G96" s="4">
        <f t="shared" si="9"/>
        <v>254918.19754057957</v>
      </c>
      <c r="H96" s="42">
        <f t="shared" si="11"/>
        <v>8.6549533994965326</v>
      </c>
      <c r="I96" s="10">
        <f t="shared" si="12"/>
        <v>1.2734622732192875</v>
      </c>
      <c r="J96" s="4">
        <f t="shared" si="13"/>
        <v>1055.9592864518049</v>
      </c>
      <c r="K96" s="4">
        <f t="shared" si="14"/>
        <v>237.39024469488893</v>
      </c>
      <c r="L96" s="42">
        <f>Pressure!Q96</f>
        <v>9.4256260587382845E-2</v>
      </c>
      <c r="M96" s="10">
        <f t="shared" si="8"/>
        <v>1.3731214382110399</v>
      </c>
      <c r="N96" s="10">
        <f t="shared" si="15"/>
        <v>2.5616829820695148</v>
      </c>
    </row>
    <row r="97" spans="3:14">
      <c r="C97" s="4">
        <f>Pressure!AB97*1000000</f>
        <v>5579861.7280483451</v>
      </c>
      <c r="D97" s="78">
        <f>Pressure!I97</f>
        <v>1.4876302106966495E-4</v>
      </c>
      <c r="E97" s="40">
        <f>Pressure!H97</f>
        <v>148.76302106966494</v>
      </c>
      <c r="F97" s="10">
        <f t="shared" si="10"/>
        <v>4.25</v>
      </c>
      <c r="G97" s="4">
        <f t="shared" si="9"/>
        <v>255186.78177743158</v>
      </c>
      <c r="H97" s="42">
        <f t="shared" si="11"/>
        <v>8.6621111040728813</v>
      </c>
      <c r="I97" s="10">
        <f t="shared" si="12"/>
        <v>1.2735433257441748</v>
      </c>
      <c r="J97" s="4">
        <f t="shared" si="13"/>
        <v>1057.139135040557</v>
      </c>
      <c r="K97" s="4">
        <f t="shared" si="14"/>
        <v>237.65548649803449</v>
      </c>
      <c r="L97" s="42">
        <f>Pressure!Q97</f>
        <v>9.5556905102848699E-2</v>
      </c>
      <c r="M97" s="10">
        <f t="shared" si="8"/>
        <v>1.3741949362767971</v>
      </c>
      <c r="N97" s="10">
        <f t="shared" si="15"/>
        <v>2.5616829820695148</v>
      </c>
    </row>
    <row r="98" spans="3:14">
      <c r="C98" s="4">
        <f>Pressure!AB98*1000000</f>
        <v>5585722.8294478683</v>
      </c>
      <c r="D98" s="78">
        <f>Pressure!I98</f>
        <v>1.4876302106966495E-4</v>
      </c>
      <c r="E98" s="40">
        <f>Pressure!H98</f>
        <v>148.76302106966494</v>
      </c>
      <c r="F98" s="10">
        <f t="shared" si="10"/>
        <v>4.25</v>
      </c>
      <c r="G98" s="4">
        <f t="shared" si="9"/>
        <v>255454.83064256693</v>
      </c>
      <c r="H98" s="42">
        <f t="shared" si="11"/>
        <v>8.6692532184276239</v>
      </c>
      <c r="I98" s="10">
        <f t="shared" si="12"/>
        <v>1.2736240467788607</v>
      </c>
      <c r="J98" s="4">
        <f t="shared" si="13"/>
        <v>1058.3166318250046</v>
      </c>
      <c r="K98" s="4">
        <f t="shared" si="14"/>
        <v>237.92019959197083</v>
      </c>
      <c r="L98" s="42">
        <f>Pressure!Q98</f>
        <v>9.6857112773336598E-2</v>
      </c>
      <c r="M98" s="10">
        <f t="shared" si="8"/>
        <v>1.3752659073282318</v>
      </c>
      <c r="N98" s="10">
        <f t="shared" si="15"/>
        <v>2.5616829820695148</v>
      </c>
    </row>
    <row r="99" spans="3:14">
      <c r="C99" s="4">
        <f>Pressure!AB99*1000000</f>
        <v>5591572.2123731459</v>
      </c>
      <c r="D99" s="78">
        <f>Pressure!I99</f>
        <v>1.4876302106966495E-4</v>
      </c>
      <c r="E99" s="40">
        <f>Pressure!H99</f>
        <v>148.76302106966494</v>
      </c>
      <c r="F99" s="10">
        <f t="shared" si="10"/>
        <v>4.25</v>
      </c>
      <c r="G99" s="4">
        <f t="shared" si="9"/>
        <v>255722.3435804919</v>
      </c>
      <c r="H99" s="42">
        <f t="shared" si="11"/>
        <v>8.676379737379694</v>
      </c>
      <c r="I99" s="10">
        <f t="shared" si="12"/>
        <v>1.2737044377059785</v>
      </c>
      <c r="J99" s="4">
        <f t="shared" si="13"/>
        <v>1059.4917743649505</v>
      </c>
      <c r="K99" s="4">
        <f t="shared" si="14"/>
        <v>238.18438342811712</v>
      </c>
      <c r="L99" s="42">
        <f>Pressure!Q99</f>
        <v>9.8156885073833008E-2</v>
      </c>
      <c r="M99" s="10">
        <f t="shared" si="8"/>
        <v>1.376334352062077</v>
      </c>
      <c r="N99" s="10">
        <f t="shared" si="15"/>
        <v>2.5616829820695148</v>
      </c>
    </row>
    <row r="100" spans="3:14">
      <c r="C100" s="4">
        <f>Pressure!AB100*1000000</f>
        <v>5597409.8645382766</v>
      </c>
      <c r="D100" s="78">
        <f>Pressure!I100</f>
        <v>1.4876302106966495E-4</v>
      </c>
      <c r="E100" s="40">
        <f>Pressure!H100</f>
        <v>148.76302106966494</v>
      </c>
      <c r="F100" s="10">
        <f t="shared" si="10"/>
        <v>4.25</v>
      </c>
      <c r="G100" s="4">
        <f t="shared" si="9"/>
        <v>255989.3200293289</v>
      </c>
      <c r="H100" s="42">
        <f t="shared" si="11"/>
        <v>8.6834906555487823</v>
      </c>
      <c r="I100" s="10">
        <f t="shared" si="12"/>
        <v>1.2737844998970165</v>
      </c>
      <c r="J100" s="4">
        <f t="shared" si="13"/>
        <v>1060.6645601921543</v>
      </c>
      <c r="K100" s="4">
        <f t="shared" si="14"/>
        <v>238.44803745158814</v>
      </c>
      <c r="L100" s="42">
        <f>Pressure!Q100</f>
        <v>9.9456223475144601E-2</v>
      </c>
      <c r="M100" s="10">
        <f t="shared" si="8"/>
        <v>1.377400271137037</v>
      </c>
      <c r="N100" s="10">
        <f t="shared" si="15"/>
        <v>2.5616829820695148</v>
      </c>
    </row>
    <row r="101" spans="3:14">
      <c r="C101" s="4">
        <f>Pressure!AB101*1000000</f>
        <v>5603235.7735529533</v>
      </c>
      <c r="D101" s="78">
        <f>Pressure!I101</f>
        <v>1.4876302106966495E-4</v>
      </c>
      <c r="E101" s="40">
        <f>Pressure!H101</f>
        <v>148.76302106966494</v>
      </c>
      <c r="F101" s="10">
        <f t="shared" si="10"/>
        <v>4.25</v>
      </c>
      <c r="G101" s="4">
        <f t="shared" si="9"/>
        <v>256255.75942242538</v>
      </c>
      <c r="H101" s="42">
        <f t="shared" si="11"/>
        <v>8.6905859673984249</v>
      </c>
      <c r="I101" s="10">
        <f t="shared" si="12"/>
        <v>1.2738642347128883</v>
      </c>
      <c r="J101" s="4">
        <f t="shared" si="13"/>
        <v>1061.8349868173998</v>
      </c>
      <c r="K101" s="4">
        <f t="shared" si="14"/>
        <v>238.71116110278311</v>
      </c>
      <c r="L101" s="42">
        <f>Pressure!Q101</f>
        <v>0.10075512944393343</v>
      </c>
      <c r="M101" s="10">
        <f t="shared" si="8"/>
        <v>1.3784636651811488</v>
      </c>
      <c r="N101" s="10">
        <f t="shared" si="15"/>
        <v>2.5616829820695148</v>
      </c>
    </row>
    <row r="102" spans="3:14">
      <c r="C102" s="4">
        <f>Pressure!AB102*1000000</f>
        <v>5609049.92695696</v>
      </c>
      <c r="D102" s="78">
        <f>Pressure!I102</f>
        <v>1.4876302106966495E-4</v>
      </c>
      <c r="E102" s="40">
        <f>Pressure!H102</f>
        <v>148.76302106966494</v>
      </c>
      <c r="F102" s="10">
        <f t="shared" si="10"/>
        <v>4.25</v>
      </c>
      <c r="G102" s="4">
        <f t="shared" si="9"/>
        <v>256521.66118993168</v>
      </c>
      <c r="H102" s="42">
        <f t="shared" si="11"/>
        <v>8.6976656672782564</v>
      </c>
      <c r="I102" s="10">
        <f t="shared" si="12"/>
        <v>1.273943643504488</v>
      </c>
      <c r="J102" s="4">
        <f t="shared" si="13"/>
        <v>1063.0030517374266</v>
      </c>
      <c r="K102" s="4">
        <f t="shared" si="14"/>
        <v>238.97375381894398</v>
      </c>
      <c r="L102" s="42">
        <f>Pressure!Q102</f>
        <v>0.10205360444274929</v>
      </c>
      <c r="M102" s="10">
        <f t="shared" si="8"/>
        <v>1.3795245347981833</v>
      </c>
      <c r="N102" s="10">
        <f t="shared" si="15"/>
        <v>2.5616829820695148</v>
      </c>
    </row>
    <row r="103" spans="3:14">
      <c r="C103" s="4">
        <f>Pressure!AB103*1000000</f>
        <v>5614852.3122399151</v>
      </c>
      <c r="D103" s="78">
        <f>Pressure!I103</f>
        <v>1.4876302106966495E-4</v>
      </c>
      <c r="E103" s="40">
        <f>Pressure!H103</f>
        <v>148.76302106966494</v>
      </c>
      <c r="F103" s="10">
        <f t="shared" si="10"/>
        <v>4.25</v>
      </c>
      <c r="G103" s="4">
        <f t="shared" si="9"/>
        <v>256787.02475970384</v>
      </c>
      <c r="H103" s="42">
        <f t="shared" si="11"/>
        <v>8.7047297494481892</v>
      </c>
      <c r="I103" s="10">
        <f t="shared" si="12"/>
        <v>1.2740227276130358</v>
      </c>
      <c r="J103" s="4">
        <f t="shared" si="13"/>
        <v>1064.1687524388954</v>
      </c>
      <c r="K103" s="4">
        <f t="shared" si="14"/>
        <v>239.23581503504684</v>
      </c>
      <c r="L103" s="42">
        <f>Pressure!Q103</f>
        <v>0.10335164993005935</v>
      </c>
      <c r="M103" s="10">
        <f t="shared" si="8"/>
        <v>1.3805828805721421</v>
      </c>
      <c r="N103" s="10">
        <f t="shared" si="15"/>
        <v>2.5616829820695148</v>
      </c>
    </row>
    <row r="104" spans="3:14">
      <c r="C104" s="4">
        <f>Pressure!AB104*1000000</f>
        <v>5620642.9168634349</v>
      </c>
      <c r="D104" s="78">
        <f>Pressure!I104</f>
        <v>1.4876302106966495E-4</v>
      </c>
      <c r="E104" s="40">
        <f>Pressure!H104</f>
        <v>148.76302106966494</v>
      </c>
      <c r="F104" s="10">
        <f t="shared" si="10"/>
        <v>4.25</v>
      </c>
      <c r="G104" s="4">
        <f t="shared" si="9"/>
        <v>257051.84955831734</v>
      </c>
      <c r="H104" s="42">
        <f t="shared" si="11"/>
        <v>8.7117782081055619</v>
      </c>
      <c r="I104" s="10">
        <f t="shared" si="12"/>
        <v>1.2741014883704551</v>
      </c>
      <c r="J104" s="4">
        <f t="shared" si="13"/>
        <v>1065.3320864028424</v>
      </c>
      <c r="K104" s="4">
        <f t="shared" si="14"/>
        <v>239.49734418480338</v>
      </c>
      <c r="L104" s="42">
        <f>Pressure!Q104</f>
        <v>0.10464926736027612</v>
      </c>
      <c r="M104" s="10">
        <f t="shared" ref="M104:M167" si="16">(J104+J103)/2*(L104-L103)</f>
        <v>1.3816387030711315</v>
      </c>
      <c r="N104" s="10">
        <f t="shared" si="15"/>
        <v>2.5616829820695148</v>
      </c>
    </row>
    <row r="105" spans="3:14">
      <c r="C105" s="4">
        <f>Pressure!AB105*1000000</f>
        <v>5626421.7282740166</v>
      </c>
      <c r="D105" s="78">
        <f>Pressure!I105</f>
        <v>1.4876302106966495E-4</v>
      </c>
      <c r="E105" s="40">
        <f>Pressure!H105</f>
        <v>148.76302106966494</v>
      </c>
      <c r="F105" s="10">
        <f t="shared" si="10"/>
        <v>4.25</v>
      </c>
      <c r="G105" s="4">
        <f t="shared" si="9"/>
        <v>257316.13501165612</v>
      </c>
      <c r="H105" s="42">
        <f t="shared" si="11"/>
        <v>8.7188110374009344</v>
      </c>
      <c r="I105" s="10">
        <f t="shared" si="12"/>
        <v>1.2741799270996159</v>
      </c>
      <c r="J105" s="4">
        <f t="shared" si="13"/>
        <v>1066.493051107265</v>
      </c>
      <c r="K105" s="4">
        <f t="shared" si="14"/>
        <v>239.75834070124208</v>
      </c>
      <c r="L105" s="42">
        <f>Pressure!Q105</f>
        <v>0.10594645818378355</v>
      </c>
      <c r="M105" s="10">
        <f t="shared" si="16"/>
        <v>1.3826920028502907</v>
      </c>
      <c r="N105" s="10">
        <f t="shared" si="15"/>
        <v>2.5616829820695148</v>
      </c>
    </row>
    <row r="106" spans="3:14">
      <c r="C106" s="4">
        <f>Pressure!AB106*1000000</f>
        <v>5632188.7339151567</v>
      </c>
      <c r="D106" s="78">
        <f>Pressure!I106</f>
        <v>1.4876302106966495E-4</v>
      </c>
      <c r="E106" s="40">
        <f>Pressure!H106</f>
        <v>148.76302106966494</v>
      </c>
      <c r="F106" s="10">
        <f t="shared" si="10"/>
        <v>4.25</v>
      </c>
      <c r="G106" s="4">
        <f t="shared" si="9"/>
        <v>257579.88054546699</v>
      </c>
      <c r="H106" s="42">
        <f t="shared" si="11"/>
        <v>8.7258282314529705</v>
      </c>
      <c r="I106" s="10">
        <f t="shared" si="12"/>
        <v>1.2742580451145684</v>
      </c>
      <c r="J106" s="4">
        <f t="shared" si="13"/>
        <v>1067.6516440295588</v>
      </c>
      <c r="K106" s="4">
        <f t="shared" si="14"/>
        <v>240.01880401725617</v>
      </c>
      <c r="L106" s="42">
        <f>Pressure!Q106</f>
        <v>0.10724322384696218</v>
      </c>
      <c r="M106" s="10">
        <f t="shared" si="16"/>
        <v>1.3837427804541276</v>
      </c>
      <c r="N106" s="10">
        <f t="shared" si="15"/>
        <v>2.5616829820695148</v>
      </c>
    </row>
    <row r="107" spans="3:14">
      <c r="C107" s="4">
        <f>Pressure!AB107*1000000</f>
        <v>5637943.921238102</v>
      </c>
      <c r="D107" s="78">
        <f>Pressure!I107</f>
        <v>1.4876302106966495E-4</v>
      </c>
      <c r="E107" s="40">
        <f>Pressure!H107</f>
        <v>148.76302106966494</v>
      </c>
      <c r="F107" s="10">
        <f t="shared" si="10"/>
        <v>4.25</v>
      </c>
      <c r="G107" s="4">
        <f t="shared" si="9"/>
        <v>257843.08558585108</v>
      </c>
      <c r="H107" s="42">
        <f t="shared" si="11"/>
        <v>8.7328297843615807</v>
      </c>
      <c r="I107" s="10">
        <f t="shared" si="12"/>
        <v>1.2743358437207533</v>
      </c>
      <c r="J107" s="4">
        <f t="shared" si="13"/>
        <v>1068.8078626486758</v>
      </c>
      <c r="K107" s="4">
        <f t="shared" si="14"/>
        <v>240.27873356608873</v>
      </c>
      <c r="L107" s="42">
        <f>Pressure!Q107</f>
        <v>0.10853956579221305</v>
      </c>
      <c r="M107" s="10">
        <f t="shared" si="16"/>
        <v>1.3847910364184888</v>
      </c>
      <c r="N107" s="10">
        <f t="shared" si="15"/>
        <v>2.5616829820695148</v>
      </c>
    </row>
    <row r="108" spans="3:14">
      <c r="C108" s="4">
        <f>Pressure!AB108*1000000</f>
        <v>5643687.277706353</v>
      </c>
      <c r="D108" s="78">
        <f>Pressure!I108</f>
        <v>1.4876302106966495E-4</v>
      </c>
      <c r="E108" s="40">
        <f>Pressure!H108</f>
        <v>148.76302106966494</v>
      </c>
      <c r="F108" s="10">
        <f t="shared" si="10"/>
        <v>4.25</v>
      </c>
      <c r="G108" s="4">
        <f t="shared" si="9"/>
        <v>258105.74955947004</v>
      </c>
      <c r="H108" s="42">
        <f t="shared" si="11"/>
        <v>8.7398156902135131</v>
      </c>
      <c r="I108" s="10">
        <f t="shared" si="12"/>
        <v>1.2744133242151259</v>
      </c>
      <c r="J108" s="4">
        <f t="shared" si="13"/>
        <v>1069.9617044460301</v>
      </c>
      <c r="K108" s="4">
        <f t="shared" si="14"/>
        <v>240.53812878153639</v>
      </c>
      <c r="L108" s="42">
        <f>Pressure!Q108</f>
        <v>0.10983548545798082</v>
      </c>
      <c r="M108" s="10">
        <f t="shared" si="16"/>
        <v>1.3858367712718214</v>
      </c>
      <c r="N108" s="10">
        <f t="shared" si="15"/>
        <v>2.5616829820695148</v>
      </c>
    </row>
    <row r="109" spans="3:14">
      <c r="C109" s="4">
        <f>Pressure!AB109*1000000</f>
        <v>5649418.7908045473</v>
      </c>
      <c r="D109" s="78">
        <f>Pressure!I109</f>
        <v>1.4876302106966495E-4</v>
      </c>
      <c r="E109" s="40">
        <f>Pressure!H109</f>
        <v>148.76302106966494</v>
      </c>
      <c r="F109" s="10">
        <f t="shared" si="10"/>
        <v>4.25</v>
      </c>
      <c r="G109" s="4">
        <f t="shared" si="9"/>
        <v>258367.87189395216</v>
      </c>
      <c r="H109" s="42">
        <f t="shared" si="11"/>
        <v>8.7467859430932258</v>
      </c>
      <c r="I109" s="10">
        <f t="shared" si="12"/>
        <v>1.2744904878863386</v>
      </c>
      <c r="J109" s="4">
        <f t="shared" si="13"/>
        <v>1071.113166907282</v>
      </c>
      <c r="K109" s="4">
        <f t="shared" si="14"/>
        <v>240.79698909835034</v>
      </c>
      <c r="L109" s="42">
        <f>Pressure!Q109</f>
        <v>0.11113098427877634</v>
      </c>
      <c r="M109" s="10">
        <f t="shared" si="16"/>
        <v>1.3868799855365688</v>
      </c>
      <c r="N109" s="10">
        <f t="shared" si="15"/>
        <v>2.5616829820695148</v>
      </c>
    </row>
    <row r="110" spans="3:14">
      <c r="C110" s="4">
        <f>Pressure!AB110*1000000</f>
        <v>5655138.448039908</v>
      </c>
      <c r="D110" s="78">
        <f>Pressure!I110</f>
        <v>1.4876302106966495E-4</v>
      </c>
      <c r="E110" s="40">
        <f>Pressure!H110</f>
        <v>148.76302106966494</v>
      </c>
      <c r="F110" s="10">
        <f t="shared" si="10"/>
        <v>4.25</v>
      </c>
      <c r="G110" s="4">
        <f t="shared" si="9"/>
        <v>258629.4520179586</v>
      </c>
      <c r="H110" s="42">
        <f t="shared" si="11"/>
        <v>8.7537405370847079</v>
      </c>
      <c r="I110" s="10">
        <f t="shared" si="12"/>
        <v>1.2745673360148209</v>
      </c>
      <c r="J110" s="4">
        <f t="shared" si="13"/>
        <v>1072.2622475226297</v>
      </c>
      <c r="K110" s="4">
        <f t="shared" si="14"/>
        <v>241.05531395230199</v>
      </c>
      <c r="L110" s="42">
        <f>Pressure!Q110</f>
        <v>0.11242606368519846</v>
      </c>
      <c r="M110" s="10">
        <f t="shared" si="16"/>
        <v>1.3879206797298307</v>
      </c>
      <c r="N110" s="10">
        <f t="shared" si="15"/>
        <v>2.5616829820695148</v>
      </c>
    </row>
    <row r="111" spans="3:14">
      <c r="C111" s="4">
        <f>Pressure!AB111*1000000</f>
        <v>5660846.2369486159</v>
      </c>
      <c r="D111" s="78">
        <f>Pressure!I111</f>
        <v>1.4876302106966495E-4</v>
      </c>
      <c r="E111" s="40">
        <f>Pressure!H111</f>
        <v>148.76302106966494</v>
      </c>
      <c r="F111" s="10">
        <f t="shared" si="10"/>
        <v>4.25</v>
      </c>
      <c r="G111" s="4">
        <f t="shared" si="9"/>
        <v>258890.4893614749</v>
      </c>
      <c r="H111" s="42">
        <f t="shared" si="11"/>
        <v>8.7606794662793401</v>
      </c>
      <c r="I111" s="10">
        <f t="shared" si="12"/>
        <v>1.2746438698729241</v>
      </c>
      <c r="J111" s="4">
        <f t="shared" si="13"/>
        <v>1073.4089437880887</v>
      </c>
      <c r="K111" s="4">
        <f t="shared" si="14"/>
        <v>241.31310278047044</v>
      </c>
      <c r="L111" s="42">
        <f>Pressure!Q111</f>
        <v>0.11372072510395562</v>
      </c>
      <c r="M111" s="10">
        <f t="shared" si="16"/>
        <v>1.3889588543643463</v>
      </c>
      <c r="N111" s="10">
        <f t="shared" si="15"/>
        <v>2.5616829820695148</v>
      </c>
    </row>
    <row r="112" spans="3:14">
      <c r="C112" s="4">
        <f>Pressure!AB112*1000000</f>
        <v>5666542.14509675</v>
      </c>
      <c r="D112" s="78">
        <f>Pressure!I112</f>
        <v>1.4876302106966495E-4</v>
      </c>
      <c r="E112" s="40">
        <f>Pressure!H112</f>
        <v>148.76302106966494</v>
      </c>
      <c r="F112" s="10">
        <f t="shared" si="10"/>
        <v>4.25</v>
      </c>
      <c r="G112" s="4">
        <f t="shared" si="9"/>
        <v>259150.98335585397</v>
      </c>
      <c r="H112" s="42">
        <f t="shared" si="11"/>
        <v>8.7676027247770225</v>
      </c>
      <c r="I112" s="10">
        <f t="shared" si="12"/>
        <v>1.2747200907249934</v>
      </c>
      <c r="J112" s="4">
        <f t="shared" si="13"/>
        <v>1074.5532532056807</v>
      </c>
      <c r="K112" s="4">
        <f t="shared" si="14"/>
        <v>241.57035502128517</v>
      </c>
      <c r="L112" s="42">
        <f>Pressure!Q112</f>
        <v>0.11501496995788676</v>
      </c>
      <c r="M112" s="10">
        <f t="shared" si="16"/>
        <v>1.3899945099489144</v>
      </c>
      <c r="N112" s="10">
        <f t="shared" si="15"/>
        <v>2.5616829820695148</v>
      </c>
    </row>
    <row r="113" spans="3:14">
      <c r="C113" s="4">
        <f>Pressure!AB113*1000000</f>
        <v>5672226.1600834364</v>
      </c>
      <c r="D113" s="78">
        <f>Pressure!I113</f>
        <v>1.4876302106966495E-4</v>
      </c>
      <c r="E113" s="40">
        <f>Pressure!H113</f>
        <v>148.76302106966494</v>
      </c>
      <c r="F113" s="10">
        <f t="shared" si="10"/>
        <v>4.25</v>
      </c>
      <c r="G113" s="4">
        <f t="shared" si="9"/>
        <v>259410.93343396005</v>
      </c>
      <c r="H113" s="42">
        <f t="shared" si="11"/>
        <v>8.7745103066901482</v>
      </c>
      <c r="I113" s="10">
        <f t="shared" si="12"/>
        <v>1.2747959998274663</v>
      </c>
      <c r="J113" s="4">
        <f t="shared" si="13"/>
        <v>1075.6951732840671</v>
      </c>
      <c r="K113" s="4">
        <f t="shared" si="14"/>
        <v>241.8270701146682</v>
      </c>
      <c r="L113" s="42">
        <f>Pressure!Q113</f>
        <v>0.11630879966598218</v>
      </c>
      <c r="M113" s="10">
        <f t="shared" si="16"/>
        <v>1.3910276469889244</v>
      </c>
      <c r="N113" s="10">
        <f t="shared" si="15"/>
        <v>2.5616829820695148</v>
      </c>
    </row>
    <row r="114" spans="3:14">
      <c r="C114" s="4">
        <f>Pressure!AB114*1000000</f>
        <v>5677898.2695419807</v>
      </c>
      <c r="D114" s="78">
        <f>Pressure!I114</f>
        <v>1.4876302106966495E-4</v>
      </c>
      <c r="E114" s="40">
        <f>Pressure!H114</f>
        <v>148.76302106966494</v>
      </c>
      <c r="F114" s="10">
        <f t="shared" si="10"/>
        <v>4.25</v>
      </c>
      <c r="G114" s="4">
        <f t="shared" si="9"/>
        <v>259670.33903022049</v>
      </c>
      <c r="H114" s="42">
        <f t="shared" si="11"/>
        <v>8.781402206144973</v>
      </c>
      <c r="I114" s="10">
        <f t="shared" si="12"/>
        <v>1.2748715984289463</v>
      </c>
      <c r="J114" s="4">
        <f t="shared" si="13"/>
        <v>1076.834701538776</v>
      </c>
      <c r="K114" s="4">
        <f t="shared" si="14"/>
        <v>242.08324750208536</v>
      </c>
      <c r="L114" s="42">
        <f>Pressure!Q114</f>
        <v>0.11760221564340388</v>
      </c>
      <c r="M114" s="10">
        <f t="shared" si="16"/>
        <v>1.3920582659867045</v>
      </c>
      <c r="N114" s="10">
        <f t="shared" si="15"/>
        <v>2.5616829820695148</v>
      </c>
    </row>
    <row r="115" spans="3:14">
      <c r="C115" s="4">
        <f>Pressure!AB115*1000000</f>
        <v>5683558.4611413209</v>
      </c>
      <c r="D115" s="78">
        <f>Pressure!I115</f>
        <v>1.4876302106966495E-4</v>
      </c>
      <c r="E115" s="40">
        <f>Pressure!H115</f>
        <v>148.76302106966494</v>
      </c>
      <c r="F115" s="10">
        <f t="shared" si="10"/>
        <v>4.25</v>
      </c>
      <c r="G115" s="4">
        <f t="shared" si="9"/>
        <v>259929.19958069231</v>
      </c>
      <c r="H115" s="42">
        <f t="shared" si="11"/>
        <v>8.7882784172834452</v>
      </c>
      <c r="I115" s="10">
        <f t="shared" si="12"/>
        <v>1.274946887770277</v>
      </c>
      <c r="J115" s="4">
        <f t="shared" si="13"/>
        <v>1077.9718354924937</v>
      </c>
      <c r="K115" s="4">
        <f t="shared" si="14"/>
        <v>242.33888662661161</v>
      </c>
      <c r="L115" s="42">
        <f>Pressure!Q115</f>
        <v>0.11889521930150584</v>
      </c>
      <c r="M115" s="10">
        <f t="shared" si="16"/>
        <v>1.3930863674417271</v>
      </c>
      <c r="N115" s="10">
        <f t="shared" si="15"/>
        <v>2.5616829820695148</v>
      </c>
    </row>
    <row r="116" spans="3:14">
      <c r="C116" s="4">
        <f>Pressure!AB116*1000000</f>
        <v>5689206.7225890132</v>
      </c>
      <c r="D116" s="78">
        <f>Pressure!I116</f>
        <v>1.4876302106966495E-4</v>
      </c>
      <c r="E116" s="40">
        <f>Pressure!H116</f>
        <v>148.76302106966494</v>
      </c>
      <c r="F116" s="10">
        <f t="shared" si="10"/>
        <v>4.25</v>
      </c>
      <c r="G116" s="4">
        <f t="shared" si="9"/>
        <v>260187.51452319865</v>
      </c>
      <c r="H116" s="42">
        <f t="shared" si="11"/>
        <v>8.7951389342669195</v>
      </c>
      <c r="I116" s="10">
        <f t="shared" si="12"/>
        <v>1.2750218690846387</v>
      </c>
      <c r="J116" s="4">
        <f t="shared" si="13"/>
        <v>1079.1065726756651</v>
      </c>
      <c r="K116" s="4">
        <f t="shared" si="14"/>
        <v>242.59398693306622</v>
      </c>
      <c r="L116" s="42">
        <f>Pressure!Q116</f>
        <v>0.12018781204785399</v>
      </c>
      <c r="M116" s="10">
        <f t="shared" si="16"/>
        <v>1.3941119518511826</v>
      </c>
      <c r="N116" s="10">
        <f t="shared" si="15"/>
        <v>2.5616829820695148</v>
      </c>
    </row>
    <row r="117" spans="3:14">
      <c r="C117" s="4">
        <f>Pressure!AB117*1000000</f>
        <v>5694843.041627123</v>
      </c>
      <c r="D117" s="78">
        <f>Pressure!I117</f>
        <v>1.4876302106966495E-4</v>
      </c>
      <c r="E117" s="40">
        <f>Pressure!H117</f>
        <v>148.76302106966494</v>
      </c>
      <c r="F117" s="10">
        <f t="shared" si="10"/>
        <v>4.25</v>
      </c>
      <c r="G117" s="4">
        <f t="shared" si="9"/>
        <v>260445.28329714088</v>
      </c>
      <c r="H117" s="42">
        <f t="shared" si="11"/>
        <v>8.8019837512711732</v>
      </c>
      <c r="I117" s="10">
        <f t="shared" si="12"/>
        <v>1.275096543597547</v>
      </c>
      <c r="J117" s="4">
        <f t="shared" si="13"/>
        <v>1080.238910625668</v>
      </c>
      <c r="K117" s="4">
        <f t="shared" si="14"/>
        <v>242.84854786782699</v>
      </c>
      <c r="L117" s="42">
        <f>Pressure!Q117</f>
        <v>0.12147999528624583</v>
      </c>
      <c r="M117" s="10">
        <f t="shared" si="16"/>
        <v>1.3951350197095507</v>
      </c>
      <c r="N117" s="10">
        <f t="shared" si="15"/>
        <v>2.5616829820695148</v>
      </c>
    </row>
    <row r="118" spans="3:14">
      <c r="C118" s="4">
        <f>Pressure!AB118*1000000</f>
        <v>5700467.4060394811</v>
      </c>
      <c r="D118" s="78">
        <f>Pressure!I118</f>
        <v>1.4876302106966495E-4</v>
      </c>
      <c r="E118" s="40">
        <f>Pressure!H118</f>
        <v>148.76302106966494</v>
      </c>
      <c r="F118" s="10">
        <f t="shared" si="10"/>
        <v>4.25</v>
      </c>
      <c r="G118" s="4">
        <f t="shared" si="9"/>
        <v>260702.50534383042</v>
      </c>
      <c r="H118" s="42">
        <f t="shared" si="11"/>
        <v>8.8088128624952944</v>
      </c>
      <c r="I118" s="10">
        <f t="shared" si="12"/>
        <v>1.2751709125270048</v>
      </c>
      <c r="J118" s="4">
        <f t="shared" si="13"/>
        <v>1081.3688468882706</v>
      </c>
      <c r="K118" s="4">
        <f t="shared" si="14"/>
        <v>243.10256887915799</v>
      </c>
      <c r="L118" s="42">
        <f>Pressure!Q118</f>
        <v>0.12277177041673029</v>
      </c>
      <c r="M118" s="10">
        <f t="shared" si="16"/>
        <v>1.3961555715094005</v>
      </c>
      <c r="N118" s="10">
        <f t="shared" si="15"/>
        <v>2.5616829820695148</v>
      </c>
    </row>
    <row r="119" spans="3:14">
      <c r="C119" s="4">
        <f>Pressure!AB119*1000000</f>
        <v>5706079.8036471466</v>
      </c>
      <c r="D119" s="78">
        <f>Pressure!I119</f>
        <v>1.4876302106966495E-4</v>
      </c>
      <c r="E119" s="40">
        <f>Pressure!H119</f>
        <v>148.76302106966494</v>
      </c>
      <c r="F119" s="10">
        <f t="shared" si="10"/>
        <v>4.25</v>
      </c>
      <c r="G119" s="4">
        <f t="shared" si="9"/>
        <v>260959.18010628127</v>
      </c>
      <c r="H119" s="42">
        <f t="shared" si="11"/>
        <v>8.8156262621562149</v>
      </c>
      <c r="I119" s="10">
        <f t="shared" si="12"/>
        <v>1.2752449770834955</v>
      </c>
      <c r="J119" s="4">
        <f t="shared" si="13"/>
        <v>1082.4963790167208</v>
      </c>
      <c r="K119" s="4">
        <f t="shared" si="14"/>
        <v>243.35604941700481</v>
      </c>
      <c r="L119" s="42">
        <f>Pressure!Q119</f>
        <v>0.12406313883562695</v>
      </c>
      <c r="M119" s="10">
        <f t="shared" si="16"/>
        <v>1.3971736077411905</v>
      </c>
      <c r="N119" s="10">
        <f t="shared" si="15"/>
        <v>2.5616829820695148</v>
      </c>
    </row>
    <row r="120" spans="3:14">
      <c r="C120" s="4">
        <f>Pressure!AB120*1000000</f>
        <v>5711680.2223102087</v>
      </c>
      <c r="D120" s="78">
        <f>Pressure!I120</f>
        <v>1.4876302106966495E-4</v>
      </c>
      <c r="E120" s="40">
        <f>Pressure!H120</f>
        <v>148.76302106966494</v>
      </c>
      <c r="F120" s="10">
        <f t="shared" si="10"/>
        <v>4.25</v>
      </c>
      <c r="G120" s="4">
        <f t="shared" si="9"/>
        <v>261215.30702929251</v>
      </c>
      <c r="H120" s="42">
        <f t="shared" si="11"/>
        <v>8.8224239444909447</v>
      </c>
      <c r="I120" s="10">
        <f t="shared" si="12"/>
        <v>1.2753187384700597</v>
      </c>
      <c r="J120" s="4">
        <f t="shared" si="13"/>
        <v>1083.6215045721076</v>
      </c>
      <c r="K120" s="4">
        <f t="shared" si="14"/>
        <v>243.60898893307575</v>
      </c>
      <c r="L120" s="42">
        <f>Pressure!Q120</f>
        <v>0.12535410193554536</v>
      </c>
      <c r="M120" s="10">
        <f t="shared" si="16"/>
        <v>1.3981891288932731</v>
      </c>
      <c r="N120" s="10">
        <f t="shared" si="15"/>
        <v>2.5616829820695148</v>
      </c>
    </row>
    <row r="121" spans="3:14">
      <c r="C121" s="4">
        <f>Pressure!AB121*1000000</f>
        <v>5717268.6499291314</v>
      </c>
      <c r="D121" s="78">
        <f>Pressure!I121</f>
        <v>1.4876302106966495E-4</v>
      </c>
      <c r="E121" s="40">
        <f>Pressure!H121</f>
        <v>148.76302106966494</v>
      </c>
      <c r="F121" s="10">
        <f t="shared" si="10"/>
        <v>4.25</v>
      </c>
      <c r="G121" s="4">
        <f t="shared" si="9"/>
        <v>261470.88555950957</v>
      </c>
      <c r="H121" s="42">
        <f t="shared" si="11"/>
        <v>8.8292059037582611</v>
      </c>
      <c r="I121" s="10">
        <f t="shared" si="12"/>
        <v>1.2753921978823659</v>
      </c>
      <c r="J121" s="4">
        <f t="shared" si="13"/>
        <v>1084.7442211236305</v>
      </c>
      <c r="K121" s="4">
        <f t="shared" si="14"/>
        <v>243.8613868809025</v>
      </c>
      <c r="L121" s="42">
        <f>Pressure!Q121</f>
        <v>0.12664466110540432</v>
      </c>
      <c r="M121" s="10">
        <f t="shared" si="16"/>
        <v>1.3992021354522532</v>
      </c>
      <c r="N121" s="10">
        <f t="shared" si="15"/>
        <v>2.5616829820695148</v>
      </c>
    </row>
    <row r="122" spans="3:14">
      <c r="C122" s="4">
        <f>Pressure!AB122*1000000</f>
        <v>5722845.0744429994</v>
      </c>
      <c r="D122" s="78">
        <f>Pressure!I122</f>
        <v>1.4876302106966495E-4</v>
      </c>
      <c r="E122" s="40">
        <f>Pressure!H122</f>
        <v>148.76302106966494</v>
      </c>
      <c r="F122" s="10">
        <f t="shared" si="10"/>
        <v>4.25</v>
      </c>
      <c r="G122" s="4">
        <f t="shared" si="9"/>
        <v>261725.91514534419</v>
      </c>
      <c r="H122" s="42">
        <f t="shared" si="11"/>
        <v>8.8359721342366058</v>
      </c>
      <c r="I122" s="10">
        <f t="shared" si="12"/>
        <v>1.2754653565087397</v>
      </c>
      <c r="J122" s="4">
        <f t="shared" si="13"/>
        <v>1085.8645262482489</v>
      </c>
      <c r="K122" s="4">
        <f t="shared" si="14"/>
        <v>244.1132427157612</v>
      </c>
      <c r="L122" s="42">
        <f>Pressure!Q122</f>
        <v>0.12793481773045068</v>
      </c>
      <c r="M122" s="10">
        <f t="shared" si="16"/>
        <v>1.4002126279027083</v>
      </c>
      <c r="N122" s="10">
        <f t="shared" si="15"/>
        <v>2.5616829820695148</v>
      </c>
    </row>
    <row r="123" spans="3:14">
      <c r="C123" s="4">
        <f>Pressure!AB123*1000000</f>
        <v>5728409.4838324524</v>
      </c>
      <c r="D123" s="78">
        <f>Pressure!I123</f>
        <v>1.4876302106966495E-4</v>
      </c>
      <c r="E123" s="40">
        <f>Pressure!H123</f>
        <v>148.76302106966494</v>
      </c>
      <c r="F123" s="10">
        <f t="shared" si="10"/>
        <v>4.25</v>
      </c>
      <c r="G123" s="4">
        <f t="shared" si="9"/>
        <v>261980.39523710863</v>
      </c>
      <c r="H123" s="42">
        <f t="shared" si="11"/>
        <v>8.8427226302276996</v>
      </c>
      <c r="I123" s="10">
        <f t="shared" si="12"/>
        <v>1.2755382155302541</v>
      </c>
      <c r="J123" s="4">
        <f t="shared" si="13"/>
        <v>1086.9824175312701</v>
      </c>
      <c r="K123" s="4">
        <f t="shared" si="14"/>
        <v>244.36455589480468</v>
      </c>
      <c r="L123" s="42">
        <f>Pressure!Q123</f>
        <v>0.12922457319227842</v>
      </c>
      <c r="M123" s="10">
        <f t="shared" si="16"/>
        <v>1.4012206067276805</v>
      </c>
      <c r="N123" s="10">
        <f t="shared" si="15"/>
        <v>2.5616829820695148</v>
      </c>
    </row>
    <row r="124" spans="3:14">
      <c r="C124" s="4">
        <f>Pressure!AB124*1000000</f>
        <v>5733961.8661162937</v>
      </c>
      <c r="D124" s="78">
        <f>Pressure!I124</f>
        <v>1.4876302106966495E-4</v>
      </c>
      <c r="E124" s="40">
        <f>Pressure!H124</f>
        <v>148.76302106966494</v>
      </c>
      <c r="F124" s="10">
        <f t="shared" si="10"/>
        <v>4.25</v>
      </c>
      <c r="G124" s="4">
        <f t="shared" si="9"/>
        <v>262234.32528686046</v>
      </c>
      <c r="H124" s="42">
        <f t="shared" si="11"/>
        <v>8.8494573860524888</v>
      </c>
      <c r="I124" s="10">
        <f t="shared" si="12"/>
        <v>1.2756107761207358</v>
      </c>
      <c r="J124" s="4">
        <f t="shared" si="13"/>
        <v>1088.0978925656686</v>
      </c>
      <c r="K124" s="4">
        <f t="shared" si="14"/>
        <v>244.61532587690945</v>
      </c>
      <c r="L124" s="42">
        <f>Pressure!Q124</f>
        <v>0.13051392886884725</v>
      </c>
      <c r="M124" s="10">
        <f t="shared" si="16"/>
        <v>1.4022260724082796</v>
      </c>
      <c r="N124" s="10">
        <f t="shared" si="15"/>
        <v>2.5616829820695148</v>
      </c>
    </row>
    <row r="125" spans="3:14">
      <c r="C125" s="4">
        <f>Pressure!AB125*1000000</f>
        <v>5739502.2093545264</v>
      </c>
      <c r="D125" s="78">
        <f>Pressure!I125</f>
        <v>1.4876302106966495E-4</v>
      </c>
      <c r="E125" s="40">
        <f>Pressure!H125</f>
        <v>148.76302106966494</v>
      </c>
      <c r="F125" s="10">
        <f t="shared" si="10"/>
        <v>4.25</v>
      </c>
      <c r="G125" s="4">
        <f t="shared" si="9"/>
        <v>262487.70474854135</v>
      </c>
      <c r="H125" s="42">
        <f t="shared" si="11"/>
        <v>8.8561763960548596</v>
      </c>
      <c r="I125" s="10">
        <f t="shared" si="12"/>
        <v>1.2756830394468566</v>
      </c>
      <c r="J125" s="4">
        <f t="shared" si="13"/>
        <v>1089.2109489526963</v>
      </c>
      <c r="K125" s="4">
        <f t="shared" si="14"/>
        <v>244.86555212281289</v>
      </c>
      <c r="L125" s="42">
        <f>Pressure!Q125</f>
        <v>0.13180288613450133</v>
      </c>
      <c r="M125" s="10">
        <f t="shared" si="16"/>
        <v>1.4032290254239921</v>
      </c>
      <c r="N125" s="10">
        <f t="shared" si="15"/>
        <v>2.5616829820695148</v>
      </c>
    </row>
    <row r="126" spans="3:14">
      <c r="C126" s="4">
        <f>Pressure!AB126*1000000</f>
        <v>5745030.501646298</v>
      </c>
      <c r="D126" s="78">
        <f>Pressure!I126</f>
        <v>1.4876302106966495E-4</v>
      </c>
      <c r="E126" s="40">
        <f>Pressure!H126</f>
        <v>148.76302106966494</v>
      </c>
      <c r="F126" s="10">
        <f t="shared" si="10"/>
        <v>4.25</v>
      </c>
      <c r="G126" s="4">
        <f t="shared" si="9"/>
        <v>262740.53307788342</v>
      </c>
      <c r="H126" s="42">
        <f t="shared" si="11"/>
        <v>8.8628796545991975</v>
      </c>
      <c r="I126" s="10">
        <f t="shared" si="12"/>
        <v>1.275755006668156</v>
      </c>
      <c r="J126" s="4">
        <f t="shared" si="13"/>
        <v>1090.3215843014682</v>
      </c>
      <c r="K126" s="4">
        <f t="shared" si="14"/>
        <v>245.11523409502004</v>
      </c>
      <c r="L126" s="42">
        <f>Pressure!Q126</f>
        <v>0.13309144635998782</v>
      </c>
      <c r="M126" s="10">
        <f t="shared" si="16"/>
        <v>1.4042294662525576</v>
      </c>
      <c r="N126" s="10">
        <f t="shared" si="15"/>
        <v>2.5616829820695148</v>
      </c>
    </row>
    <row r="127" spans="3:14">
      <c r="C127" s="4">
        <f>Pressure!AB127*1000000</f>
        <v>5750546.7311313963</v>
      </c>
      <c r="D127" s="78">
        <f>Pressure!I127</f>
        <v>1.4876302106966495E-4</v>
      </c>
      <c r="E127" s="40">
        <f>Pressure!H127</f>
        <v>148.76302106966494</v>
      </c>
      <c r="F127" s="10">
        <f t="shared" si="10"/>
        <v>4.25</v>
      </c>
      <c r="G127" s="4">
        <f t="shared" si="9"/>
        <v>262992.80973247724</v>
      </c>
      <c r="H127" s="42">
        <f t="shared" si="11"/>
        <v>8.8695671560722396</v>
      </c>
      <c r="I127" s="10">
        <f t="shared" si="12"/>
        <v>1.2758266789371113</v>
      </c>
      <c r="J127" s="4">
        <f t="shared" si="13"/>
        <v>1091.4297962292649</v>
      </c>
      <c r="K127" s="4">
        <f t="shared" si="14"/>
        <v>245.36437125787171</v>
      </c>
      <c r="L127" s="42">
        <f>Pressure!Q127</f>
        <v>0.13437961091247524</v>
      </c>
      <c r="M127" s="10">
        <f t="shared" si="16"/>
        <v>1.4052273953700969</v>
      </c>
      <c r="N127" s="10">
        <f t="shared" si="15"/>
        <v>2.5616829820695148</v>
      </c>
    </row>
    <row r="128" spans="3:14">
      <c r="C128" s="4">
        <f>Pressure!AB128*1000000</f>
        <v>5756050.8859893018</v>
      </c>
      <c r="D128" s="78">
        <f>Pressure!I128</f>
        <v>1.4876302106966495E-4</v>
      </c>
      <c r="E128" s="40">
        <f>Pressure!H128</f>
        <v>148.76302106966494</v>
      </c>
      <c r="F128" s="10">
        <f t="shared" si="10"/>
        <v>4.25</v>
      </c>
      <c r="G128" s="4">
        <f t="shared" si="9"/>
        <v>263244.53417172865</v>
      </c>
      <c r="H128" s="42">
        <f t="shared" si="11"/>
        <v>8.8762388948819613</v>
      </c>
      <c r="I128" s="10">
        <f t="shared" si="12"/>
        <v>1.2758980573991752</v>
      </c>
      <c r="J128" s="4">
        <f t="shared" si="13"/>
        <v>1092.5355823613413</v>
      </c>
      <c r="K128" s="4">
        <f t="shared" si="14"/>
        <v>245.61296307750132</v>
      </c>
      <c r="L128" s="42">
        <f>Pressure!Q128</f>
        <v>0.13566738115557184</v>
      </c>
      <c r="M128" s="10">
        <f t="shared" si="16"/>
        <v>1.4062228132510828</v>
      </c>
      <c r="N128" s="10">
        <f t="shared" si="15"/>
        <v>2.5616829820695148</v>
      </c>
    </row>
    <row r="129" spans="3:14">
      <c r="C129" s="4">
        <f>Pressure!AB129*1000000</f>
        <v>5761542.9544397118</v>
      </c>
      <c r="D129" s="78">
        <f>Pressure!I129</f>
        <v>1.4876302106966495E-4</v>
      </c>
      <c r="E129" s="40">
        <f>Pressure!H129</f>
        <v>148.76302106966494</v>
      </c>
      <c r="F129" s="10">
        <f t="shared" si="10"/>
        <v>4.25</v>
      </c>
      <c r="G129" s="4">
        <f t="shared" si="9"/>
        <v>263495.70585688291</v>
      </c>
      <c r="H129" s="42">
        <f t="shared" si="11"/>
        <v>8.8828948654582813</v>
      </c>
      <c r="I129" s="10">
        <f t="shared" si="12"/>
        <v>1.2759691431928299</v>
      </c>
      <c r="J129" s="4">
        <f t="shared" si="13"/>
        <v>1093.6389403310309</v>
      </c>
      <c r="K129" s="4">
        <f t="shared" si="14"/>
        <v>245.86100902185848</v>
      </c>
      <c r="L129" s="42">
        <f>Pressure!Q129</f>
        <v>0.13695475844934377</v>
      </c>
      <c r="M129" s="10">
        <f t="shared" si="16"/>
        <v>1.407215720368423</v>
      </c>
      <c r="N129" s="10">
        <f t="shared" si="15"/>
        <v>2.5616829820695148</v>
      </c>
    </row>
    <row r="130" spans="3:14">
      <c r="C130" s="4">
        <f>Pressure!AB130*1000000</f>
        <v>5767022.9247423643</v>
      </c>
      <c r="D130" s="78">
        <f>Pressure!I130</f>
        <v>1.4876302106966495E-4</v>
      </c>
      <c r="E130" s="40">
        <f>Pressure!H130</f>
        <v>148.76302106966494</v>
      </c>
      <c r="F130" s="10">
        <f t="shared" si="10"/>
        <v>4.25</v>
      </c>
      <c r="G130" s="4">
        <f t="shared" si="9"/>
        <v>263746.32425101631</v>
      </c>
      <c r="H130" s="42">
        <f t="shared" si="11"/>
        <v>8.8895350622528699</v>
      </c>
      <c r="I130" s="10">
        <f t="shared" si="12"/>
        <v>1.2760399374496354</v>
      </c>
      <c r="J130" s="4">
        <f t="shared" si="13"/>
        <v>1094.7398677797125</v>
      </c>
      <c r="K130" s="4">
        <f t="shared" si="14"/>
        <v>246.10850856070152</v>
      </c>
      <c r="L130" s="42">
        <f>Pressure!Q130</f>
        <v>0.13824174415033316</v>
      </c>
      <c r="M130" s="10">
        <f t="shared" si="16"/>
        <v>1.4082061171933717</v>
      </c>
      <c r="N130" s="10">
        <f t="shared" si="15"/>
        <v>2.5616829820695148</v>
      </c>
    </row>
    <row r="131" spans="3:14">
      <c r="C131" s="4">
        <f>Pressure!AB131*1000000</f>
        <v>5772490.7851958368</v>
      </c>
      <c r="D131" s="78">
        <f>Pressure!I131</f>
        <v>1.4876302106966495E-4</v>
      </c>
      <c r="E131" s="40">
        <f>Pressure!H131</f>
        <v>148.76302106966494</v>
      </c>
      <c r="F131" s="10">
        <f t="shared" si="10"/>
        <v>4.25</v>
      </c>
      <c r="G131" s="4">
        <f t="shared" si="9"/>
        <v>263996.38881898142</v>
      </c>
      <c r="H131" s="42">
        <f t="shared" si="11"/>
        <v>8.8961594797377526</v>
      </c>
      <c r="I131" s="10">
        <f t="shared" si="12"/>
        <v>1.2761104412942614</v>
      </c>
      <c r="J131" s="4">
        <f t="shared" si="13"/>
        <v>1095.8383623565671</v>
      </c>
      <c r="K131" s="4">
        <f t="shared" si="14"/>
        <v>246.35546116554272</v>
      </c>
      <c r="L131" s="42">
        <f>Pressure!Q131</f>
        <v>0.13952833961157618</v>
      </c>
      <c r="M131" s="10">
        <f t="shared" si="16"/>
        <v>1.4091940041955497</v>
      </c>
      <c r="N131" s="10">
        <f t="shared" si="15"/>
        <v>2.5616829820695148</v>
      </c>
    </row>
    <row r="132" spans="3:14">
      <c r="C132" s="4">
        <f>Pressure!AB132*1000000</f>
        <v>5777946.5241398672</v>
      </c>
      <c r="D132" s="78">
        <f>Pressure!I132</f>
        <v>1.4876302106966495E-4</v>
      </c>
      <c r="E132" s="40">
        <f>Pressure!H132</f>
        <v>148.76302106966494</v>
      </c>
      <c r="F132" s="10">
        <f t="shared" si="10"/>
        <v>4.25</v>
      </c>
      <c r="G132" s="4">
        <f t="shared" si="9"/>
        <v>264245.8990275134</v>
      </c>
      <c r="H132" s="42">
        <f t="shared" si="11"/>
        <v>8.9027681124081539</v>
      </c>
      <c r="I132" s="10">
        <f t="shared" si="12"/>
        <v>1.276180655844565</v>
      </c>
      <c r="J132" s="4">
        <f t="shared" si="13"/>
        <v>1096.9344217190453</v>
      </c>
      <c r="K132" s="4">
        <f t="shared" si="14"/>
        <v>246.60186630975346</v>
      </c>
      <c r="L132" s="42">
        <f>Pressure!Q132</f>
        <v>0.14081454618262088</v>
      </c>
      <c r="M132" s="10">
        <f t="shared" si="16"/>
        <v>1.4101793818430122</v>
      </c>
      <c r="N132" s="10">
        <f t="shared" si="15"/>
        <v>2.5616829820695148</v>
      </c>
    </row>
    <row r="133" spans="3:14">
      <c r="C133" s="4">
        <f>Pressure!AB133*1000000</f>
        <v>5783390.1299531674</v>
      </c>
      <c r="D133" s="78">
        <f>Pressure!I133</f>
        <v>1.4876302106966495E-4</v>
      </c>
      <c r="E133" s="40">
        <f>Pressure!H133</f>
        <v>148.76302106966494</v>
      </c>
      <c r="F133" s="10">
        <f t="shared" si="10"/>
        <v>4.25</v>
      </c>
      <c r="G133" s="4">
        <f t="shared" si="9"/>
        <v>264494.85434512969</v>
      </c>
      <c r="H133" s="42">
        <f t="shared" si="11"/>
        <v>8.9093609547798973</v>
      </c>
      <c r="I133" s="10">
        <f t="shared" si="12"/>
        <v>1.2762505822116099</v>
      </c>
      <c r="J133" s="4">
        <f t="shared" si="13"/>
        <v>1098.0280435324271</v>
      </c>
      <c r="K133" s="4">
        <f t="shared" si="14"/>
        <v>246.84772346846523</v>
      </c>
      <c r="L133" s="42">
        <f>Pressure!Q133</f>
        <v>0.14210036520954503</v>
      </c>
      <c r="M133" s="10">
        <f t="shared" si="16"/>
        <v>1.4111622506023418</v>
      </c>
      <c r="N133" s="10">
        <f t="shared" si="15"/>
        <v>2.5616829820695148</v>
      </c>
    </row>
    <row r="134" spans="3:14">
      <c r="C134" s="4">
        <f>Pressure!AB134*1000000</f>
        <v>5788821.591053661</v>
      </c>
      <c r="D134" s="78">
        <f>Pressure!I134</f>
        <v>1.4876302106966495E-4</v>
      </c>
      <c r="E134" s="40">
        <f>Pressure!H134</f>
        <v>148.76302106966494</v>
      </c>
      <c r="F134" s="10">
        <f t="shared" si="10"/>
        <v>4.25</v>
      </c>
      <c r="G134" s="4">
        <f t="shared" si="9"/>
        <v>264743.25424214092</v>
      </c>
      <c r="H134" s="42">
        <f t="shared" si="11"/>
        <v>8.915938001389728</v>
      </c>
      <c r="I134" s="10">
        <f t="shared" si="12"/>
        <v>1.2763202214997174</v>
      </c>
      <c r="J134" s="4">
        <f t="shared" si="13"/>
        <v>1099.1192254698703</v>
      </c>
      <c r="K134" s="4">
        <f t="shared" si="14"/>
        <v>247.09303211858062</v>
      </c>
      <c r="L134" s="42">
        <f>Pressure!Q134</f>
        <v>0.14338579803497375</v>
      </c>
      <c r="M134" s="10">
        <f t="shared" si="16"/>
        <v>1.4121426109383188</v>
      </c>
      <c r="N134" s="10">
        <f t="shared" si="15"/>
        <v>2.5616829820695148</v>
      </c>
    </row>
    <row r="135" spans="3:14">
      <c r="C135" s="4">
        <f>Pressure!AB135*1000000</f>
        <v>5794240.895900147</v>
      </c>
      <c r="D135" s="78">
        <f>Pressure!I135</f>
        <v>1.4876302106966495E-4</v>
      </c>
      <c r="E135" s="40">
        <f>Pressure!H135</f>
        <v>148.76302106966494</v>
      </c>
      <c r="F135" s="10">
        <f t="shared" si="10"/>
        <v>4.25</v>
      </c>
      <c r="G135" s="4">
        <f t="shared" si="9"/>
        <v>264991.09819072729</v>
      </c>
      <c r="H135" s="42">
        <f t="shared" si="11"/>
        <v>8.9224992467973898</v>
      </c>
      <c r="I135" s="10">
        <f t="shared" si="12"/>
        <v>1.276389574806533</v>
      </c>
      <c r="J135" s="4">
        <f t="shared" si="13"/>
        <v>1100.207965212745</v>
      </c>
      <c r="K135" s="4">
        <f t="shared" si="14"/>
        <v>247.3377917388483</v>
      </c>
      <c r="L135" s="42">
        <f>Pressure!Q135</f>
        <v>0.14467084599809726</v>
      </c>
      <c r="M135" s="10">
        <f t="shared" si="16"/>
        <v>1.4131204633144221</v>
      </c>
      <c r="N135" s="10">
        <f t="shared" si="15"/>
        <v>2.5616829820695148</v>
      </c>
    </row>
    <row r="136" spans="3:14">
      <c r="C136" s="4">
        <f>Pressure!AB136*1000000</f>
        <v>5799648.0329890558</v>
      </c>
      <c r="D136" s="78">
        <f>Pressure!I136</f>
        <v>1.4876302106966495E-4</v>
      </c>
      <c r="E136" s="40">
        <f>Pressure!H136</f>
        <v>148.76302106966494</v>
      </c>
      <c r="F136" s="10">
        <f t="shared" si="10"/>
        <v>4.25</v>
      </c>
      <c r="G136" s="4">
        <f t="shared" si="9"/>
        <v>265238.38566479</v>
      </c>
      <c r="H136" s="42">
        <f t="shared" si="11"/>
        <v>8.9290446855817294</v>
      </c>
      <c r="I136" s="10">
        <f t="shared" si="12"/>
        <v>1.2764586432230325</v>
      </c>
      <c r="J136" s="4">
        <f t="shared" si="13"/>
        <v>1101.2942604499806</v>
      </c>
      <c r="K136" s="4">
        <f t="shared" si="14"/>
        <v>247.58200180971642</v>
      </c>
      <c r="L136" s="42">
        <f>Pressure!Q136</f>
        <v>0.14595551043468821</v>
      </c>
      <c r="M136" s="10">
        <f t="shared" si="16"/>
        <v>1.4140958081923625</v>
      </c>
      <c r="N136" s="10">
        <f t="shared" si="15"/>
        <v>2.5616829820695148</v>
      </c>
    </row>
    <row r="137" spans="3:14">
      <c r="C137" s="4">
        <f>Pressure!AB137*1000000</f>
        <v>5805042.9908581786</v>
      </c>
      <c r="D137" s="78">
        <f>Pressure!I137</f>
        <v>1.4876302106966495E-4</v>
      </c>
      <c r="E137" s="40">
        <f>Pressure!H137</f>
        <v>148.76302106966494</v>
      </c>
      <c r="F137" s="10">
        <f t="shared" si="10"/>
        <v>4.25</v>
      </c>
      <c r="G137" s="4">
        <f t="shared" si="9"/>
        <v>265485.11614012165</v>
      </c>
      <c r="H137" s="42">
        <f t="shared" si="11"/>
        <v>8.9355743123452367</v>
      </c>
      <c r="I137" s="10">
        <f t="shared" si="12"/>
        <v>1.2765274278336141</v>
      </c>
      <c r="J137" s="4">
        <f t="shared" si="13"/>
        <v>1102.3781088788164</v>
      </c>
      <c r="K137" s="4">
        <f t="shared" si="14"/>
        <v>247.82566181350128</v>
      </c>
      <c r="L137" s="42">
        <f>Pressure!Q137</f>
        <v>0.14723979267711926</v>
      </c>
      <c r="M137" s="10">
        <f t="shared" si="16"/>
        <v>1.4150686460324606</v>
      </c>
      <c r="N137" s="10">
        <f t="shared" si="15"/>
        <v>2.5616829820695148</v>
      </c>
    </row>
    <row r="138" spans="3:14">
      <c r="C138" s="4">
        <f>Pressure!AB138*1000000</f>
        <v>5810425.7580824923</v>
      </c>
      <c r="D138" s="78">
        <f>Pressure!I138</f>
        <v>1.4876302106966495E-4</v>
      </c>
      <c r="E138" s="40">
        <f>Pressure!H138</f>
        <v>148.76302106966494</v>
      </c>
      <c r="F138" s="10">
        <f t="shared" si="10"/>
        <v>4.25</v>
      </c>
      <c r="G138" s="4">
        <f t="shared" si="9"/>
        <v>265731.28909421561</v>
      </c>
      <c r="H138" s="42">
        <f t="shared" si="11"/>
        <v>8.9420881217090589</v>
      </c>
      <c r="I138" s="10">
        <f t="shared" si="12"/>
        <v>1.2765959297160923</v>
      </c>
      <c r="J138" s="4">
        <f t="shared" si="13"/>
        <v>1103.459508203963</v>
      </c>
      <c r="K138" s="4">
        <f t="shared" si="14"/>
        <v>248.06877123419878</v>
      </c>
      <c r="L138" s="42">
        <f>Pressure!Q138</f>
        <v>0.14852369405438021</v>
      </c>
      <c r="M138" s="10">
        <f t="shared" si="16"/>
        <v>1.4160389772932949</v>
      </c>
      <c r="N138" s="10">
        <f t="shared" si="15"/>
        <v>2.5616829820695148</v>
      </c>
    </row>
    <row r="139" spans="3:14">
      <c r="C139" s="4">
        <f>Pressure!AB139*1000000</f>
        <v>5815796.3232784234</v>
      </c>
      <c r="D139" s="78">
        <f>Pressure!I139</f>
        <v>1.4876302106966495E-4</v>
      </c>
      <c r="E139" s="40">
        <f>Pressure!H139</f>
        <v>148.76302106966494</v>
      </c>
      <c r="F139" s="10">
        <f t="shared" si="10"/>
        <v>4.25</v>
      </c>
      <c r="G139" s="4">
        <f t="shared" si="9"/>
        <v>265976.90400646091</v>
      </c>
      <c r="H139" s="42">
        <f t="shared" si="11"/>
        <v>8.948586108318203</v>
      </c>
      <c r="I139" s="10">
        <f t="shared" si="12"/>
        <v>1.2766641499417957</v>
      </c>
      <c r="J139" s="4">
        <f t="shared" si="13"/>
        <v>1104.5384561384567</v>
      </c>
      <c r="K139" s="4">
        <f t="shared" si="14"/>
        <v>248.31132955767652</v>
      </c>
      <c r="L139" s="42">
        <f>Pressure!Q139</f>
        <v>0.14980721589209542</v>
      </c>
      <c r="M139" s="10">
        <f t="shared" si="16"/>
        <v>1.4170068024321152</v>
      </c>
      <c r="N139" s="10">
        <f t="shared" si="15"/>
        <v>2.5616829820695148</v>
      </c>
    </row>
    <row r="140" spans="3:14">
      <c r="C140" s="4">
        <f>Pressure!AB140*1000000</f>
        <v>5821154.6750995954</v>
      </c>
      <c r="D140" s="78">
        <f>Pressure!I140</f>
        <v>1.4876302106966495E-4</v>
      </c>
      <c r="E140" s="40">
        <f>Pressure!H140</f>
        <v>148.76302106966494</v>
      </c>
      <c r="F140" s="10">
        <f t="shared" si="10"/>
        <v>4.25</v>
      </c>
      <c r="G140" s="4">
        <f t="shared" si="9"/>
        <v>266221.96035794768</v>
      </c>
      <c r="H140" s="42">
        <f t="shared" si="11"/>
        <v>8.9550682668364097</v>
      </c>
      <c r="I140" s="10">
        <f t="shared" si="12"/>
        <v>1.2767320895755589</v>
      </c>
      <c r="J140" s="4">
        <f t="shared" si="13"/>
        <v>1105.6149504028081</v>
      </c>
      <c r="K140" s="4">
        <f t="shared" si="14"/>
        <v>248.55333627148241</v>
      </c>
      <c r="L140" s="42">
        <f>Pressure!Q140</f>
        <v>0.15109035951254079</v>
      </c>
      <c r="M140" s="10">
        <f t="shared" si="16"/>
        <v>1.4179721219045198</v>
      </c>
      <c r="N140" s="10">
        <f t="shared" si="15"/>
        <v>2.5616829820695148</v>
      </c>
    </row>
    <row r="141" spans="3:14">
      <c r="C141" s="4">
        <f>Pressure!AB141*1000000</f>
        <v>5826500.8022391601</v>
      </c>
      <c r="D141" s="78">
        <f>Pressure!I141</f>
        <v>1.4876302106966495E-4</v>
      </c>
      <c r="E141" s="40">
        <f>Pressure!H141</f>
        <v>148.76302106966494</v>
      </c>
      <c r="F141" s="10">
        <f t="shared" si="10"/>
        <v>4.25</v>
      </c>
      <c r="G141" s="4">
        <f t="shared" si="9"/>
        <v>266466.45763157378</v>
      </c>
      <c r="H141" s="42">
        <f t="shared" si="11"/>
        <v>8.9615345919490252</v>
      </c>
      <c r="I141" s="10">
        <f t="shared" si="12"/>
        <v>1.2767997496757957</v>
      </c>
      <c r="J141" s="4">
        <f t="shared" si="13"/>
        <v>1106.6889887254683</v>
      </c>
      <c r="K141" s="4">
        <f t="shared" si="14"/>
        <v>248.7947908649495</v>
      </c>
      <c r="L141" s="42">
        <f>Pressure!Q141</f>
        <v>0.15237312623466093</v>
      </c>
      <c r="M141" s="10">
        <f t="shared" si="16"/>
        <v>1.4189349361645178</v>
      </c>
      <c r="N141" s="10">
        <f t="shared" si="15"/>
        <v>2.5616829820695148</v>
      </c>
    </row>
    <row r="142" spans="3:14">
      <c r="C142" s="4">
        <f>Pressure!AB142*1000000</f>
        <v>5831834.6934303697</v>
      </c>
      <c r="D142" s="78">
        <f>Pressure!I142</f>
        <v>1.4876302106966495E-4</v>
      </c>
      <c r="E142" s="40">
        <f>Pressure!H142</f>
        <v>148.76302106966494</v>
      </c>
      <c r="F142" s="10">
        <f t="shared" si="10"/>
        <v>4.25</v>
      </c>
      <c r="G142" s="4">
        <f t="shared" si="9"/>
        <v>266710.39531207108</v>
      </c>
      <c r="H142" s="42">
        <f t="shared" si="11"/>
        <v>8.9679850783637534</v>
      </c>
      <c r="I142" s="10">
        <f t="shared" si="12"/>
        <v>1.2768671312945508</v>
      </c>
      <c r="J142" s="4">
        <f t="shared" si="13"/>
        <v>1107.7605688429448</v>
      </c>
      <c r="K142" s="4">
        <f t="shared" si="14"/>
        <v>249.03569282922192</v>
      </c>
      <c r="L142" s="42">
        <f>Pressure!Q142</f>
        <v>0.153655517374086</v>
      </c>
      <c r="M142" s="10">
        <f t="shared" si="16"/>
        <v>1.4198952456647569</v>
      </c>
      <c r="N142" s="10">
        <f t="shared" si="15"/>
        <v>2.5616829820695148</v>
      </c>
    </row>
    <row r="143" spans="3:14">
      <c r="C143" s="4">
        <f>Pressure!AB143*1000000</f>
        <v>5837156.3374436349</v>
      </c>
      <c r="D143" s="78">
        <f>Pressure!I143</f>
        <v>1.4876302106966495E-4</v>
      </c>
      <c r="E143" s="40">
        <f>Pressure!H143</f>
        <v>148.76302106966494</v>
      </c>
      <c r="F143" s="10">
        <f t="shared" si="10"/>
        <v>4.25</v>
      </c>
      <c r="G143" s="4">
        <f t="shared" si="9"/>
        <v>266953.77288587083</v>
      </c>
      <c r="H143" s="42">
        <f t="shared" si="11"/>
        <v>8.9744197208071181</v>
      </c>
      <c r="I143" s="10">
        <f t="shared" si="12"/>
        <v>1.2769342354775057</v>
      </c>
      <c r="J143" s="4">
        <f t="shared" si="13"/>
        <v>1108.8296884992101</v>
      </c>
      <c r="K143" s="4">
        <f t="shared" si="14"/>
        <v>249.27604165712199</v>
      </c>
      <c r="L143" s="42">
        <f>Pressure!Q143</f>
        <v>0.15493753424314857</v>
      </c>
      <c r="M143" s="10">
        <f t="shared" si="16"/>
        <v>1.4208530508561916</v>
      </c>
      <c r="N143" s="10">
        <f t="shared" si="15"/>
        <v>2.5616829820695148</v>
      </c>
    </row>
    <row r="144" spans="3:14">
      <c r="C144" s="4">
        <f>Pressure!AB144*1000000</f>
        <v>5842465.723088813</v>
      </c>
      <c r="D144" s="78">
        <f>Pressure!I144</f>
        <v>1.4876302106966495E-4</v>
      </c>
      <c r="E144" s="40">
        <f>Pressure!H144</f>
        <v>148.76302106966494</v>
      </c>
      <c r="F144" s="10">
        <f t="shared" si="10"/>
        <v>4.25</v>
      </c>
      <c r="G144" s="4">
        <f t="shared" si="9"/>
        <v>267196.58984120819</v>
      </c>
      <c r="H144" s="42">
        <f t="shared" si="11"/>
        <v>8.9808385140272708</v>
      </c>
      <c r="I144" s="10">
        <f t="shared" si="12"/>
        <v>1.2770010632640516</v>
      </c>
      <c r="J144" s="4">
        <f t="shared" si="13"/>
        <v>1109.8963454461618</v>
      </c>
      <c r="K144" s="4">
        <f t="shared" si="14"/>
        <v>249.51583684325388</v>
      </c>
      <c r="L144" s="42">
        <f>Pressure!Q144</f>
        <v>0.15621917815090047</v>
      </c>
      <c r="M144" s="10">
        <f t="shared" si="16"/>
        <v>1.4218083521883111</v>
      </c>
      <c r="N144" s="10">
        <f t="shared" si="15"/>
        <v>2.5616829820695148</v>
      </c>
    </row>
    <row r="145" spans="3:14">
      <c r="C145" s="4">
        <f>Pressure!AB145*1000000</f>
        <v>5847762.8392147478</v>
      </c>
      <c r="D145" s="78">
        <f>Pressure!I145</f>
        <v>1.4876302106966495E-4</v>
      </c>
      <c r="E145" s="40">
        <f>Pressure!H145</f>
        <v>148.76302106966494</v>
      </c>
      <c r="F145" s="10">
        <f t="shared" si="10"/>
        <v>4.25</v>
      </c>
      <c r="G145" s="4">
        <f t="shared" si="9"/>
        <v>267438.84566810151</v>
      </c>
      <c r="H145" s="42">
        <f t="shared" si="11"/>
        <v>8.9872414527934978</v>
      </c>
      <c r="I145" s="10">
        <f t="shared" si="12"/>
        <v>1.277067615687326</v>
      </c>
      <c r="J145" s="4">
        <f t="shared" si="13"/>
        <v>1110.9605374435293</v>
      </c>
      <c r="K145" s="4">
        <f t="shared" si="14"/>
        <v>249.75507788398215</v>
      </c>
      <c r="L145" s="42">
        <f>Pressure!Q145</f>
        <v>0.15750045040312946</v>
      </c>
      <c r="M145" s="10">
        <f t="shared" si="16"/>
        <v>1.4227611501091619</v>
      </c>
      <c r="N145" s="10">
        <f t="shared" si="15"/>
        <v>2.5616829820695148</v>
      </c>
    </row>
    <row r="146" spans="3:14">
      <c r="C146" s="4">
        <f>Pressure!AB146*1000000</f>
        <v>5853047.6747078104</v>
      </c>
      <c r="D146" s="78">
        <f>Pressure!I146</f>
        <v>1.4876302106966495E-4</v>
      </c>
      <c r="E146" s="40">
        <f>Pressure!H146</f>
        <v>148.76302106966494</v>
      </c>
      <c r="F146" s="10">
        <f t="shared" si="10"/>
        <v>4.25</v>
      </c>
      <c r="G146" s="4">
        <f t="shared" si="9"/>
        <v>267680.53985828522</v>
      </c>
      <c r="H146" s="42">
        <f t="shared" si="11"/>
        <v>8.9936285318944549</v>
      </c>
      <c r="I146" s="10">
        <f t="shared" si="12"/>
        <v>1.2771338937742369</v>
      </c>
      <c r="J146" s="4">
        <f t="shared" si="13"/>
        <v>1112.0222622585823</v>
      </c>
      <c r="K146" s="4">
        <f t="shared" si="14"/>
        <v>249.99376427736664</v>
      </c>
      <c r="L146" s="42">
        <f>Pressure!Q146</f>
        <v>0.15878135230237569</v>
      </c>
      <c r="M146" s="10">
        <f t="shared" si="16"/>
        <v>1.4237114450650727</v>
      </c>
      <c r="N146" s="10">
        <f t="shared" si="15"/>
        <v>2.5616829820695148</v>
      </c>
    </row>
    <row r="147" spans="3:14">
      <c r="C147" s="4">
        <f>Pressure!AB147*1000000</f>
        <v>5858320.2184939124</v>
      </c>
      <c r="D147" s="78">
        <f>Pressure!I147</f>
        <v>1.4876302106966495E-4</v>
      </c>
      <c r="E147" s="40">
        <f>Pressure!H147</f>
        <v>148.76302106966494</v>
      </c>
      <c r="F147" s="10">
        <f t="shared" si="10"/>
        <v>4.25</v>
      </c>
      <c r="G147" s="4">
        <f t="shared" si="9"/>
        <v>267921.67190530221</v>
      </c>
      <c r="H147" s="42">
        <f t="shared" si="11"/>
        <v>8.9999997461407002</v>
      </c>
      <c r="I147" s="10">
        <f t="shared" si="12"/>
        <v>1.2771998985455311</v>
      </c>
      <c r="J147" s="4">
        <f t="shared" si="13"/>
        <v>1113.0815176665333</v>
      </c>
      <c r="K147" s="4">
        <f t="shared" si="14"/>
        <v>250.23189552325283</v>
      </c>
      <c r="L147" s="42">
        <f>Pressure!Q147</f>
        <v>0.16006188514794839</v>
      </c>
      <c r="M147" s="10">
        <f t="shared" si="16"/>
        <v>1.424659237501035</v>
      </c>
      <c r="N147" s="10">
        <f t="shared" si="15"/>
        <v>2.5616829820695148</v>
      </c>
    </row>
    <row r="148" spans="3:14">
      <c r="C148" s="4">
        <f>Pressure!AB148*1000000</f>
        <v>5863580.4595371978</v>
      </c>
      <c r="D148" s="78">
        <f>Pressure!I148</f>
        <v>1.4876302106966495E-4</v>
      </c>
      <c r="E148" s="40">
        <f>Pressure!H148</f>
        <v>148.76302106966494</v>
      </c>
      <c r="F148" s="10">
        <f t="shared" si="10"/>
        <v>4.25</v>
      </c>
      <c r="G148" s="4">
        <f t="shared" si="9"/>
        <v>268162.24130444374</v>
      </c>
      <c r="H148" s="42">
        <f t="shared" si="11"/>
        <v>9.0063550903630976</v>
      </c>
      <c r="I148" s="10">
        <f t="shared" si="12"/>
        <v>1.2772656310158184</v>
      </c>
      <c r="J148" s="4">
        <f t="shared" si="13"/>
        <v>1114.138301450276</v>
      </c>
      <c r="K148" s="4">
        <f t="shared" si="14"/>
        <v>250.469471123213</v>
      </c>
      <c r="L148" s="42">
        <f>Pressure!Q148</f>
        <v>0.16134205023594217</v>
      </c>
      <c r="M148" s="10">
        <f t="shared" si="16"/>
        <v>1.4256045278605789</v>
      </c>
      <c r="N148" s="10">
        <f t="shared" si="15"/>
        <v>2.5616829820695148</v>
      </c>
    </row>
    <row r="149" spans="3:14">
      <c r="C149" s="4">
        <f>Pressure!AB149*1000000</f>
        <v>5868828.386838777</v>
      </c>
      <c r="D149" s="78">
        <f>Pressure!I149</f>
        <v>1.4876302106966495E-4</v>
      </c>
      <c r="E149" s="40">
        <f>Pressure!H149</f>
        <v>148.76302106966494</v>
      </c>
      <c r="F149" s="10">
        <f t="shared" si="10"/>
        <v>4.25</v>
      </c>
      <c r="G149" s="4">
        <f t="shared" si="9"/>
        <v>268402.24755269184</v>
      </c>
      <c r="H149" s="42">
        <f t="shared" si="11"/>
        <v>9.0126945594113668</v>
      </c>
      <c r="I149" s="10">
        <f t="shared" si="12"/>
        <v>1.2773310921935981</v>
      </c>
      <c r="J149" s="4">
        <f t="shared" si="13"/>
        <v>1115.1926114001308</v>
      </c>
      <c r="K149" s="4">
        <f t="shared" si="14"/>
        <v>250.70649058048892</v>
      </c>
      <c r="L149" s="42">
        <f>Pressure!Q149</f>
        <v>0.16262184885925335</v>
      </c>
      <c r="M149" s="10">
        <f t="shared" si="16"/>
        <v>1.4265473165855025</v>
      </c>
      <c r="N149" s="10">
        <f t="shared" si="15"/>
        <v>2.5616829820695148</v>
      </c>
    </row>
    <row r="150" spans="3:14">
      <c r="C150" s="4">
        <f>Pressure!AB150*1000000</f>
        <v>5874063.9894395024</v>
      </c>
      <c r="D150" s="78">
        <f>Pressure!I150</f>
        <v>1.4876302106966495E-4</v>
      </c>
      <c r="E150" s="40">
        <f>Pressure!H150</f>
        <v>148.76302106966494</v>
      </c>
      <c r="F150" s="10">
        <f t="shared" si="10"/>
        <v>4.25</v>
      </c>
      <c r="G150" s="4">
        <f t="shared" si="9"/>
        <v>268641.6901488459</v>
      </c>
      <c r="H150" s="42">
        <f t="shared" si="11"/>
        <v>9.0190181481574481</v>
      </c>
      <c r="I150" s="10">
        <f t="shared" si="12"/>
        <v>1.2773962830813346</v>
      </c>
      <c r="J150" s="4">
        <f t="shared" si="13"/>
        <v>1116.2444453144017</v>
      </c>
      <c r="K150" s="4">
        <f t="shared" si="14"/>
        <v>250.94295340011729</v>
      </c>
      <c r="L150" s="42">
        <f>Pressure!Q150</f>
        <v>0.16390128230759626</v>
      </c>
      <c r="M150" s="10">
        <f t="shared" si="16"/>
        <v>1.4274876041162194</v>
      </c>
      <c r="N150" s="10">
        <f t="shared" si="15"/>
        <v>2.5616829820695148</v>
      </c>
    </row>
    <row r="151" spans="3:14">
      <c r="C151" s="4">
        <f>Pressure!AB151*1000000</f>
        <v>5879287.2564176368</v>
      </c>
      <c r="D151" s="78">
        <f>Pressure!I151</f>
        <v>1.4876302106966495E-4</v>
      </c>
      <c r="E151" s="40">
        <f>Pressure!H151</f>
        <v>148.76302106966494</v>
      </c>
      <c r="F151" s="10">
        <f t="shared" si="10"/>
        <v>4.25</v>
      </c>
      <c r="G151" s="4">
        <f t="shared" si="9"/>
        <v>268880.56859341636</v>
      </c>
      <c r="H151" s="42">
        <f t="shared" si="11"/>
        <v>9.0253258514927506</v>
      </c>
      <c r="I151" s="10">
        <f t="shared" si="12"/>
        <v>1.2774612046754701</v>
      </c>
      <c r="J151" s="4">
        <f t="shared" si="13"/>
        <v>1117.2938009989091</v>
      </c>
      <c r="K151" s="4">
        <f t="shared" si="14"/>
        <v>251.17885908882448</v>
      </c>
      <c r="L151" s="42">
        <f>Pressure!Q151</f>
        <v>0.16518035186751939</v>
      </c>
      <c r="M151" s="10">
        <f t="shared" si="16"/>
        <v>1.4284253908917224</v>
      </c>
      <c r="N151" s="10">
        <f t="shared" si="15"/>
        <v>2.5616829820695148</v>
      </c>
    </row>
    <row r="152" spans="3:14">
      <c r="C152" s="4">
        <f>Pressure!AB152*1000000</f>
        <v>5884498.1768892165</v>
      </c>
      <c r="D152" s="78">
        <f>Pressure!I152</f>
        <v>1.4876302106966495E-4</v>
      </c>
      <c r="E152" s="40">
        <f>Pressure!H152</f>
        <v>148.76302106966494</v>
      </c>
      <c r="F152" s="10">
        <f t="shared" si="10"/>
        <v>4.25</v>
      </c>
      <c r="G152" s="4">
        <f t="shared" si="9"/>
        <v>269118.88238864113</v>
      </c>
      <c r="H152" s="42">
        <f t="shared" si="11"/>
        <v>9.0316176643286212</v>
      </c>
      <c r="I152" s="10">
        <f t="shared" si="12"/>
        <v>1.2775258579664677</v>
      </c>
      <c r="J152" s="4">
        <f t="shared" si="13"/>
        <v>1118.340676267062</v>
      </c>
      <c r="K152" s="4">
        <f t="shared" si="14"/>
        <v>251.41420715504293</v>
      </c>
      <c r="L152" s="42">
        <f>Pressure!Q152</f>
        <v>0.1664590588224214</v>
      </c>
      <c r="M152" s="10">
        <f t="shared" si="16"/>
        <v>1.4293606773493577</v>
      </c>
      <c r="N152" s="10">
        <f t="shared" si="15"/>
        <v>2.5616829820695148</v>
      </c>
    </row>
    <row r="153" spans="3:14">
      <c r="C153" s="4">
        <f>Pressure!AB153*1000000</f>
        <v>5889696.7400089419</v>
      </c>
      <c r="D153" s="78">
        <f>Pressure!I153</f>
        <v>1.4876302106966495E-4</v>
      </c>
      <c r="E153" s="40">
        <f>Pressure!H153</f>
        <v>148.76302106966494</v>
      </c>
      <c r="F153" s="10">
        <f t="shared" si="10"/>
        <v>4.25</v>
      </c>
      <c r="G153" s="4">
        <f t="shared" si="9"/>
        <v>269356.63103852631</v>
      </c>
      <c r="H153" s="42">
        <f t="shared" si="11"/>
        <v>9.0378935815974515</v>
      </c>
      <c r="I153" s="10">
        <f t="shared" si="12"/>
        <v>1.2775902439388642</v>
      </c>
      <c r="J153" s="4">
        <f t="shared" si="13"/>
        <v>1119.3850689400367</v>
      </c>
      <c r="K153" s="4">
        <f t="shared" si="14"/>
        <v>251.64899710895119</v>
      </c>
      <c r="L153" s="42">
        <f>Pressure!Q153</f>
        <v>0.16773740445256718</v>
      </c>
      <c r="M153" s="10">
        <f t="shared" si="16"/>
        <v>1.4302934639251053</v>
      </c>
      <c r="N153" s="10">
        <f t="shared" si="15"/>
        <v>2.5616829820695148</v>
      </c>
    </row>
    <row r="154" spans="3:14">
      <c r="C154" s="4">
        <f>Pressure!AB154*1000000</f>
        <v>5894882.9349682285</v>
      </c>
      <c r="D154" s="78">
        <f>Pressure!I154</f>
        <v>1.4876302106966495E-4</v>
      </c>
      <c r="E154" s="40">
        <f>Pressure!H154</f>
        <v>148.76302106966494</v>
      </c>
      <c r="F154" s="10">
        <f t="shared" si="10"/>
        <v>4.25</v>
      </c>
      <c r="G154" s="4">
        <f t="shared" si="9"/>
        <v>269593.81404875719</v>
      </c>
      <c r="H154" s="42">
        <f t="shared" si="11"/>
        <v>9.0441535982503769</v>
      </c>
      <c r="I154" s="10">
        <f t="shared" si="12"/>
        <v>1.2776543635712863</v>
      </c>
      <c r="J154" s="4">
        <f t="shared" si="13"/>
        <v>1120.426976846386</v>
      </c>
      <c r="K154" s="4">
        <f t="shared" si="14"/>
        <v>251.88322846238614</v>
      </c>
      <c r="L154" s="42">
        <f>Pressure!Q154</f>
        <v>0.16901539003510371</v>
      </c>
      <c r="M154" s="10">
        <f t="shared" si="16"/>
        <v>1.4312237510533472</v>
      </c>
      <c r="N154" s="10">
        <f t="shared" si="15"/>
        <v>2.5616829820695148</v>
      </c>
    </row>
    <row r="155" spans="3:14">
      <c r="C155" s="4">
        <f>Pressure!AB155*1000000</f>
        <v>5900056.7509968076</v>
      </c>
      <c r="D155" s="78">
        <f>Pressure!I155</f>
        <v>1.4876302106966495E-4</v>
      </c>
      <c r="E155" s="40">
        <f>Pressure!H155</f>
        <v>148.76302106966494</v>
      </c>
      <c r="F155" s="10">
        <f t="shared" si="10"/>
        <v>4.25</v>
      </c>
      <c r="G155" s="4">
        <f t="shared" si="9"/>
        <v>269830.43092677137</v>
      </c>
      <c r="H155" s="42">
        <f t="shared" si="11"/>
        <v>9.0503977092592365</v>
      </c>
      <c r="I155" s="10">
        <f t="shared" si="12"/>
        <v>1.2777182178365076</v>
      </c>
      <c r="J155" s="4">
        <f t="shared" si="13"/>
        <v>1121.4663978223602</v>
      </c>
      <c r="K155" s="4">
        <f t="shared" si="14"/>
        <v>252.11690072891514</v>
      </c>
      <c r="L155" s="42">
        <f>Pressure!Q155</f>
        <v>0.17029301684407591</v>
      </c>
      <c r="M155" s="10">
        <f t="shared" si="16"/>
        <v>1.4321515391669721</v>
      </c>
      <c r="N155" s="10">
        <f t="shared" si="15"/>
        <v>2.5616829820695148</v>
      </c>
    </row>
    <row r="156" spans="3:14">
      <c r="C156" s="4">
        <f>Pressure!AB156*1000000</f>
        <v>5905218.1773624569</v>
      </c>
      <c r="D156" s="78">
        <f>Pressure!I156</f>
        <v>1.4876302106966495E-4</v>
      </c>
      <c r="E156" s="40">
        <f>Pressure!H156</f>
        <v>148.76302106966494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270066.48118174641</v>
      </c>
      <c r="H156" s="42">
        <f t="shared" si="11"/>
        <v>9.0566259096162973</v>
      </c>
      <c r="I156" s="10">
        <f t="shared" si="12"/>
        <v>1.2777818077014869</v>
      </c>
      <c r="J156" s="4">
        <f t="shared" si="13"/>
        <v>1122.5033297118525</v>
      </c>
      <c r="K156" s="4">
        <f t="shared" si="14"/>
        <v>252.3500134238237</v>
      </c>
      <c r="L156" s="42">
        <f>Pressure!Q156</f>
        <v>0.17157028615044242</v>
      </c>
      <c r="M156" s="10">
        <f t="shared" si="16"/>
        <v>1.4330768286975386</v>
      </c>
      <c r="N156" s="10">
        <f t="shared" si="15"/>
        <v>2.5616829820695148</v>
      </c>
    </row>
    <row r="157" spans="3:14">
      <c r="C157" s="4">
        <f>Pressure!AB157*1000000</f>
        <v>5910367.2033693362</v>
      </c>
      <c r="D157" s="78">
        <f>Pressure!I157</f>
        <v>1.4876302106966495E-4</v>
      </c>
      <c r="E157" s="40">
        <f>Pressure!H157</f>
        <v>148.76302106966494</v>
      </c>
      <c r="F157" s="10">
        <f t="shared" ref="F157:F220" si="18">aexit/E157</f>
        <v>4.25</v>
      </c>
      <c r="G157" s="4">
        <f t="shared" si="17"/>
        <v>270301.96432452375</v>
      </c>
      <c r="H157" s="42">
        <f t="shared" ref="H157:H220" si="19">1/(((k+1)/2)^(1/(k-1))*(patm*1000000/C157)^(1/k)*SQRT((k+1)/(k-1)*(1-(patm*1000000/C157)^((k-1)/k))))</f>
        <v>9.06283819433229</v>
      </c>
      <c r="I157" s="10">
        <f t="shared" ref="I157:I220" si="20">etanoz*SQRT(2*k^2/(k-1)*(2/(k+1))^((k+1)/(k-1))*(1-(G157/C157)^((k-1)/k)))+(G157-patm*1000000)/C157*(aexit/E157)</f>
        <v>1.2778451341273853</v>
      </c>
      <c r="J157" s="4">
        <f t="shared" ref="J157:J220" si="21">I157*D157*C157</f>
        <v>1123.5377703660668</v>
      </c>
      <c r="K157" s="4">
        <f t="shared" ref="K157:K220" si="22">J157/4.4482</f>
        <v>252.58256606404092</v>
      </c>
      <c r="L157" s="42">
        <f>Pressure!Q157</f>
        <v>0.17284719922209116</v>
      </c>
      <c r="M157" s="10">
        <f t="shared" si="16"/>
        <v>1.4339996200748979</v>
      </c>
      <c r="N157" s="10">
        <f t="shared" si="15"/>
        <v>2.5616829820695148</v>
      </c>
    </row>
    <row r="158" spans="3:14">
      <c r="C158" s="4">
        <f>Pressure!AB158*1000000</f>
        <v>5915503.8183597252</v>
      </c>
      <c r="D158" s="78">
        <f>Pressure!I158</f>
        <v>1.4876302106966495E-4</v>
      </c>
      <c r="E158" s="40">
        <f>Pressure!H158</f>
        <v>148.76302106966494</v>
      </c>
      <c r="F158" s="10">
        <f t="shared" si="18"/>
        <v>4.25</v>
      </c>
      <c r="G158" s="4">
        <f t="shared" si="17"/>
        <v>270536.87986768823</v>
      </c>
      <c r="H158" s="42">
        <f t="shared" si="19"/>
        <v>9.0690345584385188</v>
      </c>
      <c r="I158" s="10">
        <f t="shared" si="20"/>
        <v>1.2779081980696265</v>
      </c>
      <c r="J158" s="4">
        <f t="shared" si="21"/>
        <v>1124.5697176438632</v>
      </c>
      <c r="K158" s="4">
        <f t="shared" si="22"/>
        <v>252.81455816821708</v>
      </c>
      <c r="L158" s="42">
        <f>Pressure!Q158</f>
        <v>0.17412375732385502</v>
      </c>
      <c r="M158" s="10">
        <f t="shared" si="16"/>
        <v>1.4349199137275361</v>
      </c>
      <c r="N158" s="10">
        <f t="shared" ref="N158:N221" si="23">N157-1/834*(me-mef)</f>
        <v>2.5616829820695148</v>
      </c>
    </row>
    <row r="159" spans="3:14">
      <c r="C159" s="4">
        <f>Pressure!AB159*1000000</f>
        <v>5920628.0117137684</v>
      </c>
      <c r="D159" s="78">
        <f>Pressure!I159</f>
        <v>1.4876302106966495E-4</v>
      </c>
      <c r="E159" s="40">
        <f>Pressure!H159</f>
        <v>148.76302106966494</v>
      </c>
      <c r="F159" s="10">
        <f t="shared" si="18"/>
        <v>4.25</v>
      </c>
      <c r="G159" s="4">
        <f t="shared" si="17"/>
        <v>270771.22732555633</v>
      </c>
      <c r="H159" s="42">
        <f t="shared" si="19"/>
        <v>9.0752149969866256</v>
      </c>
      <c r="I159" s="10">
        <f t="shared" si="20"/>
        <v>1.2779710004779323</v>
      </c>
      <c r="J159" s="4">
        <f t="shared" si="21"/>
        <v>1125.5991694117108</v>
      </c>
      <c r="K159" s="4">
        <f t="shared" si="22"/>
        <v>253.04598925671303</v>
      </c>
      <c r="L159" s="42">
        <f>Pressure!Q159</f>
        <v>0.17539996171752728</v>
      </c>
      <c r="M159" s="10">
        <f t="shared" si="16"/>
        <v>1.4358377100824764</v>
      </c>
      <c r="N159" s="10">
        <f t="shared" si="23"/>
        <v>2.5616829820695148</v>
      </c>
    </row>
    <row r="160" spans="3:14">
      <c r="C160" s="4">
        <f>Pressure!AB160*1000000</f>
        <v>5925739.7728480296</v>
      </c>
      <c r="D160" s="78">
        <f>Pressure!I160</f>
        <v>1.4876302106966495E-4</v>
      </c>
      <c r="E160" s="40">
        <f>Pressure!H160</f>
        <v>148.76302106966494</v>
      </c>
      <c r="F160" s="10">
        <f t="shared" si="18"/>
        <v>4.25</v>
      </c>
      <c r="G160" s="4">
        <f t="shared" si="17"/>
        <v>271005.00621411012</v>
      </c>
      <c r="H160" s="42">
        <f t="shared" si="19"/>
        <v>9.0813795050468649</v>
      </c>
      <c r="I160" s="10">
        <f t="shared" si="20"/>
        <v>1.278033542296342</v>
      </c>
      <c r="J160" s="4">
        <f t="shared" si="21"/>
        <v>1126.6261235433944</v>
      </c>
      <c r="K160" s="4">
        <f t="shared" si="22"/>
        <v>253.2768588515342</v>
      </c>
      <c r="L160" s="42">
        <f>Pressure!Q160</f>
        <v>0.17667581366187704</v>
      </c>
      <c r="M160" s="10">
        <f t="shared" si="16"/>
        <v>1.4367530095652388</v>
      </c>
      <c r="N160" s="10">
        <f t="shared" si="23"/>
        <v>2.5616829820695148</v>
      </c>
    </row>
    <row r="161" spans="3:14">
      <c r="C161" s="4">
        <f>Pressure!AB161*1000000</f>
        <v>5930839.0912168743</v>
      </c>
      <c r="D161" s="78">
        <f>Pressure!I161</f>
        <v>1.4876302106966495E-4</v>
      </c>
      <c r="E161" s="40">
        <f>Pressure!H161</f>
        <v>148.76302106966494</v>
      </c>
      <c r="F161" s="10">
        <f t="shared" si="18"/>
        <v>4.25</v>
      </c>
      <c r="G161" s="4">
        <f t="shared" si="17"/>
        <v>271238.21605106053</v>
      </c>
      <c r="H161" s="42">
        <f t="shared" si="19"/>
        <v>9.0875280777098038</v>
      </c>
      <c r="I161" s="10">
        <f t="shared" si="20"/>
        <v>1.2780958244632676</v>
      </c>
      <c r="J161" s="4">
        <f t="shared" si="21"/>
        <v>1127.650577920293</v>
      </c>
      <c r="K161" s="4">
        <f t="shared" si="22"/>
        <v>253.50716647639339</v>
      </c>
      <c r="L161" s="42">
        <f>Pressure!Q161</f>
        <v>0.1779513144126646</v>
      </c>
      <c r="M161" s="10">
        <f t="shared" si="16"/>
        <v>1.4376658125999142</v>
      </c>
      <c r="N161" s="10">
        <f t="shared" si="23"/>
        <v>2.5616829820695148</v>
      </c>
    </row>
    <row r="162" spans="3:14">
      <c r="C162" s="4">
        <f>Pressure!AB162*1000000</f>
        <v>5935925.9563102201</v>
      </c>
      <c r="D162" s="78">
        <f>Pressure!I162</f>
        <v>1.4876302106966495E-4</v>
      </c>
      <c r="E162" s="40">
        <f>Pressure!H162</f>
        <v>148.76302106966494</v>
      </c>
      <c r="F162" s="10">
        <f t="shared" si="18"/>
        <v>4.25</v>
      </c>
      <c r="G162" s="4">
        <f t="shared" si="17"/>
        <v>271470.85635574441</v>
      </c>
      <c r="H162" s="42">
        <f t="shared" si="19"/>
        <v>9.0936607100836682</v>
      </c>
      <c r="I162" s="10">
        <f t="shared" si="20"/>
        <v>1.2781578479115034</v>
      </c>
      <c r="J162" s="4">
        <f t="shared" si="21"/>
        <v>1128.6725304309289</v>
      </c>
      <c r="K162" s="4">
        <f t="shared" si="22"/>
        <v>253.73691165660915</v>
      </c>
      <c r="L162" s="42">
        <f>Pressure!Q162</f>
        <v>0.17922646522265667</v>
      </c>
      <c r="M162" s="10">
        <f t="shared" si="16"/>
        <v>1.4385761196089497</v>
      </c>
      <c r="N162" s="10">
        <f t="shared" si="23"/>
        <v>2.5616829820695148</v>
      </c>
    </row>
    <row r="163" spans="3:14">
      <c r="C163" s="4">
        <f>Pressure!AB163*1000000</f>
        <v>5941000.3576571196</v>
      </c>
      <c r="D163" s="78">
        <f>Pressure!I163</f>
        <v>1.4876302106966495E-4</v>
      </c>
      <c r="E163" s="40">
        <f>Pressure!H163</f>
        <v>148.76302106966494</v>
      </c>
      <c r="F163" s="10">
        <f t="shared" si="18"/>
        <v>4.25</v>
      </c>
      <c r="G163" s="4">
        <f t="shared" si="17"/>
        <v>271702.92664928827</v>
      </c>
      <c r="H163" s="42">
        <f t="shared" si="19"/>
        <v>9.0997773972986948</v>
      </c>
      <c r="I163" s="10">
        <f t="shared" si="20"/>
        <v>1.2782196135683075</v>
      </c>
      <c r="J163" s="4">
        <f t="shared" si="21"/>
        <v>1129.6919789716856</v>
      </c>
      <c r="K163" s="4">
        <f t="shared" si="22"/>
        <v>253.96609391926748</v>
      </c>
      <c r="L163" s="42">
        <f>Pressure!Q163</f>
        <v>0.18050126734164168</v>
      </c>
      <c r="M163" s="10">
        <f t="shared" si="16"/>
        <v>1.439483931013495</v>
      </c>
      <c r="N163" s="10">
        <f t="shared" si="23"/>
        <v>2.5616829820695148</v>
      </c>
    </row>
    <row r="164" spans="3:14">
      <c r="C164" s="4">
        <f>Pressure!AB164*1000000</f>
        <v>5946062.2848224314</v>
      </c>
      <c r="D164" s="78">
        <f>Pressure!I164</f>
        <v>1.4876302106966495E-4</v>
      </c>
      <c r="E164" s="40">
        <f>Pressure!H164</f>
        <v>148.76302106966494</v>
      </c>
      <c r="F164" s="10">
        <f t="shared" si="18"/>
        <v>4.25</v>
      </c>
      <c r="G164" s="4">
        <f t="shared" si="17"/>
        <v>271934.42645445629</v>
      </c>
      <c r="H164" s="42">
        <f t="shared" si="19"/>
        <v>9.1058781345031452</v>
      </c>
      <c r="I164" s="10">
        <f t="shared" si="20"/>
        <v>1.2782811223553965</v>
      </c>
      <c r="J164" s="4">
        <f t="shared" si="21"/>
        <v>1130.7089214461403</v>
      </c>
      <c r="K164" s="4">
        <f t="shared" si="22"/>
        <v>254.19471279307143</v>
      </c>
      <c r="L164" s="42">
        <f>Pressure!Q164</f>
        <v>0.18177572201644465</v>
      </c>
      <c r="M164" s="10">
        <f t="shared" si="16"/>
        <v>1.4403892472331725</v>
      </c>
      <c r="N164" s="10">
        <f t="shared" si="23"/>
        <v>2.5616829820695148</v>
      </c>
    </row>
    <row r="165" spans="3:14">
      <c r="C165" s="4">
        <f>Pressure!AB165*1000000</f>
        <v>5951111.7274081446</v>
      </c>
      <c r="D165" s="78">
        <f>Pressure!I165</f>
        <v>1.4876302106966495E-4</v>
      </c>
      <c r="E165" s="40">
        <f>Pressure!H165</f>
        <v>148.76302106966494</v>
      </c>
      <c r="F165" s="10">
        <f t="shared" si="18"/>
        <v>4.25</v>
      </c>
      <c r="G165" s="4">
        <f t="shared" si="17"/>
        <v>272165.35529571067</v>
      </c>
      <c r="H165" s="42">
        <f t="shared" si="19"/>
        <v>9.1119629168649379</v>
      </c>
      <c r="I165" s="10">
        <f t="shared" si="20"/>
        <v>1.2783423751889993</v>
      </c>
      <c r="J165" s="4">
        <f t="shared" si="21"/>
        <v>1131.7233557653306</v>
      </c>
      <c r="K165" s="4">
        <f t="shared" si="22"/>
        <v>254.42276780840129</v>
      </c>
      <c r="L165" s="42">
        <f>Pressure!Q165</f>
        <v>0.18304983049094245</v>
      </c>
      <c r="M165" s="10">
        <f t="shared" si="16"/>
        <v>1.4412920686862436</v>
      </c>
      <c r="N165" s="10">
        <f t="shared" si="23"/>
        <v>2.5616829820695148</v>
      </c>
    </row>
    <row r="166" spans="3:14">
      <c r="C166" s="4">
        <f>Pressure!AB166*1000000</f>
        <v>5956148.6750517748</v>
      </c>
      <c r="D166" s="78">
        <f>Pressure!I166</f>
        <v>1.4876302106966495E-4</v>
      </c>
      <c r="E166" s="40">
        <f>Pressure!H166</f>
        <v>148.76302106966494</v>
      </c>
      <c r="F166" s="10">
        <f t="shared" si="18"/>
        <v>4.25</v>
      </c>
      <c r="G166" s="4">
        <f t="shared" si="17"/>
        <v>272395.7126991385</v>
      </c>
      <c r="H166" s="42">
        <f t="shared" si="19"/>
        <v>9.1180317395697745</v>
      </c>
      <c r="I166" s="10">
        <f t="shared" si="20"/>
        <v>1.2784033729798736</v>
      </c>
      <c r="J166" s="4">
        <f t="shared" si="21"/>
        <v>1132.7352798474301</v>
      </c>
      <c r="K166" s="4">
        <f t="shared" si="22"/>
        <v>254.65025849724159</v>
      </c>
      <c r="L166" s="42">
        <f>Pressure!Q166</f>
        <v>0.18432359400607859</v>
      </c>
      <c r="M166" s="10">
        <f t="shared" si="16"/>
        <v>1.442192395789248</v>
      </c>
      <c r="N166" s="10">
        <f t="shared" si="23"/>
        <v>2.5616829820695148</v>
      </c>
    </row>
    <row r="167" spans="3:14">
      <c r="C167" s="4">
        <f>Pressure!AB167*1000000</f>
        <v>5961173.1174296588</v>
      </c>
      <c r="D167" s="78">
        <f>Pressure!I167</f>
        <v>1.4876302106966495E-4</v>
      </c>
      <c r="E167" s="40">
        <f>Pressure!H167</f>
        <v>148.76302106966494</v>
      </c>
      <c r="F167" s="10">
        <f t="shared" si="18"/>
        <v>4.25</v>
      </c>
      <c r="G167" s="4">
        <f t="shared" si="17"/>
        <v>272625.49819260213</v>
      </c>
      <c r="H167" s="42">
        <f t="shared" si="19"/>
        <v>9.124084597825135</v>
      </c>
      <c r="I167" s="10">
        <f t="shared" si="20"/>
        <v>1.2784641166333814</v>
      </c>
      <c r="J167" s="4">
        <f t="shared" si="21"/>
        <v>1133.7446916184126</v>
      </c>
      <c r="K167" s="4">
        <f t="shared" si="22"/>
        <v>254.87718439333048</v>
      </c>
      <c r="L167" s="42">
        <f>Pressure!Q167</f>
        <v>0.18559701379987825</v>
      </c>
      <c r="M167" s="10">
        <f t="shared" si="16"/>
        <v>1.4430902289575496</v>
      </c>
      <c r="N167" s="10">
        <f t="shared" si="23"/>
        <v>2.5616829820695148</v>
      </c>
    </row>
    <row r="168" spans="3:14">
      <c r="C168" s="4">
        <f>Pressure!AB168*1000000</f>
        <v>5966185.0442527132</v>
      </c>
      <c r="D168" s="78">
        <f>Pressure!I168</f>
        <v>1.4876302106966495E-4</v>
      </c>
      <c r="E168" s="40">
        <f>Pressure!H168</f>
        <v>148.76302106966494</v>
      </c>
      <c r="F168" s="10">
        <f t="shared" si="18"/>
        <v>4.25</v>
      </c>
      <c r="G168" s="4">
        <f t="shared" si="17"/>
        <v>272854.71130554541</v>
      </c>
      <c r="H168" s="42">
        <f t="shared" si="19"/>
        <v>9.1301214868551988</v>
      </c>
      <c r="I168" s="10">
        <f t="shared" si="20"/>
        <v>1.2785246070494733</v>
      </c>
      <c r="J168" s="4">
        <f t="shared" si="21"/>
        <v>1134.7515890111983</v>
      </c>
      <c r="K168" s="4">
        <f t="shared" si="22"/>
        <v>255.10354503196763</v>
      </c>
      <c r="L168" s="42">
        <f>Pressure!Q168</f>
        <v>0.18687009110746292</v>
      </c>
      <c r="M168" s="10">
        <f t="shared" ref="M168:M231" si="24">(J168+J167)/2*(L168-L167)</f>
        <v>1.4439855686048841</v>
      </c>
      <c r="N168" s="10">
        <f t="shared" si="23"/>
        <v>2.5616829820695148</v>
      </c>
    </row>
    <row r="169" spans="3:14">
      <c r="C169" s="4">
        <f>Pressure!AB169*1000000</f>
        <v>5971184.4452698901</v>
      </c>
      <c r="D169" s="78">
        <f>Pressure!I169</f>
        <v>1.4876302106966495E-4</v>
      </c>
      <c r="E169" s="40">
        <f>Pressure!H169</f>
        <v>148.76302106966494</v>
      </c>
      <c r="F169" s="10">
        <f t="shared" si="18"/>
        <v>4.25</v>
      </c>
      <c r="G169" s="4">
        <f t="shared" si="17"/>
        <v>273083.3515691518</v>
      </c>
      <c r="H169" s="42">
        <f t="shared" si="19"/>
        <v>9.1361424019050421</v>
      </c>
      <c r="I169" s="10">
        <f t="shared" si="20"/>
        <v>1.2785848451227657</v>
      </c>
      <c r="J169" s="4">
        <f t="shared" si="21"/>
        <v>1135.7559699663493</v>
      </c>
      <c r="K169" s="4">
        <f t="shared" si="22"/>
        <v>255.32933995017069</v>
      </c>
      <c r="L169" s="42">
        <f>Pressure!Q169</f>
        <v>0.1881428271610652</v>
      </c>
      <c r="M169" s="10">
        <f t="shared" si="24"/>
        <v>1.4448784151436218</v>
      </c>
      <c r="N169" s="10">
        <f t="shared" si="23"/>
        <v>2.5616829820695148</v>
      </c>
    </row>
    <row r="170" spans="3:14">
      <c r="C170" s="4">
        <f>Pressure!AB170*1000000</f>
        <v>5976171.3102650559</v>
      </c>
      <c r="D170" s="78">
        <f>Pressure!I170</f>
        <v>1.4876302106966495E-4</v>
      </c>
      <c r="E170" s="40">
        <f>Pressure!H170</f>
        <v>148.76302106966494</v>
      </c>
      <c r="F170" s="10">
        <f t="shared" si="18"/>
        <v>4.25</v>
      </c>
      <c r="G170" s="4">
        <f t="shared" si="17"/>
        <v>273311.41851620143</v>
      </c>
      <c r="H170" s="42">
        <f t="shared" si="19"/>
        <v>9.1421473382369438</v>
      </c>
      <c r="I170" s="10">
        <f t="shared" si="20"/>
        <v>1.2786448317425381</v>
      </c>
      <c r="J170" s="4">
        <f t="shared" si="21"/>
        <v>1136.7578324314416</v>
      </c>
      <c r="K170" s="4">
        <f t="shared" si="22"/>
        <v>255.55456868653422</v>
      </c>
      <c r="L170" s="42">
        <f>Pressure!Q170</f>
        <v>0.18941522319004347</v>
      </c>
      <c r="M170" s="10">
        <f t="shared" si="24"/>
        <v>1.4457687689846326</v>
      </c>
      <c r="N170" s="10">
        <f t="shared" si="23"/>
        <v>2.5616829820695148</v>
      </c>
    </row>
    <row r="171" spans="3:14">
      <c r="C171" s="4">
        <f>Pressure!AB171*1000000</f>
        <v>5981145.6290590847</v>
      </c>
      <c r="D171" s="78">
        <f>Pressure!I171</f>
        <v>1.4876302106966495E-4</v>
      </c>
      <c r="E171" s="40">
        <f>Pressure!H171</f>
        <v>148.76302106966494</v>
      </c>
      <c r="F171" s="10">
        <f t="shared" si="18"/>
        <v>4.25</v>
      </c>
      <c r="G171" s="4">
        <f t="shared" si="17"/>
        <v>273538.91168116685</v>
      </c>
      <c r="H171" s="42">
        <f t="shared" si="19"/>
        <v>9.1481362911329143</v>
      </c>
      <c r="I171" s="10">
        <f t="shared" si="20"/>
        <v>1.2787045677927928</v>
      </c>
      <c r="J171" s="4">
        <f t="shared" si="21"/>
        <v>1137.757174361486</v>
      </c>
      <c r="K171" s="4">
        <f t="shared" si="22"/>
        <v>255.77923078132415</v>
      </c>
      <c r="L171" s="42">
        <f>Pressure!Q171</f>
        <v>0.19068728042089647</v>
      </c>
      <c r="M171" s="10">
        <f t="shared" si="24"/>
        <v>1.4466566305372979</v>
      </c>
      <c r="N171" s="10">
        <f t="shared" si="23"/>
        <v>2.5616829820695148</v>
      </c>
    </row>
    <row r="172" spans="3:14">
      <c r="C172" s="4">
        <f>Pressure!AB172*1000000</f>
        <v>5986107.3915090971</v>
      </c>
      <c r="D172" s="78">
        <f>Pressure!I172</f>
        <v>1.4876302106966495E-4</v>
      </c>
      <c r="E172" s="40">
        <f>Pressure!H172</f>
        <v>148.76302106966494</v>
      </c>
      <c r="F172" s="10">
        <f t="shared" si="18"/>
        <v>4.25</v>
      </c>
      <c r="G172" s="4">
        <f t="shared" si="17"/>
        <v>273765.83060017839</v>
      </c>
      <c r="H172" s="42">
        <f t="shared" si="19"/>
        <v>9.1541092558938164</v>
      </c>
      <c r="I172" s="10">
        <f t="shared" si="20"/>
        <v>1.2787640541522809</v>
      </c>
      <c r="J172" s="4">
        <f t="shared" si="21"/>
        <v>1138.7539937187757</v>
      </c>
      <c r="K172" s="4">
        <f t="shared" si="22"/>
        <v>256.00332577644343</v>
      </c>
      <c r="L172" s="42">
        <f>Pressure!Q172</f>
        <v>0.19195900007727773</v>
      </c>
      <c r="M172" s="10">
        <f t="shared" si="24"/>
        <v>1.4475420002095651</v>
      </c>
      <c r="N172" s="10">
        <f t="shared" si="23"/>
        <v>2.5616829820695148</v>
      </c>
    </row>
    <row r="173" spans="3:14">
      <c r="C173" s="4">
        <f>Pressure!AB173*1000000</f>
        <v>5991056.5875083962</v>
      </c>
      <c r="D173" s="78">
        <f>Pressure!I173</f>
        <v>1.4876302106966495E-4</v>
      </c>
      <c r="E173" s="40">
        <f>Pressure!H173</f>
        <v>148.76302106966494</v>
      </c>
      <c r="F173" s="10">
        <f t="shared" si="18"/>
        <v>4.25</v>
      </c>
      <c r="G173" s="4">
        <f t="shared" si="17"/>
        <v>273992.17481102119</v>
      </c>
      <c r="H173" s="42">
        <f t="shared" si="19"/>
        <v>9.1600662278393443</v>
      </c>
      <c r="I173" s="10">
        <f t="shared" si="20"/>
        <v>1.2788232916945348</v>
      </c>
      <c r="J173" s="4">
        <f t="shared" si="21"/>
        <v>1139.7482884728724</v>
      </c>
      <c r="K173" s="4">
        <f t="shared" si="22"/>
        <v>256.22685321542929</v>
      </c>
      <c r="L173" s="42">
        <f>Pressure!Q173</f>
        <v>0.19323038338001011</v>
      </c>
      <c r="M173" s="10">
        <f t="shared" si="24"/>
        <v>1.4484248784080436</v>
      </c>
      <c r="N173" s="10">
        <f t="shared" si="23"/>
        <v>2.5616829820695148</v>
      </c>
    </row>
    <row r="174" spans="3:14">
      <c r="C174" s="4">
        <f>Pressure!AB174*1000000</f>
        <v>5995993.2069862001</v>
      </c>
      <c r="D174" s="78">
        <f>Pressure!I174</f>
        <v>1.4876302106966495E-4</v>
      </c>
      <c r="E174" s="40">
        <f>Pressure!H174</f>
        <v>148.76302106966494</v>
      </c>
      <c r="F174" s="10">
        <f t="shared" si="18"/>
        <v>4.25</v>
      </c>
      <c r="G174" s="4">
        <f t="shared" si="17"/>
        <v>274217.94385312276</v>
      </c>
      <c r="H174" s="42">
        <f t="shared" si="19"/>
        <v>9.166007202307739</v>
      </c>
      <c r="I174" s="10">
        <f t="shared" si="20"/>
        <v>1.2788822812878995</v>
      </c>
      <c r="J174" s="4">
        <f t="shared" si="21"/>
        <v>1140.7400566005538</v>
      </c>
      <c r="K174" s="4">
        <f t="shared" si="22"/>
        <v>256.44981264344091</v>
      </c>
      <c r="L174" s="42">
        <f>Pressure!Q174</f>
        <v>0.19450143154710009</v>
      </c>
      <c r="M174" s="10">
        <f t="shared" si="24"/>
        <v>1.4493052655378171</v>
      </c>
      <c r="N174" s="10">
        <f t="shared" si="23"/>
        <v>2.5616829820695148</v>
      </c>
    </row>
    <row r="175" spans="3:14">
      <c r="C175" s="4">
        <f>Pressure!AB175*1000000</f>
        <v>6000917.2399076857</v>
      </c>
      <c r="D175" s="78">
        <f>Pressure!I175</f>
        <v>1.4876302106966495E-4</v>
      </c>
      <c r="E175" s="40">
        <f>Pressure!H175</f>
        <v>148.76302106966494</v>
      </c>
      <c r="F175" s="10">
        <f t="shared" si="18"/>
        <v>4.25</v>
      </c>
      <c r="G175" s="4">
        <f t="shared" si="17"/>
        <v>274443.13726755517</v>
      </c>
      <c r="H175" s="42">
        <f t="shared" si="19"/>
        <v>9.1719321746558293</v>
      </c>
      <c r="I175" s="10">
        <f t="shared" si="20"/>
        <v>1.2789410237955667</v>
      </c>
      <c r="J175" s="4">
        <f t="shared" si="21"/>
        <v>1141.7292960858208</v>
      </c>
      <c r="K175" s="4">
        <f t="shared" si="22"/>
        <v>256.67220360726157</v>
      </c>
      <c r="L175" s="42">
        <f>Pressure!Q175</f>
        <v>0.19577214579375204</v>
      </c>
      <c r="M175" s="10">
        <f t="shared" si="24"/>
        <v>1.450183162002521</v>
      </c>
      <c r="N175" s="10">
        <f t="shared" si="23"/>
        <v>2.5616829820695148</v>
      </c>
    </row>
    <row r="176" spans="3:14">
      <c r="C176" s="4">
        <f>Pressure!AB176*1000000</f>
        <v>6005828.6762740547</v>
      </c>
      <c r="D176" s="78">
        <f>Pressure!I176</f>
        <v>1.4876302106966495E-4</v>
      </c>
      <c r="E176" s="40">
        <f>Pressure!H176</f>
        <v>148.76302106966494</v>
      </c>
      <c r="F176" s="10">
        <f t="shared" si="18"/>
        <v>4.25</v>
      </c>
      <c r="G176" s="4">
        <f t="shared" si="17"/>
        <v>274667.75459703815</v>
      </c>
      <c r="H176" s="42">
        <f t="shared" si="19"/>
        <v>9.1778411402592255</v>
      </c>
      <c r="I176" s="10">
        <f t="shared" si="20"/>
        <v>1.2789995200756088</v>
      </c>
      <c r="J176" s="4">
        <f t="shared" si="21"/>
        <v>1142.7160049199128</v>
      </c>
      <c r="K176" s="4">
        <f t="shared" si="22"/>
        <v>256.89402565530168</v>
      </c>
      <c r="L176" s="42">
        <f>Pressure!Q176</f>
        <v>0.19704252733238248</v>
      </c>
      <c r="M176" s="10">
        <f t="shared" si="24"/>
        <v>1.4510585682043631</v>
      </c>
      <c r="N176" s="10">
        <f t="shared" si="23"/>
        <v>2.5616829820695148</v>
      </c>
    </row>
    <row r="177" spans="3:14">
      <c r="C177" s="4">
        <f>Pressure!AB177*1000000</f>
        <v>6010727.5061219148</v>
      </c>
      <c r="D177" s="78">
        <f>Pressure!I177</f>
        <v>1.4876302106966495E-4</v>
      </c>
      <c r="E177" s="40">
        <f>Pressure!H177</f>
        <v>148.76302106966494</v>
      </c>
      <c r="F177" s="10">
        <f t="shared" si="18"/>
        <v>4.25</v>
      </c>
      <c r="G177" s="4">
        <f t="shared" si="17"/>
        <v>274891.79538591049</v>
      </c>
      <c r="H177" s="42">
        <f t="shared" si="19"/>
        <v>9.1837340945115393</v>
      </c>
      <c r="I177" s="10">
        <f t="shared" si="20"/>
        <v>1.2790577709810043</v>
      </c>
      <c r="J177" s="4">
        <f t="shared" si="21"/>
        <v>1143.7001811011814</v>
      </c>
      <c r="K177" s="4">
        <f t="shared" si="22"/>
        <v>257.1152783375706</v>
      </c>
      <c r="L177" s="42">
        <f>Pressure!Q177</f>
        <v>0.19831257737263416</v>
      </c>
      <c r="M177" s="10">
        <f t="shared" si="24"/>
        <v>1.4519314845440983</v>
      </c>
      <c r="N177" s="10">
        <f t="shared" si="23"/>
        <v>2.5616829820695148</v>
      </c>
    </row>
    <row r="178" spans="3:14">
      <c r="C178" s="4">
        <f>Pressure!AB178*1000000</f>
        <v>6015613.7195238257</v>
      </c>
      <c r="D178" s="78">
        <f>Pressure!I178</f>
        <v>1.4876302106966495E-4</v>
      </c>
      <c r="E178" s="40">
        <f>Pressure!H178</f>
        <v>148.76302106966494</v>
      </c>
      <c r="F178" s="10">
        <f t="shared" si="18"/>
        <v>4.25</v>
      </c>
      <c r="G178" s="4">
        <f t="shared" si="17"/>
        <v>275115.25918015535</v>
      </c>
      <c r="H178" s="42">
        <f t="shared" si="19"/>
        <v>9.1896110328251286</v>
      </c>
      <c r="I178" s="10">
        <f t="shared" si="20"/>
        <v>1.2791157773596782</v>
      </c>
      <c r="J178" s="4">
        <f t="shared" si="21"/>
        <v>1144.6818226352013</v>
      </c>
      <c r="K178" s="4">
        <f t="shared" si="22"/>
        <v>257.33596120570149</v>
      </c>
      <c r="L178" s="42">
        <f>Pressure!Q178</f>
        <v>0.19958229712139028</v>
      </c>
      <c r="M178" s="10">
        <f t="shared" si="24"/>
        <v>1.4528019114210877</v>
      </c>
      <c r="N178" s="10">
        <f t="shared" si="23"/>
        <v>2.5616829820695148</v>
      </c>
    </row>
    <row r="179" spans="3:14">
      <c r="C179" s="4">
        <f>Pressure!AB179*1000000</f>
        <v>6020487.3065878823</v>
      </c>
      <c r="D179" s="78">
        <f>Pressure!I179</f>
        <v>1.4876302106966495E-4</v>
      </c>
      <c r="E179" s="40">
        <f>Pressure!H179</f>
        <v>148.76302106966494</v>
      </c>
      <c r="F179" s="10">
        <f t="shared" si="18"/>
        <v>4.25</v>
      </c>
      <c r="G179" s="4">
        <f t="shared" si="17"/>
        <v>275338.14552738098</v>
      </c>
      <c r="H179" s="42">
        <f t="shared" si="19"/>
        <v>9.1954719506305853</v>
      </c>
      <c r="I179" s="10">
        <f t="shared" si="20"/>
        <v>1.2791735400545285</v>
      </c>
      <c r="J179" s="4">
        <f t="shared" si="21"/>
        <v>1145.6609275346866</v>
      </c>
      <c r="K179" s="4">
        <f t="shared" si="22"/>
        <v>257.55607381293254</v>
      </c>
      <c r="L179" s="42">
        <f>Pressure!Q179</f>
        <v>0.20085168778278834</v>
      </c>
      <c r="M179" s="10">
        <f t="shared" si="24"/>
        <v>1.453669849233199</v>
      </c>
      <c r="N179" s="10">
        <f t="shared" si="23"/>
        <v>2.5616829820695148</v>
      </c>
    </row>
    <row r="180" spans="3:14">
      <c r="C180" s="4">
        <f>Pressure!AB180*1000000</f>
        <v>6025348.2574584391</v>
      </c>
      <c r="D180" s="78">
        <f>Pressure!I180</f>
        <v>1.4876302106966495E-4</v>
      </c>
      <c r="E180" s="40">
        <f>Pressure!H180</f>
        <v>148.76302106966494</v>
      </c>
      <c r="F180" s="10">
        <f t="shared" si="18"/>
        <v>4.25</v>
      </c>
      <c r="G180" s="4">
        <f t="shared" si="17"/>
        <v>275560.45397685387</v>
      </c>
      <c r="H180" s="42">
        <f t="shared" si="19"/>
        <v>9.201316843377688</v>
      </c>
      <c r="I180" s="10">
        <f t="shared" si="20"/>
        <v>1.2792310599034673</v>
      </c>
      <c r="J180" s="4">
        <f t="shared" si="21"/>
        <v>1146.6374938196348</v>
      </c>
      <c r="K180" s="4">
        <f t="shared" si="22"/>
        <v>257.77561571413935</v>
      </c>
      <c r="L180" s="42">
        <f>Pressure!Q180</f>
        <v>0.20212075055823414</v>
      </c>
      <c r="M180" s="10">
        <f t="shared" si="24"/>
        <v>1.4545352983769775</v>
      </c>
      <c r="N180" s="10">
        <f t="shared" si="23"/>
        <v>2.5616829820695148</v>
      </c>
    </row>
    <row r="181" spans="3:14">
      <c r="C181" s="4">
        <f>Pressure!AB181*1000000</f>
        <v>6030196.5623140596</v>
      </c>
      <c r="D181" s="78">
        <f>Pressure!I181</f>
        <v>1.4876302106966495E-4</v>
      </c>
      <c r="E181" s="40">
        <f>Pressure!H181</f>
        <v>148.76302106966494</v>
      </c>
      <c r="F181" s="10">
        <f t="shared" si="18"/>
        <v>4.25</v>
      </c>
      <c r="G181" s="4">
        <f t="shared" si="17"/>
        <v>275782.18407940509</v>
      </c>
      <c r="H181" s="42">
        <f t="shared" si="19"/>
        <v>9.2071457065329447</v>
      </c>
      <c r="I181" s="10">
        <f t="shared" si="20"/>
        <v>1.2792883377394295</v>
      </c>
      <c r="J181" s="4">
        <f t="shared" si="21"/>
        <v>1147.6115195169175</v>
      </c>
      <c r="K181" s="4">
        <f t="shared" si="22"/>
        <v>257.99458646574288</v>
      </c>
      <c r="L181" s="42">
        <f>Pressure!Q181</f>
        <v>0.20338948664641562</v>
      </c>
      <c r="M181" s="10">
        <f t="shared" si="24"/>
        <v>1.4553982592474215</v>
      </c>
      <c r="N181" s="10">
        <f t="shared" si="23"/>
        <v>2.5616829820695148</v>
      </c>
    </row>
    <row r="182" spans="3:14">
      <c r="C182" s="4">
        <f>Pressure!AB182*1000000</f>
        <v>6035032.2113693478</v>
      </c>
      <c r="D182" s="78">
        <f>Pressure!I182</f>
        <v>1.4876302106966495E-4</v>
      </c>
      <c r="E182" s="40">
        <f>Pressure!H182</f>
        <v>148.76302106966494</v>
      </c>
      <c r="F182" s="10">
        <f t="shared" si="18"/>
        <v>4.25</v>
      </c>
      <c r="G182" s="4">
        <f t="shared" si="17"/>
        <v>276003.33538751386</v>
      </c>
      <c r="H182" s="42">
        <f t="shared" si="19"/>
        <v>9.2129585355818282</v>
      </c>
      <c r="I182" s="10">
        <f t="shared" si="20"/>
        <v>1.2793453743904248</v>
      </c>
      <c r="J182" s="4">
        <f t="shared" si="21"/>
        <v>1148.5830026606457</v>
      </c>
      <c r="K182" s="4">
        <f t="shared" si="22"/>
        <v>258.21298562579148</v>
      </c>
      <c r="L182" s="42">
        <f>Pressure!Q182</f>
        <v>0.20465789724331673</v>
      </c>
      <c r="M182" s="10">
        <f t="shared" si="24"/>
        <v>1.4562587322381504</v>
      </c>
      <c r="N182" s="10">
        <f t="shared" si="23"/>
        <v>2.5616829820695148</v>
      </c>
    </row>
    <row r="183" spans="3:14">
      <c r="C183" s="4">
        <f>Pressure!AB183*1000000</f>
        <v>6039855.1948744692</v>
      </c>
      <c r="D183" s="78">
        <f>Pressure!I183</f>
        <v>1.4876302106966495E-4</v>
      </c>
      <c r="E183" s="40">
        <f>Pressure!H183</f>
        <v>148.76302106966494</v>
      </c>
      <c r="F183" s="10">
        <f t="shared" si="18"/>
        <v>4.25</v>
      </c>
      <c r="G183" s="4">
        <f t="shared" si="17"/>
        <v>276223.90745528589</v>
      </c>
      <c r="H183" s="42">
        <f t="shared" si="19"/>
        <v>9.2187553260282442</v>
      </c>
      <c r="I183" s="10">
        <f t="shared" si="20"/>
        <v>1.2794021706795649</v>
      </c>
      <c r="J183" s="4">
        <f t="shared" si="21"/>
        <v>1149.5519412920753</v>
      </c>
      <c r="K183" s="4">
        <f t="shared" si="22"/>
        <v>258.43081275393985</v>
      </c>
      <c r="L183" s="42">
        <f>Pressure!Q183</f>
        <v>0.20592598354223107</v>
      </c>
      <c r="M183" s="10">
        <f t="shared" si="24"/>
        <v>1.4571167177413595</v>
      </c>
      <c r="N183" s="10">
        <f t="shared" si="23"/>
        <v>2.5616829820695148</v>
      </c>
    </row>
    <row r="184" spans="3:14">
      <c r="C184" s="4">
        <f>Pressure!AB184*1000000</f>
        <v>6044665.5031142831</v>
      </c>
      <c r="D184" s="78">
        <f>Pressure!I184</f>
        <v>1.4876302106966495E-4</v>
      </c>
      <c r="E184" s="40">
        <f>Pressure!H184</f>
        <v>148.76302106966494</v>
      </c>
      <c r="F184" s="10">
        <f t="shared" si="18"/>
        <v>4.25</v>
      </c>
      <c r="G184" s="4">
        <f t="shared" si="17"/>
        <v>276443.8998384134</v>
      </c>
      <c r="H184" s="42">
        <f t="shared" si="19"/>
        <v>9.2245360733935353</v>
      </c>
      <c r="I184" s="10">
        <f t="shared" si="20"/>
        <v>1.2794587274250835</v>
      </c>
      <c r="J184" s="4">
        <f t="shared" si="21"/>
        <v>1150.5183334594319</v>
      </c>
      <c r="K184" s="4">
        <f t="shared" si="22"/>
        <v>258.64806741140956</v>
      </c>
      <c r="L184" s="42">
        <f>Pressure!Q184</f>
        <v>0.20719374673377561</v>
      </c>
      <c r="M184" s="10">
        <f t="shared" si="24"/>
        <v>1.4579722161478434</v>
      </c>
      <c r="N184" s="10">
        <f t="shared" si="23"/>
        <v>2.5616829820695148</v>
      </c>
    </row>
    <row r="185" spans="3:14">
      <c r="C185" s="4">
        <f>Pressure!AB185*1000000</f>
        <v>6049463.1264094245</v>
      </c>
      <c r="D185" s="78">
        <f>Pressure!I185</f>
        <v>1.4876302106966495E-4</v>
      </c>
      <c r="E185" s="40">
        <f>Pressure!H185</f>
        <v>148.76302106966494</v>
      </c>
      <c r="F185" s="10">
        <f t="shared" si="18"/>
        <v>4.25</v>
      </c>
      <c r="G185" s="4">
        <f t="shared" si="17"/>
        <v>276663.31209422497</v>
      </c>
      <c r="H185" s="42">
        <f t="shared" si="19"/>
        <v>9.2303007732177793</v>
      </c>
      <c r="I185" s="10">
        <f t="shared" si="20"/>
        <v>1.2795150454403814</v>
      </c>
      <c r="J185" s="4">
        <f t="shared" si="21"/>
        <v>1151.4821772181288</v>
      </c>
      <c r="K185" s="4">
        <f t="shared" si="22"/>
        <v>258.86474916103788</v>
      </c>
      <c r="L185" s="42">
        <f>Pressure!Q185</f>
        <v>0.20846118800590424</v>
      </c>
      <c r="M185" s="10">
        <f t="shared" si="24"/>
        <v>1.4588252278469653</v>
      </c>
      <c r="N185" s="10">
        <f t="shared" si="23"/>
        <v>2.5616829820695148</v>
      </c>
    </row>
    <row r="186" spans="3:14">
      <c r="C186" s="4">
        <f>Pressure!AB186*1000000</f>
        <v>6054248.055114707</v>
      </c>
      <c r="D186" s="78">
        <f>Pressure!I186</f>
        <v>1.4876302106966495E-4</v>
      </c>
      <c r="E186" s="40">
        <f>Pressure!H186</f>
        <v>148.76302106966494</v>
      </c>
      <c r="F186" s="10">
        <f t="shared" si="18"/>
        <v>4.25</v>
      </c>
      <c r="G186" s="4">
        <f t="shared" si="17"/>
        <v>276882.14378161205</v>
      </c>
      <c r="H186" s="42">
        <f t="shared" si="19"/>
        <v>9.2360494210579471</v>
      </c>
      <c r="I186" s="10">
        <f t="shared" si="20"/>
        <v>1.279571125534037</v>
      </c>
      <c r="J186" s="4">
        <f t="shared" si="21"/>
        <v>1152.4434706304455</v>
      </c>
      <c r="K186" s="4">
        <f t="shared" si="22"/>
        <v>259.08085756720595</v>
      </c>
      <c r="L186" s="42">
        <f>Pressure!Q186</f>
        <v>0.20972830854392135</v>
      </c>
      <c r="M186" s="10">
        <f t="shared" si="24"/>
        <v>1.459675753226656</v>
      </c>
      <c r="N186" s="10">
        <f t="shared" si="23"/>
        <v>2.5616829820695148</v>
      </c>
    </row>
    <row r="187" spans="3:14">
      <c r="C187" s="4">
        <f>Pressure!AB187*1000000</f>
        <v>6059020.2796209194</v>
      </c>
      <c r="D187" s="78">
        <f>Pressure!I187</f>
        <v>1.4876302106966495E-4</v>
      </c>
      <c r="E187" s="40">
        <f>Pressure!H187</f>
        <v>148.76302106966494</v>
      </c>
      <c r="F187" s="10">
        <f t="shared" si="18"/>
        <v>4.25</v>
      </c>
      <c r="G187" s="4">
        <f t="shared" si="17"/>
        <v>277100.39446111157</v>
      </c>
      <c r="H187" s="42">
        <f t="shared" si="19"/>
        <v>9.2417820124900718</v>
      </c>
      <c r="I187" s="10">
        <f t="shared" si="20"/>
        <v>1.2796269685098589</v>
      </c>
      <c r="J187" s="4">
        <f t="shared" si="21"/>
        <v>1153.4022117658885</v>
      </c>
      <c r="K187" s="4">
        <f t="shared" si="22"/>
        <v>259.2963921959194</v>
      </c>
      <c r="L187" s="42">
        <f>Pressure!Q187</f>
        <v>0.2109951095304953</v>
      </c>
      <c r="M187" s="10">
        <f t="shared" si="24"/>
        <v>1.4605237926734751</v>
      </c>
      <c r="N187" s="10">
        <f t="shared" si="23"/>
        <v>2.5616829820695148</v>
      </c>
    </row>
    <row r="188" spans="3:14">
      <c r="C188" s="4">
        <f>Pressure!AB188*1000000</f>
        <v>6063779.7903529238</v>
      </c>
      <c r="D188" s="78">
        <f>Pressure!I188</f>
        <v>1.4876302106966495E-4</v>
      </c>
      <c r="E188" s="40">
        <f>Pressure!H188</f>
        <v>148.76302106966494</v>
      </c>
      <c r="F188" s="10">
        <f t="shared" si="18"/>
        <v>4.25</v>
      </c>
      <c r="G188" s="4">
        <f t="shared" si="17"/>
        <v>277318.06369481859</v>
      </c>
      <c r="H188" s="42">
        <f t="shared" si="19"/>
        <v>9.2474985431069925</v>
      </c>
      <c r="I188" s="10">
        <f t="shared" si="20"/>
        <v>1.2796825751668941</v>
      </c>
      <c r="J188" s="4">
        <f t="shared" si="21"/>
        <v>1154.358398700811</v>
      </c>
      <c r="K188" s="4">
        <f t="shared" si="22"/>
        <v>259.51135261472302</v>
      </c>
      <c r="L188" s="42">
        <f>Pressure!Q188</f>
        <v>0.2122615921456717</v>
      </c>
      <c r="M188" s="10">
        <f t="shared" si="24"/>
        <v>1.46136934657247</v>
      </c>
      <c r="N188" s="10">
        <f t="shared" si="23"/>
        <v>2.5616829820695148</v>
      </c>
    </row>
    <row r="189" spans="3:14">
      <c r="C189" s="4">
        <f>Pressure!AB189*1000000</f>
        <v>6068526.5777707696</v>
      </c>
      <c r="D189" s="78">
        <f>Pressure!I189</f>
        <v>1.4876302106966495E-4</v>
      </c>
      <c r="E189" s="40">
        <f>Pressure!H189</f>
        <v>148.76302106966494</v>
      </c>
      <c r="F189" s="10">
        <f t="shared" si="18"/>
        <v>4.25</v>
      </c>
      <c r="G189" s="4">
        <f t="shared" si="17"/>
        <v>277535.15104643744</v>
      </c>
      <c r="H189" s="42">
        <f t="shared" si="19"/>
        <v>9.2531990085197542</v>
      </c>
      <c r="I189" s="10">
        <f t="shared" si="20"/>
        <v>1.2797379462994702</v>
      </c>
      <c r="J189" s="4">
        <f t="shared" si="21"/>
        <v>1155.3120295186336</v>
      </c>
      <c r="K189" s="4">
        <f t="shared" si="22"/>
        <v>259.72573839275071</v>
      </c>
      <c r="L189" s="42">
        <f>Pressure!Q189</f>
        <v>0.21352775756688688</v>
      </c>
      <c r="M189" s="10">
        <f t="shared" si="24"/>
        <v>1.4622124153073677</v>
      </c>
      <c r="N189" s="10">
        <f t="shared" si="23"/>
        <v>2.5616829820695148</v>
      </c>
    </row>
    <row r="190" spans="3:14">
      <c r="C190" s="4">
        <f>Pressure!AB190*1000000</f>
        <v>6073260.6323695565</v>
      </c>
      <c r="D190" s="78">
        <f>Pressure!I190</f>
        <v>1.4876302106966495E-4</v>
      </c>
      <c r="E190" s="40">
        <f>Pressure!H190</f>
        <v>148.76302106966494</v>
      </c>
      <c r="F190" s="10">
        <f t="shared" si="18"/>
        <v>4.25</v>
      </c>
      <c r="G190" s="4">
        <f t="shared" si="17"/>
        <v>277751.65608127561</v>
      </c>
      <c r="H190" s="42">
        <f t="shared" si="19"/>
        <v>9.2588834043574533</v>
      </c>
      <c r="I190" s="10">
        <f t="shared" si="20"/>
        <v>1.2797930826972246</v>
      </c>
      <c r="J190" s="4">
        <f t="shared" si="21"/>
        <v>1156.2631023098199</v>
      </c>
      <c r="K190" s="4">
        <f t="shared" si="22"/>
        <v>259.93954910071938</v>
      </c>
      <c r="L190" s="42">
        <f>Pressure!Q190</f>
        <v>0.21479360696898117</v>
      </c>
      <c r="M190" s="10">
        <f t="shared" si="24"/>
        <v>1.4630529992605363</v>
      </c>
      <c r="N190" s="10">
        <f t="shared" si="23"/>
        <v>2.5616829820695148</v>
      </c>
    </row>
    <row r="191" spans="3:14">
      <c r="C191" s="4">
        <f>Pressure!AB191*1000000</f>
        <v>6077981.9446781948</v>
      </c>
      <c r="D191" s="78">
        <f>Pressure!I191</f>
        <v>1.4876302106966495E-4</v>
      </c>
      <c r="E191" s="40">
        <f>Pressure!H191</f>
        <v>148.76302106966494</v>
      </c>
      <c r="F191" s="10">
        <f t="shared" si="18"/>
        <v>4.25</v>
      </c>
      <c r="G191" s="4">
        <f t="shared" si="17"/>
        <v>277967.57836618659</v>
      </c>
      <c r="H191" s="42">
        <f t="shared" si="19"/>
        <v>9.2645517262657791</v>
      </c>
      <c r="I191" s="10">
        <f t="shared" si="20"/>
        <v>1.2798479851451192</v>
      </c>
      <c r="J191" s="4">
        <f t="shared" si="21"/>
        <v>1157.2116151716255</v>
      </c>
      <c r="K191" s="4">
        <f t="shared" si="22"/>
        <v>260.15278431087302</v>
      </c>
      <c r="L191" s="42">
        <f>Pressure!Q191</f>
        <v>0.21605914152421191</v>
      </c>
      <c r="M191" s="10">
        <f t="shared" si="24"/>
        <v>1.4638910988127158</v>
      </c>
      <c r="N191" s="10">
        <f t="shared" si="23"/>
        <v>2.5616829820695148</v>
      </c>
    </row>
    <row r="192" spans="3:14">
      <c r="C192" s="4">
        <f>Pressure!AB192*1000000</f>
        <v>6082690.5052613178</v>
      </c>
      <c r="D192" s="78">
        <f>Pressure!I192</f>
        <v>1.4876302106966495E-4</v>
      </c>
      <c r="E192" s="40">
        <f>Pressure!H192</f>
        <v>148.76302106966494</v>
      </c>
      <c r="F192" s="10">
        <f t="shared" si="18"/>
        <v>4.25</v>
      </c>
      <c r="G192" s="4">
        <f t="shared" si="17"/>
        <v>278182.91746965778</v>
      </c>
      <c r="H192" s="42">
        <f t="shared" si="19"/>
        <v>9.2702039699093781</v>
      </c>
      <c r="I192" s="10">
        <f t="shared" si="20"/>
        <v>1.2799026544234917</v>
      </c>
      <c r="J192" s="4">
        <f t="shared" si="21"/>
        <v>1158.1575662084826</v>
      </c>
      <c r="K192" s="4">
        <f t="shared" si="22"/>
        <v>260.36544359706909</v>
      </c>
      <c r="L192" s="42">
        <f>Pressure!Q192</f>
        <v>0.21732436240226682</v>
      </c>
      <c r="M192" s="10">
        <f t="shared" si="24"/>
        <v>1.4647267143435183</v>
      </c>
      <c r="N192" s="10">
        <f t="shared" si="23"/>
        <v>2.5616829820695148</v>
      </c>
    </row>
    <row r="193" spans="3:14">
      <c r="C193" s="4">
        <f>Pressure!AB193*1000000</f>
        <v>6087386.3047167715</v>
      </c>
      <c r="D193" s="78">
        <f>Pressure!I193</f>
        <v>1.4876302106966495E-4</v>
      </c>
      <c r="E193" s="40">
        <f>Pressure!H193</f>
        <v>148.76302106966494</v>
      </c>
      <c r="F193" s="10">
        <f t="shared" si="18"/>
        <v>4.25</v>
      </c>
      <c r="G193" s="4">
        <f t="shared" si="17"/>
        <v>278397.67296169553</v>
      </c>
      <c r="H193" s="42">
        <f t="shared" si="19"/>
        <v>9.2758401309688185</v>
      </c>
      <c r="I193" s="10">
        <f t="shared" si="20"/>
        <v>1.2799570913080565</v>
      </c>
      <c r="J193" s="4">
        <f t="shared" si="21"/>
        <v>1159.1009535314961</v>
      </c>
      <c r="K193" s="4">
        <f t="shared" si="22"/>
        <v>260.57752653466486</v>
      </c>
      <c r="L193" s="42">
        <f>Pressure!Q193</f>
        <v>0.21858927077027696</v>
      </c>
      <c r="M193" s="10">
        <f t="shared" si="24"/>
        <v>1.4655598462309345</v>
      </c>
      <c r="N193" s="10">
        <f t="shared" si="23"/>
        <v>2.5616829820695148</v>
      </c>
    </row>
    <row r="194" spans="3:14">
      <c r="C194" s="4">
        <f>Pressure!AB194*1000000</f>
        <v>6092069.3336784085</v>
      </c>
      <c r="D194" s="78">
        <f>Pressure!I194</f>
        <v>1.4876302106966495E-4</v>
      </c>
      <c r="E194" s="40">
        <f>Pressure!H194</f>
        <v>148.76302106966494</v>
      </c>
      <c r="F194" s="10">
        <f t="shared" si="18"/>
        <v>4.25</v>
      </c>
      <c r="G194" s="4">
        <f t="shared" si="17"/>
        <v>278611.84441395273</v>
      </c>
      <c r="H194" s="42">
        <f t="shared" si="19"/>
        <v>9.2814602051440414</v>
      </c>
      <c r="I194" s="10">
        <f t="shared" si="20"/>
        <v>1.280011296569965</v>
      </c>
      <c r="J194" s="4">
        <f t="shared" si="21"/>
        <v>1160.0417752590047</v>
      </c>
      <c r="K194" s="4">
        <f t="shared" si="22"/>
        <v>260.78903270064399</v>
      </c>
      <c r="L194" s="42">
        <f>Pressure!Q194</f>
        <v>0.21985386779282975</v>
      </c>
      <c r="M194" s="10">
        <f t="shared" si="24"/>
        <v>1.4663904948517206</v>
      </c>
      <c r="N194" s="10">
        <f t="shared" si="23"/>
        <v>2.5616829820695148</v>
      </c>
    </row>
    <row r="195" spans="3:14">
      <c r="C195" s="4">
        <f>Pressure!AB195*1000000</f>
        <v>6096739.5828129798</v>
      </c>
      <c r="D195" s="78">
        <f>Pressure!I195</f>
        <v>1.4876302106966495E-4</v>
      </c>
      <c r="E195" s="40">
        <f>Pressure!H195</f>
        <v>148.76302106966494</v>
      </c>
      <c r="F195" s="10">
        <f t="shared" si="18"/>
        <v>4.25</v>
      </c>
      <c r="G195" s="4">
        <f t="shared" si="17"/>
        <v>278825.43139958702</v>
      </c>
      <c r="H195" s="42">
        <f t="shared" si="19"/>
        <v>9.2870641881506089</v>
      </c>
      <c r="I195" s="10">
        <f t="shared" si="20"/>
        <v>1.2800652709757991</v>
      </c>
      <c r="J195" s="4">
        <f t="shared" si="21"/>
        <v>1160.9800295159562</v>
      </c>
      <c r="K195" s="4">
        <f t="shared" si="22"/>
        <v>260.99996167347604</v>
      </c>
      <c r="L195" s="42">
        <f>Pressure!Q195</f>
        <v>0.22111815463198192</v>
      </c>
      <c r="M195" s="10">
        <f t="shared" si="24"/>
        <v>1.4672186605810975</v>
      </c>
      <c r="N195" s="10">
        <f t="shared" si="23"/>
        <v>2.5616829820695148</v>
      </c>
    </row>
    <row r="196" spans="3:14">
      <c r="C196" s="4">
        <f>Pressure!AB196*1000000</f>
        <v>6101397.042822266</v>
      </c>
      <c r="D196" s="78">
        <f>Pressure!I196</f>
        <v>1.4876302106966495E-4</v>
      </c>
      <c r="E196" s="40">
        <f>Pressure!H196</f>
        <v>148.76302106966494</v>
      </c>
      <c r="F196" s="10">
        <f t="shared" si="18"/>
        <v>4.25</v>
      </c>
      <c r="G196" s="4">
        <f t="shared" si="17"/>
        <v>279038.43349335802</v>
      </c>
      <c r="H196" s="42">
        <f t="shared" si="19"/>
        <v>9.2926520757223354</v>
      </c>
      <c r="I196" s="10">
        <f t="shared" si="20"/>
        <v>1.2801190152876241</v>
      </c>
      <c r="J196" s="4">
        <f t="shared" si="21"/>
        <v>1161.915714434336</v>
      </c>
      <c r="K196" s="4">
        <f t="shared" si="22"/>
        <v>261.21031303321251</v>
      </c>
      <c r="L196" s="42">
        <f>Pressure!Q196</f>
        <v>0.22238213244727245</v>
      </c>
      <c r="M196" s="10">
        <f t="shared" si="24"/>
        <v>1.4680443437929791</v>
      </c>
      <c r="N196" s="10">
        <f t="shared" si="23"/>
        <v>2.5616829820695148</v>
      </c>
    </row>
    <row r="197" spans="3:14">
      <c r="C197" s="4">
        <f>Pressure!AB197*1000000</f>
        <v>6106041.7044423847</v>
      </c>
      <c r="D197" s="78">
        <f>Pressure!I197</f>
        <v>1.4876302106966495E-4</v>
      </c>
      <c r="E197" s="40">
        <f>Pressure!H197</f>
        <v>148.76302106966494</v>
      </c>
      <c r="F197" s="10">
        <f t="shared" si="18"/>
        <v>4.25</v>
      </c>
      <c r="G197" s="4">
        <f t="shared" si="17"/>
        <v>279250.85027159558</v>
      </c>
      <c r="H197" s="42">
        <f t="shared" si="19"/>
        <v>9.2982238636104473</v>
      </c>
      <c r="I197" s="10">
        <f t="shared" si="20"/>
        <v>1.2801725302630083</v>
      </c>
      <c r="J197" s="4">
        <f t="shared" si="21"/>
        <v>1162.8488281530272</v>
      </c>
      <c r="K197" s="4">
        <f t="shared" si="22"/>
        <v>261.42008636145567</v>
      </c>
      <c r="L197" s="42">
        <f>Pressure!Q197</f>
        <v>0.22364580239573531</v>
      </c>
      <c r="M197" s="10">
        <f t="shared" si="24"/>
        <v>1.4688675448598276</v>
      </c>
      <c r="N197" s="10">
        <f t="shared" si="23"/>
        <v>2.5616829820695148</v>
      </c>
    </row>
    <row r="198" spans="3:14">
      <c r="C198" s="4">
        <f>Pressure!AB198*1000000</f>
        <v>6110673.5584428627</v>
      </c>
      <c r="D198" s="78">
        <f>Pressure!I198</f>
        <v>1.4876302106966495E-4</v>
      </c>
      <c r="E198" s="40">
        <f>Pressure!H198</f>
        <v>148.76302106966494</v>
      </c>
      <c r="F198" s="10">
        <f t="shared" si="18"/>
        <v>4.25</v>
      </c>
      <c r="G198" s="4">
        <f t="shared" si="17"/>
        <v>279462.68131215766</v>
      </c>
      <c r="H198" s="42">
        <f t="shared" si="19"/>
        <v>9.3037795475825558</v>
      </c>
      <c r="I198" s="10">
        <f t="shared" si="20"/>
        <v>1.2802258166550411</v>
      </c>
      <c r="J198" s="4">
        <f t="shared" si="21"/>
        <v>1163.7793688176262</v>
      </c>
      <c r="K198" s="4">
        <f t="shared" si="22"/>
        <v>261.62928124131696</v>
      </c>
      <c r="L198" s="42">
        <f>Pressure!Q198</f>
        <v>0.22490916563191229</v>
      </c>
      <c r="M198" s="10">
        <f t="shared" si="24"/>
        <v>1.4696882641527331</v>
      </c>
      <c r="N198" s="10">
        <f t="shared" si="23"/>
        <v>2.5616829820695148</v>
      </c>
    </row>
    <row r="199" spans="3:14">
      <c r="C199" s="4">
        <f>Pressure!AB199*1000000</f>
        <v>6115292.5956282364</v>
      </c>
      <c r="D199" s="78">
        <f>Pressure!I199</f>
        <v>1.4876302106966495E-4</v>
      </c>
      <c r="E199" s="40">
        <f>Pressure!H199</f>
        <v>148.76302106966494</v>
      </c>
      <c r="F199" s="10">
        <f t="shared" si="18"/>
        <v>4.25</v>
      </c>
      <c r="G199" s="4">
        <f t="shared" si="17"/>
        <v>279673.9261945032</v>
      </c>
      <c r="H199" s="42">
        <f t="shared" si="19"/>
        <v>9.309319123424558</v>
      </c>
      <c r="I199" s="10">
        <f t="shared" si="20"/>
        <v>1.280278875212379</v>
      </c>
      <c r="J199" s="4">
        <f t="shared" si="21"/>
        <v>1164.7073345807612</v>
      </c>
      <c r="K199" s="4">
        <f t="shared" si="22"/>
        <v>261.83789725748869</v>
      </c>
      <c r="L199" s="42">
        <f>Pressure!Q199</f>
        <v>0.22617222330786574</v>
      </c>
      <c r="M199" s="10">
        <f t="shared" si="24"/>
        <v>1.4705065020414316</v>
      </c>
      <c r="N199" s="10">
        <f t="shared" si="23"/>
        <v>2.5616829820695148</v>
      </c>
    </row>
    <row r="200" spans="3:14">
      <c r="C200" s="4">
        <f>Pressure!AB200*1000000</f>
        <v>6119898.8068359559</v>
      </c>
      <c r="D200" s="78">
        <f>Pressure!I200</f>
        <v>1.4876302106966495E-4</v>
      </c>
      <c r="E200" s="40">
        <f>Pressure!H200</f>
        <v>148.76302106966494</v>
      </c>
      <c r="F200" s="10">
        <f t="shared" si="18"/>
        <v>4.25</v>
      </c>
      <c r="G200" s="4">
        <f t="shared" si="17"/>
        <v>279884.58449959639</v>
      </c>
      <c r="H200" s="42">
        <f t="shared" si="19"/>
        <v>9.3148425869381928</v>
      </c>
      <c r="I200" s="10">
        <f t="shared" si="20"/>
        <v>1.2803317066792492</v>
      </c>
      <c r="J200" s="4">
        <f t="shared" si="21"/>
        <v>1165.6327236016739</v>
      </c>
      <c r="K200" s="4">
        <f t="shared" si="22"/>
        <v>262.04593399614987</v>
      </c>
      <c r="L200" s="42">
        <f>Pressure!Q200</f>
        <v>0.22743497657319112</v>
      </c>
      <c r="M200" s="10">
        <f t="shared" si="24"/>
        <v>1.471322258894201</v>
      </c>
      <c r="N200" s="10">
        <f t="shared" si="23"/>
        <v>2.5616829820695148</v>
      </c>
    </row>
    <row r="201" spans="3:14">
      <c r="C201" s="4">
        <f>Pressure!AB201*1000000</f>
        <v>6124492.1829386093</v>
      </c>
      <c r="D201" s="78">
        <f>Pressure!I201</f>
        <v>1.4876302106966495E-4</v>
      </c>
      <c r="E201" s="40">
        <f>Pressure!H201</f>
        <v>148.76302106966494</v>
      </c>
      <c r="F201" s="10">
        <f t="shared" si="18"/>
        <v>4.25</v>
      </c>
      <c r="G201" s="4">
        <f t="shared" si="17"/>
        <v>280094.65581000847</v>
      </c>
      <c r="H201" s="42">
        <f t="shared" si="19"/>
        <v>9.3203499339437244</v>
      </c>
      <c r="I201" s="10">
        <f t="shared" si="20"/>
        <v>1.2803843117955025</v>
      </c>
      <c r="J201" s="4">
        <f t="shared" si="21"/>
        <v>1166.5555340466653</v>
      </c>
      <c r="K201" s="4">
        <f t="shared" si="22"/>
        <v>262.25339104506662</v>
      </c>
      <c r="L201" s="42">
        <f>Pressure!Q201</f>
        <v>0.22869742657502964</v>
      </c>
      <c r="M201" s="10">
        <f t="shared" si="24"/>
        <v>1.4721355350779692</v>
      </c>
      <c r="N201" s="10">
        <f t="shared" si="23"/>
        <v>2.5616829820695148</v>
      </c>
    </row>
    <row r="202" spans="3:14">
      <c r="C202" s="4">
        <f>Pressure!AB202*1000000</f>
        <v>6129072.7148418725</v>
      </c>
      <c r="D202" s="78">
        <f>Pressure!I202</f>
        <v>1.4876302106966495E-4</v>
      </c>
      <c r="E202" s="40">
        <f>Pressure!H202</f>
        <v>148.76302106966494</v>
      </c>
      <c r="F202" s="10">
        <f t="shared" si="18"/>
        <v>4.25</v>
      </c>
      <c r="G202" s="4">
        <f t="shared" si="17"/>
        <v>280304.13970982394</v>
      </c>
      <c r="H202" s="42">
        <f t="shared" si="19"/>
        <v>9.3258411602775091</v>
      </c>
      <c r="I202" s="10">
        <f t="shared" si="20"/>
        <v>1.2804366912966159</v>
      </c>
      <c r="J202" s="4">
        <f t="shared" si="21"/>
        <v>1167.4757640886828</v>
      </c>
      <c r="K202" s="4">
        <f t="shared" si="22"/>
        <v>262.46026799349914</v>
      </c>
      <c r="L202" s="42">
        <f>Pressure!Q202</f>
        <v>0.22995957445808077</v>
      </c>
      <c r="M202" s="10">
        <f t="shared" si="24"/>
        <v>1.4729463309582977</v>
      </c>
      <c r="N202" s="10">
        <f t="shared" si="23"/>
        <v>2.5616829820695148</v>
      </c>
    </row>
    <row r="203" spans="3:14">
      <c r="C203" s="4">
        <f>Pressure!AB203*1000000</f>
        <v>6133640.393484829</v>
      </c>
      <c r="D203" s="78">
        <f>Pressure!I203</f>
        <v>1.4876302106966495E-4</v>
      </c>
      <c r="E203" s="40">
        <f>Pressure!H203</f>
        <v>148.76302106966494</v>
      </c>
      <c r="F203" s="10">
        <f t="shared" si="18"/>
        <v>4.25</v>
      </c>
      <c r="G203" s="4">
        <f t="shared" si="17"/>
        <v>280513.03578465502</v>
      </c>
      <c r="H203" s="42">
        <f t="shared" si="19"/>
        <v>9.3313162617924235</v>
      </c>
      <c r="I203" s="10">
        <f t="shared" si="20"/>
        <v>1.2804888459137249</v>
      </c>
      <c r="J203" s="4">
        <f t="shared" si="21"/>
        <v>1168.3934119073861</v>
      </c>
      <c r="K203" s="4">
        <f t="shared" si="22"/>
        <v>262.66656443221666</v>
      </c>
      <c r="L203" s="42">
        <f>Pressure!Q203</f>
        <v>0.23122142136461471</v>
      </c>
      <c r="M203" s="10">
        <f t="shared" si="24"/>
        <v>1.4737546468993139</v>
      </c>
      <c r="N203" s="10">
        <f t="shared" si="23"/>
        <v>2.5616829820695148</v>
      </c>
    </row>
    <row r="204" spans="3:14">
      <c r="C204" s="4">
        <f>Pressure!AB204*1000000</f>
        <v>6138195.2098414451</v>
      </c>
      <c r="D204" s="78">
        <f>Pressure!I204</f>
        <v>1.4876302106966495E-4</v>
      </c>
      <c r="E204" s="40">
        <f>Pressure!H204</f>
        <v>148.76302106966494</v>
      </c>
      <c r="F204" s="10">
        <f t="shared" si="18"/>
        <v>4.25</v>
      </c>
      <c r="G204" s="4">
        <f t="shared" si="17"/>
        <v>280721.34362170938</v>
      </c>
      <c r="H204" s="42">
        <f t="shared" si="19"/>
        <v>9.3367752343596759</v>
      </c>
      <c r="I204" s="10">
        <f t="shared" si="20"/>
        <v>1.280540776373666</v>
      </c>
      <c r="J204" s="4">
        <f t="shared" si="21"/>
        <v>1169.3084756894425</v>
      </c>
      <c r="K204" s="4">
        <f t="shared" si="22"/>
        <v>262.8722799535638</v>
      </c>
      <c r="L204" s="42">
        <f>Pressure!Q204</f>
        <v>0.23248296843448485</v>
      </c>
      <c r="M204" s="10">
        <f t="shared" si="24"/>
        <v>1.4745604832638364</v>
      </c>
      <c r="N204" s="10">
        <f t="shared" si="23"/>
        <v>2.5616829820695148</v>
      </c>
    </row>
    <row r="205" spans="3:14">
      <c r="C205" s="4">
        <f>Pressure!AB205*1000000</f>
        <v>6142737.1549178874</v>
      </c>
      <c r="D205" s="78">
        <f>Pressure!I205</f>
        <v>1.4876302106966495E-4</v>
      </c>
      <c r="E205" s="40">
        <f>Pressure!H205</f>
        <v>148.76302106966494</v>
      </c>
      <c r="F205" s="10">
        <f t="shared" si="18"/>
        <v>4.25</v>
      </c>
      <c r="G205" s="4">
        <f t="shared" si="17"/>
        <v>280929.0628096672</v>
      </c>
      <c r="H205" s="42">
        <f t="shared" si="19"/>
        <v>9.34221807386559</v>
      </c>
      <c r="I205" s="10">
        <f t="shared" si="20"/>
        <v>1.2805924833989732</v>
      </c>
      <c r="J205" s="4">
        <f t="shared" si="21"/>
        <v>1170.2209536279888</v>
      </c>
      <c r="K205" s="4">
        <f t="shared" si="22"/>
        <v>263.07741415133961</v>
      </c>
      <c r="L205" s="42">
        <f>Pressure!Q205</f>
        <v>0.23374421680514001</v>
      </c>
      <c r="M205" s="10">
        <f t="shared" si="24"/>
        <v>1.4753638404132099</v>
      </c>
      <c r="N205" s="10">
        <f t="shared" si="23"/>
        <v>2.5616829820695148</v>
      </c>
    </row>
    <row r="206" spans="3:14">
      <c r="C206" s="4">
        <f>Pressure!AB206*1000000</f>
        <v>6147266.2197550498</v>
      </c>
      <c r="D206" s="78">
        <f>Pressure!I206</f>
        <v>1.4876302106966495E-4</v>
      </c>
      <c r="E206" s="40">
        <f>Pressure!H206</f>
        <v>148.76302106966494</v>
      </c>
      <c r="F206" s="10">
        <f t="shared" si="18"/>
        <v>4.25</v>
      </c>
      <c r="G206" s="4">
        <f t="shared" si="17"/>
        <v>281136.19293879694</v>
      </c>
      <c r="H206" s="42">
        <f t="shared" si="19"/>
        <v>9.3476447762146933</v>
      </c>
      <c r="I206" s="10">
        <f t="shared" si="20"/>
        <v>1.2806439677079327</v>
      </c>
      <c r="J206" s="4">
        <f t="shared" si="21"/>
        <v>1171.1308439231384</v>
      </c>
      <c r="K206" s="4">
        <f t="shared" si="22"/>
        <v>263.28196662091148</v>
      </c>
      <c r="L206" s="42">
        <f>Pressure!Q206</f>
        <v>0.23500516761163687</v>
      </c>
      <c r="M206" s="10">
        <f t="shared" si="24"/>
        <v>1.4761647187074742</v>
      </c>
      <c r="N206" s="10">
        <f t="shared" si="23"/>
        <v>2.5616829820695148</v>
      </c>
    </row>
    <row r="207" spans="3:14">
      <c r="C207" s="4">
        <f>Pressure!AB207*1000000</f>
        <v>6151782.3954265155</v>
      </c>
      <c r="D207" s="78">
        <f>Pressure!I207</f>
        <v>1.4876302106966495E-4</v>
      </c>
      <c r="E207" s="40">
        <f>Pressure!H207</f>
        <v>148.76302106966494</v>
      </c>
      <c r="F207" s="10">
        <f t="shared" si="18"/>
        <v>4.25</v>
      </c>
      <c r="G207" s="4">
        <f t="shared" si="17"/>
        <v>281342.73360086209</v>
      </c>
      <c r="H207" s="42">
        <f t="shared" si="19"/>
        <v>9.3530553373273015</v>
      </c>
      <c r="I207" s="10">
        <f t="shared" si="20"/>
        <v>1.2806952300145853</v>
      </c>
      <c r="J207" s="4">
        <f t="shared" si="21"/>
        <v>1172.0381447815716</v>
      </c>
      <c r="K207" s="4">
        <f t="shared" si="22"/>
        <v>263.48593695912314</v>
      </c>
      <c r="L207" s="42">
        <f>Pressure!Q207</f>
        <v>0.23626582198665202</v>
      </c>
      <c r="M207" s="10">
        <f t="shared" si="24"/>
        <v>1.4769631185052177</v>
      </c>
      <c r="N207" s="10">
        <f t="shared" si="23"/>
        <v>2.5616829820695148</v>
      </c>
    </row>
    <row r="208" spans="3:14">
      <c r="C208" s="4">
        <f>Pressure!AB208*1000000</f>
        <v>6156285.6730399067</v>
      </c>
      <c r="D208" s="78">
        <f>Pressure!I208</f>
        <v>1.4876302106966495E-4</v>
      </c>
      <c r="E208" s="40">
        <f>Pressure!H208</f>
        <v>148.76302106966494</v>
      </c>
      <c r="F208" s="10">
        <f t="shared" si="18"/>
        <v>4.25</v>
      </c>
      <c r="G208" s="4">
        <f t="shared" si="17"/>
        <v>281548.68438918272</v>
      </c>
      <c r="H208" s="42">
        <f t="shared" si="19"/>
        <v>9.3584497531411621</v>
      </c>
      <c r="I208" s="10">
        <f t="shared" si="20"/>
        <v>1.2807462710287691</v>
      </c>
      <c r="J208" s="4">
        <f t="shared" si="21"/>
        <v>1172.9428544168074</v>
      </c>
      <c r="K208" s="4">
        <f t="shared" si="22"/>
        <v>263.68932476435577</v>
      </c>
      <c r="L208" s="42">
        <f>Pressure!Q208</f>
        <v>0.23752618106049436</v>
      </c>
      <c r="M208" s="10">
        <f t="shared" si="24"/>
        <v>1.4777590401637744</v>
      </c>
      <c r="N208" s="10">
        <f t="shared" si="23"/>
        <v>2.5616829820695148</v>
      </c>
    </row>
    <row r="209" spans="3:14">
      <c r="C209" s="4">
        <f>Pressure!AB209*1000000</f>
        <v>6160776.0437355153</v>
      </c>
      <c r="D209" s="78">
        <f>Pressure!I209</f>
        <v>1.4876302106966495E-4</v>
      </c>
      <c r="E209" s="40">
        <f>Pressure!H209</f>
        <v>148.76302106966494</v>
      </c>
      <c r="F209" s="10">
        <f t="shared" si="18"/>
        <v>4.25</v>
      </c>
      <c r="G209" s="4">
        <f t="shared" si="17"/>
        <v>281754.04489857313</v>
      </c>
      <c r="H209" s="42">
        <f t="shared" si="19"/>
        <v>9.3638280196098336</v>
      </c>
      <c r="I209" s="10">
        <f t="shared" si="20"/>
        <v>1.2807970914561284</v>
      </c>
      <c r="J209" s="4">
        <f t="shared" si="21"/>
        <v>1173.8449710489283</v>
      </c>
      <c r="K209" s="4">
        <f t="shared" si="22"/>
        <v>263.89212963646605</v>
      </c>
      <c r="L209" s="42">
        <f>Pressure!Q209</f>
        <v>0.23878624596111703</v>
      </c>
      <c r="M209" s="10">
        <f t="shared" si="24"/>
        <v>1.4785524840389812</v>
      </c>
      <c r="N209" s="10">
        <f t="shared" si="23"/>
        <v>2.5616829820695148</v>
      </c>
    </row>
    <row r="210" spans="3:14">
      <c r="C210" s="4">
        <f>Pressure!AB210*1000000</f>
        <v>6165253.4986876892</v>
      </c>
      <c r="D210" s="78">
        <f>Pressure!I210</f>
        <v>1.4876302106966495E-4</v>
      </c>
      <c r="E210" s="40">
        <f>Pressure!H210</f>
        <v>148.76302106966494</v>
      </c>
      <c r="F210" s="10">
        <f t="shared" si="18"/>
        <v>4.25</v>
      </c>
      <c r="G210" s="4">
        <f t="shared" si="17"/>
        <v>281958.81472540507</v>
      </c>
      <c r="H210" s="42">
        <f t="shared" si="19"/>
        <v>9.3691901327044</v>
      </c>
      <c r="I210" s="10">
        <f t="shared" si="20"/>
        <v>1.2808476919981553</v>
      </c>
      <c r="J210" s="4">
        <f t="shared" si="21"/>
        <v>1174.7444929048584</v>
      </c>
      <c r="K210" s="4">
        <f t="shared" si="22"/>
        <v>264.0943511768487</v>
      </c>
      <c r="L210" s="42">
        <f>Pressure!Q210</f>
        <v>0.24004601781412957</v>
      </c>
      <c r="M210" s="10">
        <f t="shared" si="24"/>
        <v>1.4793434504853975</v>
      </c>
      <c r="N210" s="10">
        <f t="shared" si="23"/>
        <v>2.5616829820695148</v>
      </c>
    </row>
    <row r="211" spans="3:14">
      <c r="C211" s="4">
        <f>Pressure!AB211*1000000</f>
        <v>6169718.0291029997</v>
      </c>
      <c r="D211" s="78">
        <f>Pressure!I211</f>
        <v>1.4876302106966495E-4</v>
      </c>
      <c r="E211" s="40">
        <f>Pressure!H211</f>
        <v>148.76302106966494</v>
      </c>
      <c r="F211" s="10">
        <f t="shared" si="18"/>
        <v>4.25</v>
      </c>
      <c r="G211" s="4">
        <f t="shared" si="17"/>
        <v>282162.99346752401</v>
      </c>
      <c r="H211" s="42">
        <f t="shared" si="19"/>
        <v>9.3745360884112969</v>
      </c>
      <c r="I211" s="10">
        <f t="shared" si="20"/>
        <v>1.2808980733521946</v>
      </c>
      <c r="J211" s="4">
        <f t="shared" si="21"/>
        <v>1175.6414182179956</v>
      </c>
      <c r="K211" s="4">
        <f t="shared" si="22"/>
        <v>264.29598898835383</v>
      </c>
      <c r="L211" s="42">
        <f>Pressure!Q211</f>
        <v>0.24130549774280993</v>
      </c>
      <c r="M211" s="10">
        <f t="shared" si="24"/>
        <v>1.4801319398561705</v>
      </c>
      <c r="N211" s="10">
        <f t="shared" si="23"/>
        <v>2.5616829820695148</v>
      </c>
    </row>
    <row r="212" spans="3:14">
      <c r="C212" s="4">
        <f>Pressure!AB212*1000000</f>
        <v>6174169.6262216913</v>
      </c>
      <c r="D212" s="78">
        <f>Pressure!I212</f>
        <v>1.4876302106966495E-4</v>
      </c>
      <c r="E212" s="40">
        <f>Pressure!H212</f>
        <v>148.76302106966494</v>
      </c>
      <c r="F212" s="10">
        <f t="shared" si="18"/>
        <v>4.25</v>
      </c>
      <c r="G212" s="4">
        <f t="shared" si="17"/>
        <v>282366.58072431537</v>
      </c>
      <c r="H212" s="42">
        <f t="shared" si="19"/>
        <v>9.3798658827340802</v>
      </c>
      <c r="I212" s="10">
        <f t="shared" si="20"/>
        <v>1.2809482362114846</v>
      </c>
      <c r="J212" s="4">
        <f t="shared" si="21"/>
        <v>1176.5357452285027</v>
      </c>
      <c r="K212" s="4">
        <f t="shared" si="22"/>
        <v>264.49704267535242</v>
      </c>
      <c r="L212" s="42">
        <f>Pressure!Q212</f>
        <v>0.24256468686811639</v>
      </c>
      <c r="M212" s="10">
        <f t="shared" si="24"/>
        <v>1.4809179525030058</v>
      </c>
      <c r="N212" s="10">
        <f t="shared" si="23"/>
        <v>2.5616829820695148</v>
      </c>
    </row>
    <row r="213" spans="3:14">
      <c r="C213" s="4">
        <f>Pressure!AB213*1000000</f>
        <v>6178608.281317235</v>
      </c>
      <c r="D213" s="78">
        <f>Pressure!I213</f>
        <v>1.4876302106966495E-4</v>
      </c>
      <c r="E213" s="40">
        <f>Pressure!H213</f>
        <v>148.76302106966494</v>
      </c>
      <c r="F213" s="10">
        <f t="shared" si="18"/>
        <v>4.25</v>
      </c>
      <c r="G213" s="4">
        <f t="shared" si="17"/>
        <v>282569.57609668421</v>
      </c>
      <c r="H213" s="42">
        <f t="shared" si="19"/>
        <v>9.3851795116929253</v>
      </c>
      <c r="I213" s="10">
        <f t="shared" si="20"/>
        <v>1.2809981812651778</v>
      </c>
      <c r="J213" s="4">
        <f t="shared" si="21"/>
        <v>1177.427472183218</v>
      </c>
      <c r="K213" s="4">
        <f t="shared" si="22"/>
        <v>264.69751184371614</v>
      </c>
      <c r="L213" s="42">
        <f>Pressure!Q213</f>
        <v>0.24382358630869946</v>
      </c>
      <c r="M213" s="10">
        <f t="shared" si="24"/>
        <v>1.4817014887763784</v>
      </c>
      <c r="N213" s="10">
        <f t="shared" si="23"/>
        <v>2.5616829820695148</v>
      </c>
    </row>
    <row r="214" spans="3:14">
      <c r="C214" s="4">
        <f>Pressure!AB214*1000000</f>
        <v>6183033.9856957514</v>
      </c>
      <c r="D214" s="78">
        <f>Pressure!I214</f>
        <v>1.4876302106966495E-4</v>
      </c>
      <c r="E214" s="40">
        <f>Pressure!H214</f>
        <v>148.76302106966494</v>
      </c>
      <c r="F214" s="10">
        <f t="shared" si="18"/>
        <v>4.25</v>
      </c>
      <c r="G214" s="4">
        <f t="shared" si="17"/>
        <v>282771.97918702872</v>
      </c>
      <c r="H214" s="42">
        <f t="shared" si="19"/>
        <v>9.3904769713239418</v>
      </c>
      <c r="I214" s="10">
        <f t="shared" si="20"/>
        <v>1.2810479091983584</v>
      </c>
      <c r="J214" s="4">
        <f t="shared" si="21"/>
        <v>1178.3165973355387</v>
      </c>
      <c r="K214" s="4">
        <f t="shared" si="22"/>
        <v>264.89739610079107</v>
      </c>
      <c r="L214" s="42">
        <f>Pressure!Q214</f>
        <v>0.24508219718091373</v>
      </c>
      <c r="M214" s="10">
        <f t="shared" si="24"/>
        <v>1.482482549025294</v>
      </c>
      <c r="N214" s="10">
        <f t="shared" si="23"/>
        <v>2.5616829820695148</v>
      </c>
    </row>
    <row r="215" spans="3:14">
      <c r="C215" s="4">
        <f>Pressure!AB215*1000000</f>
        <v>6187446.7306962321</v>
      </c>
      <c r="D215" s="78">
        <f>Pressure!I215</f>
        <v>1.4876302106966495E-4</v>
      </c>
      <c r="E215" s="40">
        <f>Pressure!H215</f>
        <v>148.76302106966494</v>
      </c>
      <c r="F215" s="10">
        <f t="shared" si="18"/>
        <v>4.25</v>
      </c>
      <c r="G215" s="4">
        <f t="shared" si="17"/>
        <v>282973.7895992503</v>
      </c>
      <c r="H215" s="42">
        <f t="shared" si="19"/>
        <v>9.395758257679514</v>
      </c>
      <c r="I215" s="10">
        <f t="shared" si="20"/>
        <v>1.2810974206920698</v>
      </c>
      <c r="J215" s="4">
        <f t="shared" si="21"/>
        <v>1179.203118945466</v>
      </c>
      <c r="K215" s="4">
        <f t="shared" si="22"/>
        <v>265.09669505540802</v>
      </c>
      <c r="L215" s="42">
        <f>Pressure!Q215</f>
        <v>0.24634052059882969</v>
      </c>
      <c r="M215" s="10">
        <f t="shared" si="24"/>
        <v>1.4832611335974859</v>
      </c>
      <c r="N215" s="10">
        <f t="shared" si="23"/>
        <v>2.5616829820695148</v>
      </c>
    </row>
    <row r="216" spans="3:14">
      <c r="C216" s="4">
        <f>Pressure!AB216*1000000</f>
        <v>6191846.507690887</v>
      </c>
      <c r="D216" s="78">
        <f>Pressure!I216</f>
        <v>1.4876302106966495E-4</v>
      </c>
      <c r="E216" s="40">
        <f>Pressure!H216</f>
        <v>148.76302106966494</v>
      </c>
      <c r="F216" s="10">
        <f t="shared" si="18"/>
        <v>4.25</v>
      </c>
      <c r="G216" s="4">
        <f t="shared" si="17"/>
        <v>283175.00693876977</v>
      </c>
      <c r="H216" s="42">
        <f t="shared" si="19"/>
        <v>9.40102336682871</v>
      </c>
      <c r="I216" s="10">
        <f t="shared" si="20"/>
        <v>1.2811467164233423</v>
      </c>
      <c r="J216" s="4">
        <f t="shared" si="21"/>
        <v>1180.0870352796749</v>
      </c>
      <c r="K216" s="4">
        <f t="shared" si="22"/>
        <v>265.29540831789825</v>
      </c>
      <c r="L216" s="42">
        <f>Pressure!Q216</f>
        <v>0.24759855767424541</v>
      </c>
      <c r="M216" s="10">
        <f t="shared" si="24"/>
        <v>1.4840372428392483</v>
      </c>
      <c r="N216" s="10">
        <f t="shared" si="23"/>
        <v>2.5616829820695148</v>
      </c>
    </row>
    <row r="217" spans="3:14">
      <c r="C217" s="4">
        <f>Pressure!AB217*1000000</f>
        <v>6196233.3080844106</v>
      </c>
      <c r="D217" s="78">
        <f>Pressure!I217</f>
        <v>1.4876302106966495E-4</v>
      </c>
      <c r="E217" s="40">
        <f>Pressure!H217</f>
        <v>148.76302106966494</v>
      </c>
      <c r="F217" s="10">
        <f t="shared" si="18"/>
        <v>4.25</v>
      </c>
      <c r="G217" s="4">
        <f t="shared" si="17"/>
        <v>283375.63081249344</v>
      </c>
      <c r="H217" s="42">
        <f t="shared" si="19"/>
        <v>9.4062722948564499</v>
      </c>
      <c r="I217" s="10">
        <f t="shared" si="20"/>
        <v>1.2811957970652099</v>
      </c>
      <c r="J217" s="4">
        <f t="shared" si="21"/>
        <v>1180.9683446113661</v>
      </c>
      <c r="K217" s="4">
        <f t="shared" si="22"/>
        <v>265.49353550005981</v>
      </c>
      <c r="L217" s="42">
        <f>Pressure!Q217</f>
        <v>0.24885630951669827</v>
      </c>
      <c r="M217" s="10">
        <f t="shared" si="24"/>
        <v>1.4848108770955957</v>
      </c>
      <c r="N217" s="10">
        <f t="shared" si="23"/>
        <v>2.5616829820695148</v>
      </c>
    </row>
    <row r="218" spans="3:14">
      <c r="C218" s="4">
        <f>Pressure!AB218*1000000</f>
        <v>6200607.1233139457</v>
      </c>
      <c r="D218" s="78">
        <f>Pressure!I218</f>
        <v>1.4876302106966495E-4</v>
      </c>
      <c r="E218" s="40">
        <f>Pressure!H218</f>
        <v>148.76302106966494</v>
      </c>
      <c r="F218" s="10">
        <f t="shared" si="18"/>
        <v>4.25</v>
      </c>
      <c r="G218" s="4">
        <f t="shared" si="17"/>
        <v>283575.66082881152</v>
      </c>
      <c r="H218" s="42">
        <f t="shared" si="19"/>
        <v>9.4115050378634955</v>
      </c>
      <c r="I218" s="10">
        <f t="shared" si="20"/>
        <v>1.2812446632867327</v>
      </c>
      <c r="J218" s="4">
        <f t="shared" si="21"/>
        <v>1181.8470452202591</v>
      </c>
      <c r="K218" s="4">
        <f t="shared" si="22"/>
        <v>265.6910762151565</v>
      </c>
      <c r="L218" s="42">
        <f>Pressure!Q218</f>
        <v>0.2501137772334765</v>
      </c>
      <c r="M218" s="10">
        <f t="shared" si="24"/>
        <v>1.485582036710021</v>
      </c>
      <c r="N218" s="10">
        <f t="shared" si="23"/>
        <v>2.5616829820695148</v>
      </c>
    </row>
    <row r="219" spans="3:14">
      <c r="C219" s="4">
        <f>Pressure!AB219*1000000</f>
        <v>6204967.944849751</v>
      </c>
      <c r="D219" s="78">
        <f>Pressure!I219</f>
        <v>1.4876302106966495E-4</v>
      </c>
      <c r="E219" s="40">
        <f>Pressure!H219</f>
        <v>148.76302106966494</v>
      </c>
      <c r="F219" s="10">
        <f t="shared" si="18"/>
        <v>4.25</v>
      </c>
      <c r="G219" s="4">
        <f t="shared" si="17"/>
        <v>283775.09659762884</v>
      </c>
      <c r="H219" s="42">
        <f t="shared" si="19"/>
        <v>9.4167215919672511</v>
      </c>
      <c r="I219" s="10">
        <f t="shared" si="20"/>
        <v>1.2812933157530293</v>
      </c>
      <c r="J219" s="4">
        <f t="shared" si="21"/>
        <v>1182.723135392727</v>
      </c>
      <c r="K219" s="4">
        <f t="shared" si="22"/>
        <v>265.88803007794775</v>
      </c>
      <c r="L219" s="42">
        <f>Pressure!Q219</f>
        <v>0.25137096192963093</v>
      </c>
      <c r="M219" s="10">
        <f t="shared" si="24"/>
        <v>1.4863507220248864</v>
      </c>
      <c r="N219" s="10">
        <f t="shared" si="23"/>
        <v>2.5616829820695148</v>
      </c>
    </row>
    <row r="220" spans="3:14">
      <c r="C220" s="4">
        <f>Pressure!AB220*1000000</f>
        <v>6209315.7641945938</v>
      </c>
      <c r="D220" s="78">
        <f>Pressure!I220</f>
        <v>1.4876302106966495E-4</v>
      </c>
      <c r="E220" s="40">
        <f>Pressure!H220</f>
        <v>148.76302106966494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283973.93773033703</v>
      </c>
      <c r="H220" s="42">
        <f t="shared" si="19"/>
        <v>9.4219219533011316</v>
      </c>
      <c r="I220" s="10">
        <f t="shared" si="20"/>
        <v>1.281341755125293</v>
      </c>
      <c r="J220" s="4">
        <f t="shared" si="21"/>
        <v>1183.5966134216735</v>
      </c>
      <c r="K220" s="4">
        <f t="shared" si="22"/>
        <v>266.08439670466112</v>
      </c>
      <c r="L220" s="42">
        <f>Pressure!Q220</f>
        <v>0.25262786470798632</v>
      </c>
      <c r="M220" s="10">
        <f t="shared" si="24"/>
        <v>1.4871169333810177</v>
      </c>
      <c r="N220" s="10">
        <f t="shared" si="23"/>
        <v>2.5616829820695148</v>
      </c>
    </row>
    <row r="221" spans="3:14">
      <c r="C221" s="4">
        <f>Pressure!AB221*1000000</f>
        <v>6213650.5728831943</v>
      </c>
      <c r="D221" s="78">
        <f>Pressure!I221</f>
        <v>1.4876302106966495E-4</v>
      </c>
      <c r="E221" s="40">
        <f>Pressure!H221</f>
        <v>148.76302106966494</v>
      </c>
      <c r="F221" s="10">
        <f t="shared" ref="F221:F284" si="26">aexit/E221</f>
        <v>4.25</v>
      </c>
      <c r="G221" s="4">
        <f t="shared" si="25"/>
        <v>284172.18383978889</v>
      </c>
      <c r="H221" s="42">
        <f t="shared" ref="H221:H284" si="27">1/(((k+1)/2)^(1/(k-1))*(patm*1000000/C221)^(1/k)*SQRT((k+1)/(k-1)*(1-(patm*1000000/C221)^((k-1)/k))))</f>
        <v>9.4271061180138229</v>
      </c>
      <c r="I221" s="10">
        <f t="shared" ref="I221:I284" si="28">etanoz*SQRT(2*k^2/(k-1)*(2/(k+1))^((k+1)/(k-1))*(1-(G221/C221)^((k-1)/k)))+(G221-patm*1000000)/C221*(aexit/E221)</f>
        <v>1.2813899820608086</v>
      </c>
      <c r="J221" s="4">
        <f t="shared" ref="J221:J284" si="29">I221*D221*C221</f>
        <v>1184.4674776064217</v>
      </c>
      <c r="K221" s="4">
        <f t="shared" ref="K221:K284" si="30">J221/4.4482</f>
        <v>266.28017571296743</v>
      </c>
      <c r="L221" s="42">
        <f>Pressure!Q221</f>
        <v>0.25388448666915286</v>
      </c>
      <c r="M221" s="10">
        <f t="shared" si="24"/>
        <v>1.4878806711179027</v>
      </c>
      <c r="N221" s="10">
        <f t="shared" si="23"/>
        <v>2.5616829820695148</v>
      </c>
    </row>
    <row r="222" spans="3:14">
      <c r="C222" s="4">
        <f>Pressure!AB222*1000000</f>
        <v>6217972.3624836011</v>
      </c>
      <c r="D222" s="78">
        <f>Pressure!I222</f>
        <v>1.4876302106966495E-4</v>
      </c>
      <c r="E222" s="40">
        <f>Pressure!H222</f>
        <v>148.76302106966494</v>
      </c>
      <c r="F222" s="10">
        <f t="shared" si="26"/>
        <v>4.25</v>
      </c>
      <c r="G222" s="4">
        <f t="shared" si="25"/>
        <v>284369.83454036148</v>
      </c>
      <c r="H222" s="42">
        <f t="shared" si="27"/>
        <v>9.4322740822710855</v>
      </c>
      <c r="I222" s="10">
        <f t="shared" si="28"/>
        <v>1.2814379972129921</v>
      </c>
      <c r="J222" s="4">
        <f t="shared" si="29"/>
        <v>1185.3357262529905</v>
      </c>
      <c r="K222" s="4">
        <f t="shared" si="30"/>
        <v>266.47536672204274</v>
      </c>
      <c r="L222" s="42">
        <f>Pressure!Q222</f>
        <v>0.25514082891153783</v>
      </c>
      <c r="M222" s="10">
        <f t="shared" si="24"/>
        <v>1.4886419355739062</v>
      </c>
      <c r="N222" s="10">
        <f t="shared" ref="N222:N285" si="31">N221-1/834*(me-mef)</f>
        <v>2.5616829820695148</v>
      </c>
    </row>
    <row r="223" spans="3:14">
      <c r="C223" s="4">
        <f>Pressure!AB223*1000000</f>
        <v>6222281.1245952379</v>
      </c>
      <c r="D223" s="78">
        <f>Pressure!I223</f>
        <v>1.4876302106966495E-4</v>
      </c>
      <c r="E223" s="40">
        <f>Pressure!H223</f>
        <v>148.76302106966494</v>
      </c>
      <c r="F223" s="10">
        <f t="shared" si="26"/>
        <v>4.25</v>
      </c>
      <c r="G223" s="4">
        <f t="shared" si="25"/>
        <v>284566.88944786682</v>
      </c>
      <c r="H223" s="42">
        <f t="shared" si="27"/>
        <v>9.4374258422533277</v>
      </c>
      <c r="I223" s="10">
        <f t="shared" si="28"/>
        <v>1.2814858012313912</v>
      </c>
      <c r="J223" s="4">
        <f t="shared" si="29"/>
        <v>1186.2013576737018</v>
      </c>
      <c r="K223" s="4">
        <f t="shared" si="30"/>
        <v>266.66996935248005</v>
      </c>
      <c r="L223" s="42">
        <f>Pressure!Q223</f>
        <v>0.25639689253135656</v>
      </c>
      <c r="M223" s="10">
        <f t="shared" si="24"/>
        <v>1.4894007270856533</v>
      </c>
      <c r="N223" s="10">
        <f t="shared" si="31"/>
        <v>2.5616829820695148</v>
      </c>
    </row>
    <row r="224" spans="3:14">
      <c r="C224" s="4">
        <f>Pressure!AB224*1000000</f>
        <v>6226576.8508507721</v>
      </c>
      <c r="D224" s="78">
        <f>Pressure!I224</f>
        <v>1.4876302106966495E-4</v>
      </c>
      <c r="E224" s="40">
        <f>Pressure!H224</f>
        <v>148.76302106966494</v>
      </c>
      <c r="F224" s="10">
        <f t="shared" si="26"/>
        <v>4.25</v>
      </c>
      <c r="G224" s="4">
        <f t="shared" si="25"/>
        <v>284763.34817963722</v>
      </c>
      <c r="H224" s="42">
        <f t="shared" si="27"/>
        <v>9.4425613941579538</v>
      </c>
      <c r="I224" s="10">
        <f t="shared" si="28"/>
        <v>1.2815333947617287</v>
      </c>
      <c r="J224" s="4">
        <f t="shared" si="29"/>
        <v>1187.0643701875563</v>
      </c>
      <c r="K224" s="4">
        <f t="shared" si="30"/>
        <v>266.86398322637388</v>
      </c>
      <c r="L224" s="42">
        <f>Pressure!Q224</f>
        <v>0.25765267862264407</v>
      </c>
      <c r="M224" s="10">
        <f t="shared" si="24"/>
        <v>1.490157045988753</v>
      </c>
      <c r="N224" s="10">
        <f t="shared" si="31"/>
        <v>2.5616829820695148</v>
      </c>
    </row>
    <row r="225" spans="3:14">
      <c r="C225" s="4">
        <f>Pressure!AB225*1000000</f>
        <v>6230859.5329144783</v>
      </c>
      <c r="D225" s="78">
        <f>Pressure!I225</f>
        <v>1.4876302106966495E-4</v>
      </c>
      <c r="E225" s="40">
        <f>Pressure!H225</f>
        <v>148.76302106966494</v>
      </c>
      <c r="F225" s="10">
        <f t="shared" si="26"/>
        <v>4.25</v>
      </c>
      <c r="G225" s="4">
        <f t="shared" si="25"/>
        <v>284959.21035445051</v>
      </c>
      <c r="H225" s="42">
        <f t="shared" si="27"/>
        <v>9.4476807341973892</v>
      </c>
      <c r="I225" s="10">
        <f t="shared" si="28"/>
        <v>1.2815807784459079</v>
      </c>
      <c r="J225" s="4">
        <f t="shared" si="29"/>
        <v>1187.9247621199045</v>
      </c>
      <c r="K225" s="4">
        <f t="shared" si="30"/>
        <v>267.05740796724621</v>
      </c>
      <c r="L225" s="42">
        <f>Pressure!Q225</f>
        <v>0.25890818827726625</v>
      </c>
      <c r="M225" s="10">
        <f t="shared" si="24"/>
        <v>1.4909108926173829</v>
      </c>
      <c r="N225" s="10">
        <f t="shared" si="31"/>
        <v>2.5616829820695148</v>
      </c>
    </row>
    <row r="226" spans="3:14">
      <c r="C226" s="4">
        <f>Pressure!AB226*1000000</f>
        <v>6235129.1624828326</v>
      </c>
      <c r="D226" s="78">
        <f>Pressure!I226</f>
        <v>1.4876302106966495E-4</v>
      </c>
      <c r="E226" s="40">
        <f>Pressure!H226</f>
        <v>148.76302106966494</v>
      </c>
      <c r="F226" s="10">
        <f t="shared" si="26"/>
        <v>4.25</v>
      </c>
      <c r="G226" s="4">
        <f t="shared" si="25"/>
        <v>285154.47559255728</v>
      </c>
      <c r="H226" s="42">
        <f t="shared" si="27"/>
        <v>9.4527838585998456</v>
      </c>
      <c r="I226" s="10">
        <f t="shared" si="28"/>
        <v>1.2816279529220411</v>
      </c>
      <c r="J226" s="4">
        <f t="shared" si="29"/>
        <v>1188.7825318025666</v>
      </c>
      <c r="K226" s="4">
        <f t="shared" si="30"/>
        <v>267.25024320007344</v>
      </c>
      <c r="L226" s="42">
        <f>Pressure!Q226</f>
        <v>0.26016342258493091</v>
      </c>
      <c r="M226" s="10">
        <f t="shared" si="24"/>
        <v>1.4916622673041666</v>
      </c>
      <c r="N226" s="10">
        <f t="shared" si="31"/>
        <v>2.5616829820695148</v>
      </c>
    </row>
    <row r="227" spans="3:14">
      <c r="C227" s="4">
        <f>Pressure!AB227*1000000</f>
        <v>6239385.7312846947</v>
      </c>
      <c r="D227" s="78">
        <f>Pressure!I227</f>
        <v>1.4876302106966495E-4</v>
      </c>
      <c r="E227" s="40">
        <f>Pressure!H227</f>
        <v>148.76302106966494</v>
      </c>
      <c r="F227" s="10">
        <f t="shared" si="26"/>
        <v>4.25</v>
      </c>
      <c r="G227" s="4">
        <f t="shared" si="25"/>
        <v>285349.14351568901</v>
      </c>
      <c r="H227" s="42">
        <f t="shared" si="27"/>
        <v>9.4578707636095665</v>
      </c>
      <c r="I227" s="10">
        <f t="shared" si="28"/>
        <v>1.281674918824474</v>
      </c>
      <c r="J227" s="4">
        <f t="shared" si="29"/>
        <v>1189.6376775738684</v>
      </c>
      <c r="K227" s="4">
        <f t="shared" si="30"/>
        <v>267.44248855129456</v>
      </c>
      <c r="L227" s="42">
        <f>Pressure!Q227</f>
        <v>0.26141838263319928</v>
      </c>
      <c r="M227" s="10">
        <f t="shared" si="24"/>
        <v>1.4924111703807481</v>
      </c>
      <c r="N227" s="10">
        <f t="shared" si="31"/>
        <v>2.5616829820695148</v>
      </c>
    </row>
    <row r="228" spans="3:14">
      <c r="C228" s="4">
        <f>Pressure!AB228*1000000</f>
        <v>6243629.2310805358</v>
      </c>
      <c r="D228" s="78">
        <f>Pressure!I228</f>
        <v>1.4876302106966495E-4</v>
      </c>
      <c r="E228" s="40">
        <f>Pressure!H228</f>
        <v>148.76302106966494</v>
      </c>
      <c r="F228" s="10">
        <f t="shared" si="26"/>
        <v>4.25</v>
      </c>
      <c r="G228" s="4">
        <f t="shared" si="25"/>
        <v>285543.21374702296</v>
      </c>
      <c r="H228" s="42">
        <f t="shared" si="27"/>
        <v>9.4629414454858995</v>
      </c>
      <c r="I228" s="10">
        <f t="shared" si="28"/>
        <v>1.2817216767837998</v>
      </c>
      <c r="J228" s="4">
        <f t="shared" si="29"/>
        <v>1190.4901977784859</v>
      </c>
      <c r="K228" s="4">
        <f t="shared" si="30"/>
        <v>267.6341436487761</v>
      </c>
      <c r="L228" s="42">
        <f>Pressure!Q228</f>
        <v>0.26267306950749675</v>
      </c>
      <c r="M228" s="10">
        <f t="shared" si="24"/>
        <v>1.4931576021770649</v>
      </c>
      <c r="N228" s="10">
        <f t="shared" si="31"/>
        <v>2.5616829820695148</v>
      </c>
    </row>
    <row r="229" spans="3:14">
      <c r="C229" s="4">
        <f>Pressure!AB229*1000000</f>
        <v>6247859.6536633316</v>
      </c>
      <c r="D229" s="78">
        <f>Pressure!I229</f>
        <v>1.4876302106966495E-4</v>
      </c>
      <c r="E229" s="40">
        <f>Pressure!H229</f>
        <v>148.76302106966494</v>
      </c>
      <c r="F229" s="10">
        <f t="shared" si="26"/>
        <v>4.25</v>
      </c>
      <c r="G229" s="4">
        <f t="shared" si="25"/>
        <v>285736.68591122294</v>
      </c>
      <c r="H229" s="42">
        <f t="shared" si="27"/>
        <v>9.4679959005044338</v>
      </c>
      <c r="I229" s="10">
        <f t="shared" si="28"/>
        <v>1.2817682274268902</v>
      </c>
      <c r="J229" s="4">
        <f t="shared" si="29"/>
        <v>1191.3400907676264</v>
      </c>
      <c r="K229" s="4">
        <f t="shared" si="30"/>
        <v>267.825208121853</v>
      </c>
      <c r="L229" s="42">
        <f>Pressure!Q229</f>
        <v>0.26392748429112428</v>
      </c>
      <c r="M229" s="10">
        <f t="shared" si="24"/>
        <v>1.4939015630220385</v>
      </c>
      <c r="N229" s="10">
        <f t="shared" si="31"/>
        <v>2.5616829820695148</v>
      </c>
    </row>
    <row r="230" spans="3:14">
      <c r="C230" s="4">
        <f>Pressure!AB230*1000000</f>
        <v>6252076.990857874</v>
      </c>
      <c r="D230" s="78">
        <f>Pressure!I230</f>
        <v>1.4876302106966495E-4</v>
      </c>
      <c r="E230" s="40">
        <f>Pressure!H230</f>
        <v>148.76302106966494</v>
      </c>
      <c r="F230" s="10">
        <f t="shared" si="26"/>
        <v>4.25</v>
      </c>
      <c r="G230" s="4">
        <f t="shared" si="25"/>
        <v>285929.55963440787</v>
      </c>
      <c r="H230" s="42">
        <f t="shared" si="27"/>
        <v>9.4730341249562056</v>
      </c>
      <c r="I230" s="10">
        <f t="shared" si="28"/>
        <v>1.2818145713769107</v>
      </c>
      <c r="J230" s="4">
        <f t="shared" si="29"/>
        <v>1192.1873548988883</v>
      </c>
      <c r="K230" s="4">
        <f t="shared" si="30"/>
        <v>268.01568160129676</v>
      </c>
      <c r="L230" s="42">
        <f>Pressure!Q230</f>
        <v>0.26518162806526907</v>
      </c>
      <c r="M230" s="10">
        <f t="shared" si="24"/>
        <v>1.4946430532429458</v>
      </c>
      <c r="N230" s="10">
        <f t="shared" si="31"/>
        <v>2.5616829820695148</v>
      </c>
    </row>
    <row r="231" spans="3:14">
      <c r="C231" s="4">
        <f>Pressure!AB231*1000000</f>
        <v>6256281.2345201084</v>
      </c>
      <c r="D231" s="78">
        <f>Pressure!I231</f>
        <v>1.4876302106966495E-4</v>
      </c>
      <c r="E231" s="40">
        <f>Pressure!H231</f>
        <v>148.76302106966494</v>
      </c>
      <c r="F231" s="10">
        <f t="shared" si="26"/>
        <v>4.25</v>
      </c>
      <c r="G231" s="4">
        <f t="shared" si="25"/>
        <v>286121.83454412123</v>
      </c>
      <c r="H231" s="42">
        <f t="shared" si="27"/>
        <v>9.4780561151468774</v>
      </c>
      <c r="I231" s="10">
        <f t="shared" si="28"/>
        <v>1.2818607092533341</v>
      </c>
      <c r="J231" s="4">
        <f t="shared" si="29"/>
        <v>1193.0319885361289</v>
      </c>
      <c r="K231" s="4">
        <f t="shared" si="30"/>
        <v>268.2055637192862</v>
      </c>
      <c r="L231" s="42">
        <f>Pressure!Q231</f>
        <v>0.26643550190901583</v>
      </c>
      <c r="M231" s="10">
        <f t="shared" si="24"/>
        <v>1.495382073165989</v>
      </c>
      <c r="N231" s="10">
        <f t="shared" si="31"/>
        <v>2.5616829820695148</v>
      </c>
    </row>
    <row r="232" spans="3:14">
      <c r="C232" s="4">
        <f>Pressure!AB232*1000000</f>
        <v>6260472.376538489</v>
      </c>
      <c r="D232" s="78">
        <f>Pressure!I232</f>
        <v>1.4876302106966495E-4</v>
      </c>
      <c r="E232" s="40">
        <f>Pressure!H232</f>
        <v>148.76302106966494</v>
      </c>
      <c r="F232" s="10">
        <f t="shared" si="26"/>
        <v>4.25</v>
      </c>
      <c r="G232" s="4">
        <f t="shared" si="25"/>
        <v>286313.51026939356</v>
      </c>
      <c r="H232" s="42">
        <f t="shared" si="27"/>
        <v>9.4830618673984777</v>
      </c>
      <c r="I232" s="10">
        <f t="shared" si="28"/>
        <v>1.2819066416719771</v>
      </c>
      <c r="J232" s="4">
        <f t="shared" si="29"/>
        <v>1193.8739900497362</v>
      </c>
      <c r="K232" s="4">
        <f t="shared" si="30"/>
        <v>268.39485410946816</v>
      </c>
      <c r="L232" s="42">
        <f>Pressure!Q232</f>
        <v>0.26768910689935754</v>
      </c>
      <c r="M232" s="10">
        <f t="shared" ref="M232:M295" si="32">(J232+J231)/2*(L232-L231)</f>
        <v>1.4961186231158599</v>
      </c>
      <c r="N232" s="10">
        <f t="shared" si="31"/>
        <v>2.5616829820695148</v>
      </c>
    </row>
    <row r="233" spans="3:14">
      <c r="C233" s="4">
        <f>Pressure!AB233*1000000</f>
        <v>6264650.4088330949</v>
      </c>
      <c r="D233" s="78">
        <f>Pressure!I233</f>
        <v>1.4876302106966495E-4</v>
      </c>
      <c r="E233" s="40">
        <f>Pressure!H233</f>
        <v>148.76302106966494</v>
      </c>
      <c r="F233" s="10">
        <f t="shared" si="26"/>
        <v>4.25</v>
      </c>
      <c r="G233" s="4">
        <f t="shared" si="25"/>
        <v>286504.58644070139</v>
      </c>
      <c r="H233" s="42">
        <f t="shared" si="27"/>
        <v>9.4880513780482847</v>
      </c>
      <c r="I233" s="10">
        <f t="shared" si="28"/>
        <v>1.2819523692450128</v>
      </c>
      <c r="J233" s="4">
        <f t="shared" si="29"/>
        <v>1194.7133578164528</v>
      </c>
      <c r="K233" s="4">
        <f t="shared" si="30"/>
        <v>268.58355240691805</v>
      </c>
      <c r="L233" s="42">
        <f>Pressure!Q233</f>
        <v>0.26894244411120632</v>
      </c>
      <c r="M233" s="10">
        <f t="shared" si="32"/>
        <v>1.4968527034159427</v>
      </c>
      <c r="N233" s="10">
        <f t="shared" si="31"/>
        <v>2.5616829820695148</v>
      </c>
    </row>
    <row r="234" spans="3:14">
      <c r="C234" s="4">
        <f>Pressure!AB234*1000000</f>
        <v>6268815.3233550563</v>
      </c>
      <c r="D234" s="78">
        <f>Pressure!I234</f>
        <v>1.4876302106966495E-4</v>
      </c>
      <c r="E234" s="40">
        <f>Pressure!H234</f>
        <v>148.76302106966494</v>
      </c>
      <c r="F234" s="10">
        <f t="shared" si="26"/>
        <v>4.25</v>
      </c>
      <c r="G234" s="4">
        <f t="shared" si="25"/>
        <v>286695.06268994155</v>
      </c>
      <c r="H234" s="42">
        <f t="shared" si="27"/>
        <v>9.4930246434482246</v>
      </c>
      <c r="I234" s="10">
        <f t="shared" si="28"/>
        <v>1.2819978925809843</v>
      </c>
      <c r="J234" s="4">
        <f t="shared" si="29"/>
        <v>1195.5500902192582</v>
      </c>
      <c r="K234" s="4">
        <f t="shared" si="30"/>
        <v>268.77165824811345</v>
      </c>
      <c r="L234" s="42">
        <f>Pressure!Q234</f>
        <v>0.27019551461740432</v>
      </c>
      <c r="M234" s="10">
        <f t="shared" si="32"/>
        <v>1.4975843143883369</v>
      </c>
      <c r="N234" s="10">
        <f t="shared" si="31"/>
        <v>2.5616829820695148</v>
      </c>
    </row>
    <row r="235" spans="3:14">
      <c r="C235" s="4">
        <f>Pressure!AB235*1000000</f>
        <v>6272967.112088155</v>
      </c>
      <c r="D235" s="78">
        <f>Pressure!I235</f>
        <v>1.4876302106966495E-4</v>
      </c>
      <c r="E235" s="40">
        <f>Pressure!H235</f>
        <v>148.76302106966494</v>
      </c>
      <c r="F235" s="10">
        <f t="shared" si="26"/>
        <v>4.25</v>
      </c>
      <c r="G235" s="4">
        <f t="shared" si="25"/>
        <v>286884.93865050405</v>
      </c>
      <c r="H235" s="42">
        <f t="shared" si="27"/>
        <v>9.4979816599668005</v>
      </c>
      <c r="I235" s="10">
        <f t="shared" si="28"/>
        <v>1.2820432122848437</v>
      </c>
      <c r="J235" s="4">
        <f t="shared" si="29"/>
        <v>1196.384185647692</v>
      </c>
      <c r="K235" s="4">
        <f t="shared" si="30"/>
        <v>268.95917127100671</v>
      </c>
      <c r="L235" s="42">
        <f>Pressure!Q235</f>
        <v>0.27144831948873449</v>
      </c>
      <c r="M235" s="10">
        <f t="shared" si="32"/>
        <v>1.4983134563538598</v>
      </c>
      <c r="N235" s="10">
        <f t="shared" si="31"/>
        <v>2.5616829820695148</v>
      </c>
    </row>
    <row r="236" spans="3:14">
      <c r="C236" s="4">
        <f>Pressure!AB236*1000000</f>
        <v>6277105.767046432</v>
      </c>
      <c r="D236" s="78">
        <f>Pressure!I236</f>
        <v>1.4876302106966495E-4</v>
      </c>
      <c r="E236" s="40">
        <f>Pressure!H236</f>
        <v>148.76302106966494</v>
      </c>
      <c r="F236" s="10">
        <f t="shared" si="26"/>
        <v>4.25</v>
      </c>
      <c r="G236" s="4">
        <f t="shared" si="25"/>
        <v>287074.21395716286</v>
      </c>
      <c r="H236" s="42">
        <f t="shared" si="27"/>
        <v>9.5029224239862327</v>
      </c>
      <c r="I236" s="10">
        <f t="shared" si="28"/>
        <v>1.2820883289579472</v>
      </c>
      <c r="J236" s="4">
        <f t="shared" si="29"/>
        <v>1197.215642497373</v>
      </c>
      <c r="K236" s="4">
        <f t="shared" si="30"/>
        <v>269.14609111491683</v>
      </c>
      <c r="L236" s="42">
        <f>Pressure!Q236</f>
        <v>0.27270085979393122</v>
      </c>
      <c r="M236" s="10">
        <f t="shared" si="32"/>
        <v>1.4990401296318245</v>
      </c>
      <c r="N236" s="10">
        <f t="shared" si="31"/>
        <v>2.5616829820695148</v>
      </c>
    </row>
    <row r="237" spans="3:14">
      <c r="C237" s="4">
        <f>Pressure!AB237*1000000</f>
        <v>6281231.2802763581</v>
      </c>
      <c r="D237" s="78">
        <f>Pressure!I237</f>
        <v>1.4876302106966495E-4</v>
      </c>
      <c r="E237" s="40">
        <f>Pressure!H237</f>
        <v>148.76302106966494</v>
      </c>
      <c r="F237" s="10">
        <f t="shared" si="26"/>
        <v>4.25</v>
      </c>
      <c r="G237" s="4">
        <f t="shared" si="25"/>
        <v>287262.8882461749</v>
      </c>
      <c r="H237" s="42">
        <f t="shared" si="27"/>
        <v>9.507846931905128</v>
      </c>
      <c r="I237" s="10">
        <f t="shared" si="28"/>
        <v>1.2821332431980992</v>
      </c>
      <c r="J237" s="4">
        <f t="shared" si="29"/>
        <v>1198.0444591704354</v>
      </c>
      <c r="K237" s="4">
        <f t="shared" si="30"/>
        <v>269.33241742062756</v>
      </c>
      <c r="L237" s="42">
        <f>Pressure!Q237</f>
        <v>0.27395313659969112</v>
      </c>
      <c r="M237" s="10">
        <f t="shared" si="32"/>
        <v>1.499764334540348</v>
      </c>
      <c r="N237" s="10">
        <f t="shared" si="31"/>
        <v>2.5616829820695148</v>
      </c>
    </row>
    <row r="238" spans="3:14">
      <c r="C238" s="4">
        <f>Pressure!AB238*1000000</f>
        <v>6285343.6438554609</v>
      </c>
      <c r="D238" s="78">
        <f>Pressure!I238</f>
        <v>1.4876302106966495E-4</v>
      </c>
      <c r="E238" s="40">
        <f>Pressure!H238</f>
        <v>148.76302106966494</v>
      </c>
      <c r="F238" s="10">
        <f t="shared" si="26"/>
        <v>4.25</v>
      </c>
      <c r="G238" s="4">
        <f t="shared" si="25"/>
        <v>287450.96115521761</v>
      </c>
      <c r="H238" s="42">
        <f t="shared" si="27"/>
        <v>9.5127551801368195</v>
      </c>
      <c r="I238" s="10">
        <f t="shared" si="28"/>
        <v>1.2821779555995576</v>
      </c>
      <c r="J238" s="4">
        <f t="shared" si="29"/>
        <v>1198.8706340752522</v>
      </c>
      <c r="K238" s="4">
        <f t="shared" si="30"/>
        <v>269.51814983032511</v>
      </c>
      <c r="L238" s="42">
        <f>Pressure!Q238</f>
        <v>0.2752051509706836</v>
      </c>
      <c r="M238" s="10">
        <f t="shared" si="32"/>
        <v>1.5004860713961936</v>
      </c>
      <c r="N238" s="10">
        <f t="shared" si="31"/>
        <v>2.5616829820695148</v>
      </c>
    </row>
    <row r="239" spans="3:14">
      <c r="C239" s="4">
        <f>Pressure!AB239*1000000</f>
        <v>6289442.8498925054</v>
      </c>
      <c r="D239" s="78">
        <f>Pressure!I239</f>
        <v>1.4876302106966495E-4</v>
      </c>
      <c r="E239" s="40">
        <f>Pressure!H239</f>
        <v>148.76302106966494</v>
      </c>
      <c r="F239" s="10">
        <f t="shared" si="26"/>
        <v>4.25</v>
      </c>
      <c r="G239" s="4">
        <f t="shared" si="25"/>
        <v>287638.43232339685</v>
      </c>
      <c r="H239" s="42">
        <f t="shared" si="27"/>
        <v>9.5176471651096595</v>
      </c>
      <c r="I239" s="10">
        <f t="shared" si="28"/>
        <v>1.2822224667530566</v>
      </c>
      <c r="J239" s="4">
        <f t="shared" si="29"/>
        <v>1199.6941656264723</v>
      </c>
      <c r="K239" s="4">
        <f t="shared" si="30"/>
        <v>269.70328798760676</v>
      </c>
      <c r="L239" s="42">
        <f>Pressure!Q239</f>
        <v>0.27645690396956146</v>
      </c>
      <c r="M239" s="10">
        <f t="shared" si="32"/>
        <v>1.5012053405147587</v>
      </c>
      <c r="N239" s="10">
        <f t="shared" si="31"/>
        <v>2.5616829820695148</v>
      </c>
    </row>
    <row r="240" spans="3:14">
      <c r="C240" s="4">
        <f>Pressure!AB240*1000000</f>
        <v>6293528.8905276107</v>
      </c>
      <c r="D240" s="78">
        <f>Pressure!I240</f>
        <v>1.4876302106966495E-4</v>
      </c>
      <c r="E240" s="40">
        <f>Pressure!H240</f>
        <v>148.76302106966494</v>
      </c>
      <c r="F240" s="10">
        <f t="shared" si="26"/>
        <v>4.25</v>
      </c>
      <c r="G240" s="4">
        <f t="shared" si="25"/>
        <v>287825.30139125261</v>
      </c>
      <c r="H240" s="42">
        <f t="shared" si="27"/>
        <v>9.522522883267138</v>
      </c>
      <c r="I240" s="10">
        <f t="shared" si="28"/>
        <v>1.282266777245828</v>
      </c>
      <c r="J240" s="4">
        <f t="shared" si="29"/>
        <v>1200.5150522450438</v>
      </c>
      <c r="K240" s="4">
        <f t="shared" si="30"/>
        <v>269.88783153748568</v>
      </c>
      <c r="L240" s="42">
        <f>Pressure!Q240</f>
        <v>0.2777083966569715</v>
      </c>
      <c r="M240" s="10">
        <f t="shared" si="32"/>
        <v>1.5019221422101852</v>
      </c>
      <c r="N240" s="10">
        <f t="shared" si="31"/>
        <v>2.5616829820695148</v>
      </c>
    </row>
    <row r="241" spans="3:14">
      <c r="C241" s="4">
        <f>Pressure!AB241*1000000</f>
        <v>6297601.7579322122</v>
      </c>
      <c r="D241" s="78">
        <f>Pressure!I241</f>
        <v>1.4876302106966495E-4</v>
      </c>
      <c r="E241" s="40">
        <f>Pressure!H241</f>
        <v>148.76302106966494</v>
      </c>
      <c r="F241" s="10">
        <f t="shared" si="26"/>
        <v>4.25</v>
      </c>
      <c r="G241" s="4">
        <f t="shared" si="25"/>
        <v>288011.5680007569</v>
      </c>
      <c r="H241" s="42">
        <f t="shared" si="27"/>
        <v>9.5273823310678818</v>
      </c>
      <c r="I241" s="10">
        <f t="shared" si="28"/>
        <v>1.2823108876616205</v>
      </c>
      <c r="J241" s="4">
        <f t="shared" si="29"/>
        <v>1201.3332923582059</v>
      </c>
      <c r="K241" s="4">
        <f t="shared" si="30"/>
        <v>270.07178012638951</v>
      </c>
      <c r="L241" s="42">
        <f>Pressure!Q241</f>
        <v>0.27895963009156494</v>
      </c>
      <c r="M241" s="10">
        <f t="shared" si="32"/>
        <v>1.5026364767952403</v>
      </c>
      <c r="N241" s="10">
        <f t="shared" si="31"/>
        <v>2.5616829820695148</v>
      </c>
    </row>
    <row r="242" spans="3:14">
      <c r="C242" s="4">
        <f>Pressure!AB242*1000000</f>
        <v>6301661.4443084542</v>
      </c>
      <c r="D242" s="78">
        <f>Pressure!I242</f>
        <v>1.4876302106966495E-4</v>
      </c>
      <c r="E242" s="40">
        <f>Pressure!H242</f>
        <v>148.76302106966494</v>
      </c>
      <c r="F242" s="10">
        <f t="shared" si="26"/>
        <v>4.25</v>
      </c>
      <c r="G242" s="4">
        <f t="shared" si="25"/>
        <v>288197.23179528629</v>
      </c>
      <c r="H242" s="42">
        <f t="shared" si="27"/>
        <v>9.5322255049849893</v>
      </c>
      <c r="I242" s="10">
        <f t="shared" si="28"/>
        <v>1.2823547985807136</v>
      </c>
      <c r="J242" s="4">
        <f t="shared" si="29"/>
        <v>1202.148884399367</v>
      </c>
      <c r="K242" s="4">
        <f t="shared" si="30"/>
        <v>270.2551334021328</v>
      </c>
      <c r="L242" s="42">
        <f>Pressure!Q242</f>
        <v>0.28021060533000791</v>
      </c>
      <c r="M242" s="10">
        <f t="shared" si="32"/>
        <v>1.5033483445813729</v>
      </c>
      <c r="N242" s="10">
        <f t="shared" si="31"/>
        <v>2.5616829820695148</v>
      </c>
    </row>
    <row r="243" spans="3:14">
      <c r="C243" s="4">
        <f>Pressure!AB243*1000000</f>
        <v>6305707.941890493</v>
      </c>
      <c r="D243" s="78">
        <f>Pressure!I243</f>
        <v>1.4876302106966495E-4</v>
      </c>
      <c r="E243" s="40">
        <f>Pressure!H243</f>
        <v>148.76302106966494</v>
      </c>
      <c r="F243" s="10">
        <f t="shared" si="26"/>
        <v>4.25</v>
      </c>
      <c r="G243" s="4">
        <f t="shared" si="25"/>
        <v>288382.29241968138</v>
      </c>
      <c r="H243" s="42">
        <f t="shared" si="27"/>
        <v>9.5370524015075446</v>
      </c>
      <c r="I243" s="10">
        <f t="shared" si="28"/>
        <v>1.2823985105799514</v>
      </c>
      <c r="J243" s="4">
        <f t="shared" si="29"/>
        <v>1202.9618268083677</v>
      </c>
      <c r="K243" s="4">
        <f t="shared" si="30"/>
        <v>270.43789101397596</v>
      </c>
      <c r="L243" s="42">
        <f>Pressure!Q243</f>
        <v>0.28146132342699182</v>
      </c>
      <c r="M243" s="10">
        <f t="shared" si="32"/>
        <v>1.5040577458786721</v>
      </c>
      <c r="N243" s="10">
        <f t="shared" si="31"/>
        <v>2.5616829820695148</v>
      </c>
    </row>
    <row r="244" spans="3:14">
      <c r="C244" s="4">
        <f>Pressure!AB244*1000000</f>
        <v>6309741.2429422243</v>
      </c>
      <c r="D244" s="78">
        <f>Pressure!I244</f>
        <v>1.4876302106966495E-4</v>
      </c>
      <c r="E244" s="40">
        <f>Pressure!H244</f>
        <v>148.76302106966494</v>
      </c>
      <c r="F244" s="10">
        <f t="shared" si="26"/>
        <v>4.25</v>
      </c>
      <c r="G244" s="4">
        <f t="shared" si="25"/>
        <v>288566.74952014268</v>
      </c>
      <c r="H244" s="42">
        <f t="shared" si="27"/>
        <v>9.5418630171380041</v>
      </c>
      <c r="I244" s="10">
        <f t="shared" si="28"/>
        <v>1.282442024232737</v>
      </c>
      <c r="J244" s="4">
        <f t="shared" si="29"/>
        <v>1203.7721180310223</v>
      </c>
      <c r="K244" s="4">
        <f t="shared" si="30"/>
        <v>270.62005261252244</v>
      </c>
      <c r="L244" s="42">
        <f>Pressure!Q244</f>
        <v>0.28271178543524378</v>
      </c>
      <c r="M244" s="10">
        <f t="shared" si="32"/>
        <v>1.5047646809960156</v>
      </c>
      <c r="N244" s="10">
        <f t="shared" si="31"/>
        <v>2.5616829820695148</v>
      </c>
    </row>
    <row r="245" spans="3:14">
      <c r="C245" s="4">
        <f>Pressure!AB245*1000000</f>
        <v>6313761.339759836</v>
      </c>
      <c r="D245" s="78">
        <f>Pressure!I245</f>
        <v>1.4876302106966495E-4</v>
      </c>
      <c r="E245" s="40">
        <f>Pressure!H245</f>
        <v>148.76302106966494</v>
      </c>
      <c r="F245" s="10">
        <f t="shared" si="26"/>
        <v>4.25</v>
      </c>
      <c r="G245" s="4">
        <f t="shared" si="25"/>
        <v>288750.60274434771</v>
      </c>
      <c r="H245" s="42">
        <f t="shared" si="27"/>
        <v>9.5466573483952253</v>
      </c>
      <c r="I245" s="10">
        <f t="shared" si="28"/>
        <v>1.2824853401090803</v>
      </c>
      <c r="J245" s="4">
        <f t="shared" si="29"/>
        <v>1204.5797565196331</v>
      </c>
      <c r="K245" s="4">
        <f t="shared" si="30"/>
        <v>270.80161784983432</v>
      </c>
      <c r="L245" s="42">
        <f>Pressure!Q245</f>
        <v>0.28396199240553682</v>
      </c>
      <c r="M245" s="10">
        <f t="shared" si="32"/>
        <v>1.505469150240774</v>
      </c>
      <c r="N245" s="10">
        <f t="shared" si="31"/>
        <v>2.5616829820695148</v>
      </c>
    </row>
    <row r="246" spans="3:14">
      <c r="C246" s="4">
        <f>Pressure!AB246*1000000</f>
        <v>6317768.2246693224</v>
      </c>
      <c r="D246" s="78">
        <f>Pressure!I246</f>
        <v>1.4876302106966495E-4</v>
      </c>
      <c r="E246" s="40">
        <f>Pressure!H246</f>
        <v>148.76302106966494</v>
      </c>
      <c r="F246" s="10">
        <f t="shared" si="26"/>
        <v>4.25</v>
      </c>
      <c r="G246" s="4">
        <f t="shared" si="25"/>
        <v>288933.8517413371</v>
      </c>
      <c r="H246" s="42">
        <f t="shared" si="27"/>
        <v>9.5514353918115287</v>
      </c>
      <c r="I246" s="10">
        <f t="shared" si="28"/>
        <v>1.2825284587755903</v>
      </c>
      <c r="J246" s="4">
        <f t="shared" si="29"/>
        <v>1205.3847407324904</v>
      </c>
      <c r="K246" s="4">
        <f t="shared" si="30"/>
        <v>270.9825863793198</v>
      </c>
      <c r="L246" s="42">
        <f>Pressure!Q246</f>
        <v>0.28521194538670031</v>
      </c>
      <c r="M246" s="10">
        <f t="shared" si="32"/>
        <v>1.5061711539192226</v>
      </c>
      <c r="N246" s="10">
        <f t="shared" si="31"/>
        <v>2.5616829820695148</v>
      </c>
    </row>
    <row r="247" spans="3:14">
      <c r="C247" s="4">
        <f>Pressure!AB247*1000000</f>
        <v>6321761.8900282746</v>
      </c>
      <c r="D247" s="78">
        <f>Pressure!I247</f>
        <v>1.4876302106966495E-4</v>
      </c>
      <c r="E247" s="40">
        <f>Pressure!H247</f>
        <v>148.76302106966494</v>
      </c>
      <c r="F247" s="10">
        <f t="shared" si="26"/>
        <v>4.25</v>
      </c>
      <c r="G247" s="4">
        <f t="shared" si="25"/>
        <v>289116.4961615965</v>
      </c>
      <c r="H247" s="42">
        <f t="shared" si="27"/>
        <v>9.5561971439348898</v>
      </c>
      <c r="I247" s="10">
        <f t="shared" si="28"/>
        <v>1.282571380795513</v>
      </c>
      <c r="J247" s="4">
        <f t="shared" si="29"/>
        <v>1206.1870691342322</v>
      </c>
      <c r="K247" s="4">
        <f t="shared" si="30"/>
        <v>271.16295785581406</v>
      </c>
      <c r="L247" s="42">
        <f>Pressure!Q247</f>
        <v>0.28646164542563013</v>
      </c>
      <c r="M247" s="10">
        <f t="shared" si="32"/>
        <v>1.5068706923362547</v>
      </c>
      <c r="N247" s="10">
        <f t="shared" si="31"/>
        <v>2.5616829820695148</v>
      </c>
    </row>
    <row r="248" spans="3:14">
      <c r="C248" s="4">
        <f>Pressure!AB248*1000000</f>
        <v>6325742.3282248387</v>
      </c>
      <c r="D248" s="78">
        <f>Pressure!I248</f>
        <v>1.4876302106966495E-4</v>
      </c>
      <c r="E248" s="40">
        <f>Pressure!H248</f>
        <v>148.76302106966494</v>
      </c>
      <c r="F248" s="10">
        <f t="shared" si="26"/>
        <v>4.25</v>
      </c>
      <c r="G248" s="4">
        <f t="shared" si="25"/>
        <v>289298.53565700899</v>
      </c>
      <c r="H248" s="42">
        <f t="shared" si="27"/>
        <v>9.5609426013276924</v>
      </c>
      <c r="I248" s="10">
        <f t="shared" si="28"/>
        <v>1.28261410672874</v>
      </c>
      <c r="J248" s="4">
        <f t="shared" si="29"/>
        <v>1206.9867401956351</v>
      </c>
      <c r="K248" s="4">
        <f t="shared" si="30"/>
        <v>271.34273193553236</v>
      </c>
      <c r="L248" s="42">
        <f>Pressure!Q248</f>
        <v>0.28771109356729874</v>
      </c>
      <c r="M248" s="10">
        <f t="shared" si="32"/>
        <v>1.5075677657952788</v>
      </c>
      <c r="N248" s="10">
        <f t="shared" si="31"/>
        <v>2.5616829820695148</v>
      </c>
    </row>
    <row r="249" spans="3:14">
      <c r="C249" s="4">
        <f>Pressure!AB249*1000000</f>
        <v>6329709.5316774938</v>
      </c>
      <c r="D249" s="78">
        <f>Pressure!I249</f>
        <v>1.4876302106966495E-4</v>
      </c>
      <c r="E249" s="40">
        <f>Pressure!H249</f>
        <v>148.76302106966494</v>
      </c>
      <c r="F249" s="10">
        <f t="shared" si="26"/>
        <v>4.25</v>
      </c>
      <c r="G249" s="4">
        <f t="shared" si="25"/>
        <v>289479.96988084476</v>
      </c>
      <c r="H249" s="42">
        <f t="shared" si="27"/>
        <v>9.5656717605665023</v>
      </c>
      <c r="I249" s="10">
        <f t="shared" si="28"/>
        <v>1.2826566371318242</v>
      </c>
      <c r="J249" s="4">
        <f t="shared" si="29"/>
        <v>1207.7837523935693</v>
      </c>
      <c r="K249" s="4">
        <f t="shared" si="30"/>
        <v>271.52190827605983</v>
      </c>
      <c r="L249" s="42">
        <f>Pressure!Q249</f>
        <v>0.28896029085476549</v>
      </c>
      <c r="M249" s="10">
        <f t="shared" si="32"/>
        <v>1.5082623745985937</v>
      </c>
      <c r="N249" s="10">
        <f t="shared" si="31"/>
        <v>2.5616829820695148</v>
      </c>
    </row>
    <row r="250" spans="3:14">
      <c r="C250" s="4">
        <f>Pressure!AB250*1000000</f>
        <v>6333663.492835965</v>
      </c>
      <c r="D250" s="78">
        <f>Pressure!I250</f>
        <v>1.4876302106966495E-4</v>
      </c>
      <c r="E250" s="40">
        <f>Pressure!H250</f>
        <v>148.76302106966494</v>
      </c>
      <c r="F250" s="10">
        <f t="shared" si="26"/>
        <v>4.25</v>
      </c>
      <c r="G250" s="4">
        <f t="shared" si="25"/>
        <v>289660.79848780308</v>
      </c>
      <c r="H250" s="42">
        <f t="shared" si="27"/>
        <v>9.57038461824318</v>
      </c>
      <c r="I250" s="10">
        <f t="shared" si="28"/>
        <v>1.2826989725580091</v>
      </c>
      <c r="J250" s="4">
        <f t="shared" si="29"/>
        <v>1208.5781042111832</v>
      </c>
      <c r="K250" s="4">
        <f t="shared" si="30"/>
        <v>271.70048653639299</v>
      </c>
      <c r="L250" s="42">
        <f>Pressure!Q250</f>
        <v>0.29020923832918666</v>
      </c>
      <c r="M250" s="10">
        <f t="shared" si="32"/>
        <v>1.5089545190470766</v>
      </c>
      <c r="N250" s="10">
        <f t="shared" si="31"/>
        <v>2.5616829820695148</v>
      </c>
    </row>
    <row r="251" spans="3:14">
      <c r="C251" s="4">
        <f>Pressure!AB251*1000000</f>
        <v>6337604.2041803598</v>
      </c>
      <c r="D251" s="78">
        <f>Pressure!I251</f>
        <v>1.4876302106966495E-4</v>
      </c>
      <c r="E251" s="40">
        <f>Pressure!H251</f>
        <v>148.76302106966494</v>
      </c>
      <c r="F251" s="10">
        <f t="shared" si="26"/>
        <v>4.25</v>
      </c>
      <c r="G251" s="4">
        <f t="shared" si="25"/>
        <v>289841.0211339728</v>
      </c>
      <c r="H251" s="42">
        <f t="shared" si="27"/>
        <v>9.5750811709638803</v>
      </c>
      <c r="I251" s="10">
        <f t="shared" si="28"/>
        <v>1.2827411135572375</v>
      </c>
      <c r="J251" s="4">
        <f t="shared" si="29"/>
        <v>1209.3697941377279</v>
      </c>
      <c r="K251" s="4">
        <f t="shared" si="30"/>
        <v>271.87846637690029</v>
      </c>
      <c r="L251" s="42">
        <f>Pressure!Q251</f>
        <v>0.29145793702982548</v>
      </c>
      <c r="M251" s="10">
        <f t="shared" si="32"/>
        <v>1.5096441994403222</v>
      </c>
      <c r="N251" s="10">
        <f t="shared" si="31"/>
        <v>2.5616829820695148</v>
      </c>
    </row>
    <row r="252" spans="3:14">
      <c r="C252" s="4">
        <f>Pressure!AB252*1000000</f>
        <v>6341531.658221093</v>
      </c>
      <c r="D252" s="78">
        <f>Pressure!I252</f>
        <v>1.4876302106966495E-4</v>
      </c>
      <c r="E252" s="40">
        <f>Pressure!H252</f>
        <v>148.76302106966494</v>
      </c>
      <c r="F252" s="10">
        <f t="shared" si="26"/>
        <v>4.25</v>
      </c>
      <c r="G252" s="4">
        <f t="shared" si="25"/>
        <v>290020.63747682865</v>
      </c>
      <c r="H252" s="42">
        <f t="shared" si="27"/>
        <v>9.5797614153489832</v>
      </c>
      <c r="I252" s="10">
        <f t="shared" si="28"/>
        <v>1.2827830606761699</v>
      </c>
      <c r="J252" s="4">
        <f t="shared" si="29"/>
        <v>1210.1588206685446</v>
      </c>
      <c r="K252" s="4">
        <f t="shared" si="30"/>
        <v>272.05584745931941</v>
      </c>
      <c r="L252" s="42">
        <f>Pressure!Q252</f>
        <v>0.29270638799406223</v>
      </c>
      <c r="M252" s="10">
        <f t="shared" si="32"/>
        <v>1.5103314160766592</v>
      </c>
      <c r="N252" s="10">
        <f t="shared" si="31"/>
        <v>2.5616829820695148</v>
      </c>
    </row>
    <row r="253" spans="3:14">
      <c r="C253" s="4">
        <f>Pressure!AB253*1000000</f>
        <v>6345445.8474995811</v>
      </c>
      <c r="D253" s="78">
        <f>Pressure!I253</f>
        <v>1.4876302106966495E-4</v>
      </c>
      <c r="E253" s="40">
        <f>Pressure!H253</f>
        <v>148.76302106966494</v>
      </c>
      <c r="F253" s="10">
        <f t="shared" si="26"/>
        <v>4.25</v>
      </c>
      <c r="G253" s="4">
        <f t="shared" si="25"/>
        <v>290199.64717526332</v>
      </c>
      <c r="H253" s="42">
        <f t="shared" si="27"/>
        <v>9.5844253480339567</v>
      </c>
      <c r="I253" s="10">
        <f t="shared" si="28"/>
        <v>1.2828248144582091</v>
      </c>
      <c r="J253" s="4">
        <f t="shared" si="29"/>
        <v>1210.9451823052011</v>
      </c>
      <c r="K253" s="4">
        <f t="shared" si="30"/>
        <v>272.23262944678771</v>
      </c>
      <c r="L253" s="42">
        <f>Pressure!Q253</f>
        <v>0.29395459225740411</v>
      </c>
      <c r="M253" s="10">
        <f t="shared" si="32"/>
        <v>1.5110161692529593</v>
      </c>
      <c r="N253" s="10">
        <f t="shared" si="31"/>
        <v>2.5616829820695148</v>
      </c>
    </row>
    <row r="254" spans="3:14">
      <c r="C254" s="4">
        <f>Pressure!AB254*1000000</f>
        <v>6349346.7645872096</v>
      </c>
      <c r="D254" s="78">
        <f>Pressure!I254</f>
        <v>1.4876302106966495E-4</v>
      </c>
      <c r="E254" s="40">
        <f>Pressure!H254</f>
        <v>148.76302106966494</v>
      </c>
      <c r="F254" s="10">
        <f t="shared" si="26"/>
        <v>4.25</v>
      </c>
      <c r="G254" s="4">
        <f t="shared" si="25"/>
        <v>290378.04988954001</v>
      </c>
      <c r="H254" s="42">
        <f t="shared" si="27"/>
        <v>9.5890729656681408</v>
      </c>
      <c r="I254" s="10">
        <f t="shared" si="28"/>
        <v>1.2828663754435079</v>
      </c>
      <c r="J254" s="4">
        <f t="shared" si="29"/>
        <v>1211.728877555287</v>
      </c>
      <c r="K254" s="4">
        <f t="shared" si="30"/>
        <v>272.40881200379636</v>
      </c>
      <c r="L254" s="42">
        <f>Pressure!Q254</f>
        <v>0.29520255085349534</v>
      </c>
      <c r="M254" s="10">
        <f t="shared" si="32"/>
        <v>1.5116984592650622</v>
      </c>
      <c r="N254" s="10">
        <f t="shared" si="31"/>
        <v>2.5616829820695148</v>
      </c>
    </row>
    <row r="255" spans="3:14">
      <c r="C255" s="4">
        <f>Pressure!AB255*1000000</f>
        <v>6353234.4020861145</v>
      </c>
      <c r="D255" s="78">
        <f>Pressure!I255</f>
        <v>1.4876302106966495E-4</v>
      </c>
      <c r="E255" s="40">
        <f>Pressure!H255</f>
        <v>148.76302106966494</v>
      </c>
      <c r="F255" s="10">
        <f t="shared" si="26"/>
        <v>4.25</v>
      </c>
      <c r="G255" s="4">
        <f t="shared" si="25"/>
        <v>290555.84528132831</v>
      </c>
      <c r="H255" s="42">
        <f t="shared" si="27"/>
        <v>9.5937042649157043</v>
      </c>
      <c r="I255" s="10">
        <f t="shared" si="28"/>
        <v>1.2829077441689964</v>
      </c>
      <c r="J255" s="4">
        <f t="shared" si="29"/>
        <v>1212.50990493257</v>
      </c>
      <c r="K255" s="4">
        <f t="shared" si="30"/>
        <v>272.58439479622541</v>
      </c>
      <c r="L255" s="42">
        <f>Pressure!Q255</f>
        <v>0.29645026481412678</v>
      </c>
      <c r="M255" s="10">
        <f t="shared" si="32"/>
        <v>1.5123782864071404</v>
      </c>
      <c r="N255" s="10">
        <f t="shared" si="31"/>
        <v>2.5616829820695148</v>
      </c>
    </row>
    <row r="256" spans="3:14">
      <c r="C256" s="4">
        <f>Pressure!AB256*1000000</f>
        <v>6357108.7526284261</v>
      </c>
      <c r="D256" s="78">
        <f>Pressure!I256</f>
        <v>1.4876302106966495E-4</v>
      </c>
      <c r="E256" s="40">
        <f>Pressure!H256</f>
        <v>148.76302106966494</v>
      </c>
      <c r="F256" s="10">
        <f t="shared" si="26"/>
        <v>4.25</v>
      </c>
      <c r="G256" s="4">
        <f t="shared" si="25"/>
        <v>290733.03301366948</v>
      </c>
      <c r="H256" s="42">
        <f t="shared" si="27"/>
        <v>9.5983192424547799</v>
      </c>
      <c r="I256" s="10">
        <f t="shared" si="28"/>
        <v>1.2829489211683898</v>
      </c>
      <c r="J256" s="4">
        <f t="shared" si="29"/>
        <v>1213.2882629568423</v>
      </c>
      <c r="K256" s="4">
        <f t="shared" si="30"/>
        <v>272.75937749130935</v>
      </c>
      <c r="L256" s="42">
        <f>Pressure!Q256</f>
        <v>0.29769773516924608</v>
      </c>
      <c r="M256" s="10">
        <f t="shared" si="32"/>
        <v>1.5130556509723707</v>
      </c>
      <c r="N256" s="10">
        <f t="shared" si="31"/>
        <v>2.5616829820695148</v>
      </c>
    </row>
    <row r="257" spans="3:14">
      <c r="C257" s="4">
        <f>Pressure!AB257*1000000</f>
        <v>6360969.8088766597</v>
      </c>
      <c r="D257" s="78">
        <f>Pressure!I257</f>
        <v>1.4876302106966495E-4</v>
      </c>
      <c r="E257" s="40">
        <f>Pressure!H257</f>
        <v>148.76302106966494</v>
      </c>
      <c r="F257" s="10">
        <f t="shared" si="26"/>
        <v>4.25</v>
      </c>
      <c r="G257" s="4">
        <f t="shared" si="25"/>
        <v>290909.61275099445</v>
      </c>
      <c r="H257" s="42">
        <f t="shared" si="27"/>
        <v>9.602917894977951</v>
      </c>
      <c r="I257" s="10">
        <f t="shared" si="28"/>
        <v>1.2829899069722122</v>
      </c>
      <c r="J257" s="4">
        <f t="shared" si="29"/>
        <v>1214.0639501540024</v>
      </c>
      <c r="K257" s="4">
        <f t="shared" si="30"/>
        <v>272.93375975765531</v>
      </c>
      <c r="L257" s="42">
        <f>Pressure!Q257</f>
        <v>0.29894496294696732</v>
      </c>
      <c r="M257" s="10">
        <f t="shared" si="32"/>
        <v>1.5137305532524841</v>
      </c>
      <c r="N257" s="10">
        <f t="shared" si="31"/>
        <v>2.5616829820695148</v>
      </c>
    </row>
    <row r="258" spans="3:14">
      <c r="C258" s="4">
        <f>Pressure!AB258*1000000</f>
        <v>6364817.5635235934</v>
      </c>
      <c r="D258" s="78">
        <f>Pressure!I258</f>
        <v>1.4876302106966495E-4</v>
      </c>
      <c r="E258" s="40">
        <f>Pressure!H258</f>
        <v>148.76302106966494</v>
      </c>
      <c r="F258" s="10">
        <f t="shared" si="26"/>
        <v>4.25</v>
      </c>
      <c r="G258" s="4">
        <f t="shared" si="25"/>
        <v>291085.58415911812</v>
      </c>
      <c r="H258" s="42">
        <f t="shared" si="27"/>
        <v>9.6075002191921222</v>
      </c>
      <c r="I258" s="10">
        <f t="shared" si="28"/>
        <v>1.283030702107812</v>
      </c>
      <c r="J258" s="4">
        <f t="shared" si="29"/>
        <v>1214.8369650560269</v>
      </c>
      <c r="K258" s="4">
        <f t="shared" si="30"/>
        <v>273.10754126523693</v>
      </c>
      <c r="L258" s="42">
        <f>Pressure!Q258</f>
        <v>0.30019194917358077</v>
      </c>
      <c r="M258" s="10">
        <f t="shared" si="32"/>
        <v>1.5144029935378618</v>
      </c>
      <c r="N258" s="10">
        <f t="shared" si="31"/>
        <v>2.5616829820695148</v>
      </c>
    </row>
    <row r="259" spans="3:14">
      <c r="C259" s="4">
        <f>Pressure!AB259*1000000</f>
        <v>6368652.0092921983</v>
      </c>
      <c r="D259" s="78">
        <f>Pressure!I259</f>
        <v>1.4876302106966495E-4</v>
      </c>
      <c r="E259" s="40">
        <f>Pressure!H259</f>
        <v>148.76302106966494</v>
      </c>
      <c r="F259" s="10">
        <f t="shared" si="26"/>
        <v>4.25</v>
      </c>
      <c r="G259" s="4">
        <f t="shared" si="25"/>
        <v>291260.94690523634</v>
      </c>
      <c r="H259" s="42">
        <f t="shared" si="27"/>
        <v>9.6120662118184654</v>
      </c>
      <c r="I259" s="10">
        <f t="shared" si="28"/>
        <v>1.2830713070993784</v>
      </c>
      <c r="J259" s="4">
        <f t="shared" si="29"/>
        <v>1215.6073062009589</v>
      </c>
      <c r="K259" s="4">
        <f t="shared" si="30"/>
        <v>273.2807216853916</v>
      </c>
      <c r="L259" s="42">
        <f>Pressure!Q259</f>
        <v>0.30143869487356273</v>
      </c>
      <c r="M259" s="10">
        <f t="shared" si="32"/>
        <v>1.5150729721177114</v>
      </c>
      <c r="N259" s="10">
        <f t="shared" si="31"/>
        <v>2.5616829820695148</v>
      </c>
    </row>
    <row r="260" spans="3:14">
      <c r="C260" s="4">
        <f>Pressure!AB260*1000000</f>
        <v>6372473.1389352754</v>
      </c>
      <c r="D260" s="78">
        <f>Pressure!I260</f>
        <v>1.4876302106966495E-4</v>
      </c>
      <c r="E260" s="40">
        <f>Pressure!H260</f>
        <v>148.76302106966494</v>
      </c>
      <c r="F260" s="10">
        <f t="shared" si="26"/>
        <v>4.25</v>
      </c>
      <c r="G260" s="4">
        <f t="shared" si="25"/>
        <v>291435.70065790904</v>
      </c>
      <c r="H260" s="42">
        <f t="shared" si="27"/>
        <v>9.6166158695920263</v>
      </c>
      <c r="I260" s="10">
        <f t="shared" si="28"/>
        <v>1.283111722467956</v>
      </c>
      <c r="J260" s="4">
        <f t="shared" si="29"/>
        <v>1216.3749721328343</v>
      </c>
      <c r="K260" s="4">
        <f t="shared" si="30"/>
        <v>273.45330069080399</v>
      </c>
      <c r="L260" s="42">
        <f>Pressure!Q260</f>
        <v>0.30268520106958507</v>
      </c>
      <c r="M260" s="10">
        <f t="shared" si="32"/>
        <v>1.515740489279807</v>
      </c>
      <c r="N260" s="10">
        <f t="shared" si="31"/>
        <v>2.5616829820695148</v>
      </c>
    </row>
    <row r="261" spans="3:14">
      <c r="C261" s="4">
        <f>Pressure!AB261*1000000</f>
        <v>6376280.945235813</v>
      </c>
      <c r="D261" s="78">
        <f>Pressure!I261</f>
        <v>1.4876302106966495E-4</v>
      </c>
      <c r="E261" s="40">
        <f>Pressure!H261</f>
        <v>148.76302106966494</v>
      </c>
      <c r="F261" s="10">
        <f t="shared" si="26"/>
        <v>4.25</v>
      </c>
      <c r="G261" s="4">
        <f t="shared" si="25"/>
        <v>291609.84508707677</v>
      </c>
      <c r="H261" s="42">
        <f t="shared" si="27"/>
        <v>9.6211491892621446</v>
      </c>
      <c r="I261" s="10">
        <f t="shared" si="28"/>
        <v>1.2831519487314642</v>
      </c>
      <c r="J261" s="4">
        <f t="shared" si="29"/>
        <v>1217.139961401753</v>
      </c>
      <c r="K261" s="4">
        <f t="shared" si="30"/>
        <v>273.62527795552199</v>
      </c>
      <c r="L261" s="42">
        <f>Pressure!Q261</f>
        <v>0.30393146878252508</v>
      </c>
      <c r="M261" s="10">
        <f t="shared" si="32"/>
        <v>1.5164055453107528</v>
      </c>
      <c r="N261" s="10">
        <f t="shared" si="31"/>
        <v>2.5616829820695148</v>
      </c>
    </row>
    <row r="262" spans="3:14">
      <c r="C262" s="4">
        <f>Pressure!AB262*1000000</f>
        <v>6380075.4210069831</v>
      </c>
      <c r="D262" s="78">
        <f>Pressure!I262</f>
        <v>1.4876302106966495E-4</v>
      </c>
      <c r="E262" s="40">
        <f>Pressure!H262</f>
        <v>148.76302106966494</v>
      </c>
      <c r="F262" s="10">
        <f t="shared" si="26"/>
        <v>4.25</v>
      </c>
      <c r="G262" s="4">
        <f t="shared" si="25"/>
        <v>291783.37986406061</v>
      </c>
      <c r="H262" s="42">
        <f t="shared" si="27"/>
        <v>9.6256661675925237</v>
      </c>
      <c r="I262" s="10">
        <f t="shared" si="28"/>
        <v>1.2831919864047159</v>
      </c>
      <c r="J262" s="4">
        <f t="shared" si="29"/>
        <v>1217.9022725638804</v>
      </c>
      <c r="K262" s="4">
        <f t="shared" si="30"/>
        <v>273.79665315495714</v>
      </c>
      <c r="L262" s="42">
        <f>Pressure!Q262</f>
        <v>0.30517749903147484</v>
      </c>
      <c r="M262" s="10">
        <f t="shared" si="32"/>
        <v>1.5170681404956874</v>
      </c>
      <c r="N262" s="10">
        <f t="shared" si="31"/>
        <v>2.5616829820695148</v>
      </c>
    </row>
    <row r="263" spans="3:14">
      <c r="C263" s="4">
        <f>Pressure!AB263*1000000</f>
        <v>6383856.5590916993</v>
      </c>
      <c r="D263" s="78">
        <f>Pressure!I263</f>
        <v>1.4876302106966495E-4</v>
      </c>
      <c r="E263" s="40">
        <f>Pressure!H263</f>
        <v>148.76302106966494</v>
      </c>
      <c r="F263" s="10">
        <f t="shared" si="26"/>
        <v>4.25</v>
      </c>
      <c r="G263" s="4">
        <f t="shared" si="25"/>
        <v>291956.3046615416</v>
      </c>
      <c r="H263" s="42">
        <f t="shared" si="27"/>
        <v>9.6301668013606516</v>
      </c>
      <c r="I263" s="10">
        <f t="shared" si="28"/>
        <v>1.2832318359994286</v>
      </c>
      <c r="J263" s="4">
        <f t="shared" si="29"/>
        <v>1218.6619041813556</v>
      </c>
      <c r="K263" s="4">
        <f t="shared" si="30"/>
        <v>273.96742596586387</v>
      </c>
      <c r="L263" s="42">
        <f>Pressure!Q263</f>
        <v>0.30642329283375097</v>
      </c>
      <c r="M263" s="10">
        <f t="shared" si="32"/>
        <v>1.5177282751186274</v>
      </c>
      <c r="N263" s="10">
        <f t="shared" si="31"/>
        <v>2.5616829820695148</v>
      </c>
    </row>
    <row r="264" spans="3:14">
      <c r="C264" s="4">
        <f>Pressure!AB264*1000000</f>
        <v>6387624.3523627026</v>
      </c>
      <c r="D264" s="78">
        <f>Pressure!I264</f>
        <v>1.4876302106966495E-4</v>
      </c>
      <c r="E264" s="40">
        <f>Pressure!H264</f>
        <v>148.76302106966494</v>
      </c>
      <c r="F264" s="10">
        <f t="shared" si="26"/>
        <v>4.25</v>
      </c>
      <c r="G264" s="4">
        <f t="shared" si="25"/>
        <v>292128.61915356509</v>
      </c>
      <c r="H264" s="42">
        <f t="shared" si="27"/>
        <v>9.6346510873580264</v>
      </c>
      <c r="I264" s="10">
        <f t="shared" si="28"/>
        <v>1.2832714980242428</v>
      </c>
      <c r="J264" s="4">
        <f t="shared" si="29"/>
        <v>1219.4188548223103</v>
      </c>
      <c r="K264" s="4">
        <f t="shared" si="30"/>
        <v>274.13759606634375</v>
      </c>
      <c r="L264" s="42">
        <f>Pressure!Q264</f>
        <v>0.30766885120490417</v>
      </c>
      <c r="M264" s="10">
        <f t="shared" si="32"/>
        <v>1.5183859494622807</v>
      </c>
      <c r="N264" s="10">
        <f t="shared" si="31"/>
        <v>2.5616829820695148</v>
      </c>
    </row>
    <row r="265" spans="3:14">
      <c r="C265" s="4">
        <f>Pressure!AB265*1000000</f>
        <v>6391378.7937226044</v>
      </c>
      <c r="D265" s="78">
        <f>Pressure!I265</f>
        <v>1.4876302106966495E-4</v>
      </c>
      <c r="E265" s="40">
        <f>Pressure!H265</f>
        <v>148.76302106966494</v>
      </c>
      <c r="F265" s="10">
        <f t="shared" si="26"/>
        <v>4.25</v>
      </c>
      <c r="G265" s="4">
        <f t="shared" si="25"/>
        <v>292300.32301554241</v>
      </c>
      <c r="H265" s="42">
        <f t="shared" si="27"/>
        <v>9.639119022390128</v>
      </c>
      <c r="I265" s="10">
        <f t="shared" si="28"/>
        <v>1.2833109729847383</v>
      </c>
      <c r="J265" s="4">
        <f t="shared" si="29"/>
        <v>1220.1731230608773</v>
      </c>
      <c r="K265" s="4">
        <f t="shared" si="30"/>
        <v>274.30716313584759</v>
      </c>
      <c r="L265" s="42">
        <f>Pressure!Q265</f>
        <v>0.30891417515872849</v>
      </c>
      <c r="M265" s="10">
        <f t="shared" si="32"/>
        <v>1.5190411638077894</v>
      </c>
      <c r="N265" s="10">
        <f t="shared" si="31"/>
        <v>2.5616829820695148</v>
      </c>
    </row>
    <row r="266" spans="3:14">
      <c r="C266" s="4">
        <f>Pressure!AB266*1000000</f>
        <v>6395119.8761038361</v>
      </c>
      <c r="D266" s="78">
        <f>Pressure!I266</f>
        <v>1.4876302106966495E-4</v>
      </c>
      <c r="E266" s="40">
        <f>Pressure!H266</f>
        <v>148.76302106966494</v>
      </c>
      <c r="F266" s="10">
        <f t="shared" si="26"/>
        <v>4.25</v>
      </c>
      <c r="G266" s="4">
        <f t="shared" si="25"/>
        <v>292471.41592424875</v>
      </c>
      <c r="H266" s="42">
        <f t="shared" si="27"/>
        <v>9.6435706032764852</v>
      </c>
      <c r="I266" s="10">
        <f t="shared" si="28"/>
        <v>1.2833502613834515</v>
      </c>
      <c r="J266" s="4">
        <f t="shared" si="29"/>
        <v>1220.9247074771804</v>
      </c>
      <c r="K266" s="4">
        <f t="shared" si="30"/>
        <v>274.47612685517299</v>
      </c>
      <c r="L266" s="42">
        <f>Pressure!Q266</f>
        <v>0.31015926570727109</v>
      </c>
      <c r="M266" s="10">
        <f t="shared" si="32"/>
        <v>1.5196939184353959</v>
      </c>
      <c r="N266" s="10">
        <f t="shared" si="31"/>
        <v>2.5616829820695148</v>
      </c>
    </row>
    <row r="267" spans="3:14">
      <c r="C267" s="4">
        <f>Pressure!AB267*1000000</f>
        <v>6398847.5924682803</v>
      </c>
      <c r="D267" s="78">
        <f>Pressure!I267</f>
        <v>1.4876302106966495E-4</v>
      </c>
      <c r="E267" s="40">
        <f>Pressure!H267</f>
        <v>148.76302106966494</v>
      </c>
      <c r="F267" s="10">
        <f t="shared" si="26"/>
        <v>4.25</v>
      </c>
      <c r="G267" s="4">
        <f t="shared" si="25"/>
        <v>292641.89755780605</v>
      </c>
      <c r="H267" s="42">
        <f t="shared" si="27"/>
        <v>9.6480058268501576</v>
      </c>
      <c r="I267" s="10">
        <f t="shared" si="28"/>
        <v>1.2833893637198872</v>
      </c>
      <c r="J267" s="4">
        <f t="shared" si="29"/>
        <v>1221.6736066572598</v>
      </c>
      <c r="K267" s="4">
        <f t="shared" si="30"/>
        <v>274.64448690644753</v>
      </c>
      <c r="L267" s="42">
        <f>Pressure!Q267</f>
        <v>0.31140412386084149</v>
      </c>
      <c r="M267" s="10">
        <f t="shared" si="32"/>
        <v>1.5203442136237784</v>
      </c>
      <c r="N267" s="10">
        <f t="shared" si="31"/>
        <v>2.5616829820695148</v>
      </c>
    </row>
    <row r="268" spans="3:14">
      <c r="C268" s="4">
        <f>Pressure!AB268*1000000</f>
        <v>6402561.9358079815</v>
      </c>
      <c r="D268" s="78">
        <f>Pressure!I268</f>
        <v>1.4876302106966495E-4</v>
      </c>
      <c r="E268" s="40">
        <f>Pressure!H268</f>
        <v>148.76302106966494</v>
      </c>
      <c r="F268" s="10">
        <f t="shared" si="26"/>
        <v>4.25</v>
      </c>
      <c r="G268" s="4">
        <f t="shared" si="25"/>
        <v>292811.76759571582</v>
      </c>
      <c r="H268" s="42">
        <f t="shared" si="27"/>
        <v>9.6524246899586892</v>
      </c>
      <c r="I268" s="10">
        <f t="shared" si="28"/>
        <v>1.2834282804905419</v>
      </c>
      <c r="J268" s="4">
        <f t="shared" si="29"/>
        <v>1222.4198191932157</v>
      </c>
      <c r="K268" s="4">
        <f t="shared" si="30"/>
        <v>274.81224297316123</v>
      </c>
      <c r="L268" s="42">
        <f>Pressure!Q268</f>
        <v>0.31264875062802094</v>
      </c>
      <c r="M268" s="10">
        <f t="shared" si="32"/>
        <v>1.5209920496504215</v>
      </c>
      <c r="N268" s="10">
        <f t="shared" si="31"/>
        <v>2.5616829820695148</v>
      </c>
    </row>
    <row r="269" spans="3:14">
      <c r="C269" s="4">
        <f>Pressure!AB269*1000000</f>
        <v>6406262.8991441093</v>
      </c>
      <c r="D269" s="78">
        <f>Pressure!I269</f>
        <v>1.4876302106966495E-4</v>
      </c>
      <c r="E269" s="40">
        <f>Pressure!H269</f>
        <v>148.76302106966494</v>
      </c>
      <c r="F269" s="10">
        <f t="shared" si="26"/>
        <v>4.25</v>
      </c>
      <c r="G269" s="4">
        <f t="shared" si="25"/>
        <v>292981.02571881143</v>
      </c>
      <c r="H269" s="42">
        <f t="shared" si="27"/>
        <v>9.6568271894628559</v>
      </c>
      <c r="I269" s="10">
        <f t="shared" si="28"/>
        <v>1.2834670121889102</v>
      </c>
      <c r="J269" s="4">
        <f t="shared" si="29"/>
        <v>1223.1633436829991</v>
      </c>
      <c r="K269" s="4">
        <f t="shared" si="30"/>
        <v>274.9793947401194</v>
      </c>
      <c r="L269" s="42">
        <f>Pressure!Q269</f>
        <v>0.31389314701567178</v>
      </c>
      <c r="M269" s="10">
        <f t="shared" si="32"/>
        <v>1.521637426791435</v>
      </c>
      <c r="N269" s="10">
        <f t="shared" si="31"/>
        <v>2.5616829820695148</v>
      </c>
    </row>
    <row r="270" spans="3:14">
      <c r="C270" s="4">
        <f>Pressure!AB270*1000000</f>
        <v>6409950.4755274439</v>
      </c>
      <c r="D270" s="78">
        <f>Pressure!I270</f>
        <v>1.4876302106966495E-4</v>
      </c>
      <c r="E270" s="40">
        <f>Pressure!H270</f>
        <v>148.76302106966494</v>
      </c>
      <c r="F270" s="10">
        <f t="shared" si="26"/>
        <v>4.25</v>
      </c>
      <c r="G270" s="4">
        <f t="shared" si="25"/>
        <v>293149.67160928063</v>
      </c>
      <c r="H270" s="42">
        <f t="shared" si="27"/>
        <v>9.6612133222372822</v>
      </c>
      <c r="I270" s="10">
        <f t="shared" si="28"/>
        <v>1.2835055593055054</v>
      </c>
      <c r="J270" s="4">
        <f t="shared" si="29"/>
        <v>1223.90417873051</v>
      </c>
      <c r="K270" s="4">
        <f t="shared" si="30"/>
        <v>275.14594189346479</v>
      </c>
      <c r="L270" s="42">
        <f>Pressure!Q270</f>
        <v>0.31513731402894679</v>
      </c>
      <c r="M270" s="10">
        <f t="shared" si="32"/>
        <v>1.5222803453217477</v>
      </c>
      <c r="N270" s="10">
        <f t="shared" si="31"/>
        <v>2.5616829820695148</v>
      </c>
    </row>
    <row r="271" spans="3:14">
      <c r="C271" s="4">
        <f>Pressure!AB271*1000000</f>
        <v>6413624.6580385985</v>
      </c>
      <c r="D271" s="78">
        <f>Pressure!I271</f>
        <v>1.4876302106966495E-4</v>
      </c>
      <c r="E271" s="40">
        <f>Pressure!H271</f>
        <v>148.76302106966494</v>
      </c>
      <c r="F271" s="10">
        <f t="shared" si="26"/>
        <v>4.25</v>
      </c>
      <c r="G271" s="4">
        <f t="shared" si="25"/>
        <v>293317.70495067537</v>
      </c>
      <c r="H271" s="42">
        <f t="shared" si="27"/>
        <v>9.6655830851707094</v>
      </c>
      <c r="I271" s="10">
        <f t="shared" si="28"/>
        <v>1.2835439223278773</v>
      </c>
      <c r="J271" s="4">
        <f t="shared" si="29"/>
        <v>1224.6423229456414</v>
      </c>
      <c r="K271" s="4">
        <f t="shared" si="30"/>
        <v>275.31188412068735</v>
      </c>
      <c r="L271" s="42">
        <f>Pressure!Q271</f>
        <v>0.31638125267129841</v>
      </c>
      <c r="M271" s="10">
        <f t="shared" si="32"/>
        <v>1.5229208055149157</v>
      </c>
      <c r="N271" s="10">
        <f t="shared" si="31"/>
        <v>2.5616829820695148</v>
      </c>
    </row>
    <row r="272" spans="3:14">
      <c r="C272" s="4">
        <f>Pressure!AB272*1000000</f>
        <v>6417285.439787061</v>
      </c>
      <c r="D272" s="78">
        <f>Pressure!I272</f>
        <v>1.4876302106966495E-4</v>
      </c>
      <c r="E272" s="40">
        <f>Pressure!H272</f>
        <v>148.76302106966494</v>
      </c>
      <c r="F272" s="10">
        <f t="shared" si="26"/>
        <v>4.25</v>
      </c>
      <c r="G272" s="4">
        <f t="shared" si="25"/>
        <v>293485.12542786816</v>
      </c>
      <c r="H272" s="42">
        <f t="shared" si="27"/>
        <v>9.6699364751649188</v>
      </c>
      <c r="I272" s="10">
        <f t="shared" si="28"/>
        <v>1.2835821017406193</v>
      </c>
      <c r="J272" s="4">
        <f t="shared" si="29"/>
        <v>1225.3777749440883</v>
      </c>
      <c r="K272" s="4">
        <f t="shared" si="30"/>
        <v>275.47722111058141</v>
      </c>
      <c r="L272" s="42">
        <f>Pressure!Q272</f>
        <v>0.31762496394448803</v>
      </c>
      <c r="M272" s="10">
        <f t="shared" si="32"/>
        <v>1.5235588076432944</v>
      </c>
      <c r="N272" s="10">
        <f t="shared" si="31"/>
        <v>2.5616829820695148</v>
      </c>
    </row>
    <row r="273" spans="3:14">
      <c r="C273" s="4">
        <f>Pressure!AB273*1000000</f>
        <v>6420932.8139125491</v>
      </c>
      <c r="D273" s="78">
        <f>Pressure!I273</f>
        <v>1.4876302106966495E-4</v>
      </c>
      <c r="E273" s="40">
        <f>Pressure!H273</f>
        <v>148.76302106966494</v>
      </c>
      <c r="F273" s="10">
        <f t="shared" si="26"/>
        <v>4.25</v>
      </c>
      <c r="G273" s="4">
        <f t="shared" si="25"/>
        <v>293651.93272711412</v>
      </c>
      <c r="H273" s="42">
        <f t="shared" si="27"/>
        <v>9.6742734891363131</v>
      </c>
      <c r="I273" s="10">
        <f t="shared" si="28"/>
        <v>1.2836200980253969</v>
      </c>
      <c r="J273" s="4">
        <f t="shared" si="29"/>
        <v>1226.1105333476178</v>
      </c>
      <c r="K273" s="4">
        <f t="shared" si="30"/>
        <v>275.64195255330645</v>
      </c>
      <c r="L273" s="42">
        <f>Pressure!Q273</f>
        <v>0.31886844884859511</v>
      </c>
      <c r="M273" s="10">
        <f t="shared" si="32"/>
        <v>1.5241943519778747</v>
      </c>
      <c r="N273" s="10">
        <f t="shared" si="31"/>
        <v>2.5616829820695148</v>
      </c>
    </row>
    <row r="274" spans="3:14">
      <c r="C274" s="4">
        <f>Pressure!AB274*1000000</f>
        <v>6424566.7735833088</v>
      </c>
      <c r="D274" s="78">
        <f>Pressure!I274</f>
        <v>1.4876302106966495E-4</v>
      </c>
      <c r="E274" s="40">
        <f>Pressure!H274</f>
        <v>148.76302106966494</v>
      </c>
      <c r="F274" s="10">
        <f t="shared" si="26"/>
        <v>4.25</v>
      </c>
      <c r="G274" s="4">
        <f t="shared" si="25"/>
        <v>293818.12653597299</v>
      </c>
      <c r="H274" s="42">
        <f t="shared" si="27"/>
        <v>9.6785941240139586</v>
      </c>
      <c r="I274" s="10">
        <f t="shared" si="28"/>
        <v>1.2836579116609463</v>
      </c>
      <c r="J274" s="4">
        <f t="shared" si="29"/>
        <v>1226.8405967837291</v>
      </c>
      <c r="K274" s="4">
        <f t="shared" si="30"/>
        <v>275.80607814031049</v>
      </c>
      <c r="L274" s="42">
        <f>Pressure!Q274</f>
        <v>0.32011170838202635</v>
      </c>
      <c r="M274" s="10">
        <f t="shared" si="32"/>
        <v>1.5248274387883658</v>
      </c>
      <c r="N274" s="10">
        <f t="shared" si="31"/>
        <v>2.5616829820695148</v>
      </c>
    </row>
    <row r="275" spans="3:14">
      <c r="C275" s="4">
        <f>Pressure!AB275*1000000</f>
        <v>6428187.3119969564</v>
      </c>
      <c r="D275" s="78">
        <f>Pressure!I275</f>
        <v>1.4876302106966495E-4</v>
      </c>
      <c r="E275" s="40">
        <f>Pressure!H275</f>
        <v>148.76302106966494</v>
      </c>
      <c r="F275" s="10">
        <f t="shared" si="26"/>
        <v>4.25</v>
      </c>
      <c r="G275" s="4">
        <f t="shared" si="25"/>
        <v>293983.70654334768</v>
      </c>
      <c r="H275" s="42">
        <f t="shared" si="27"/>
        <v>9.6828983767406083</v>
      </c>
      <c r="I275" s="10">
        <f t="shared" si="28"/>
        <v>1.2836955431230985</v>
      </c>
      <c r="J275" s="4">
        <f t="shared" si="29"/>
        <v>1227.567963885821</v>
      </c>
      <c r="K275" s="4">
        <f t="shared" si="30"/>
        <v>275.96959756436786</v>
      </c>
      <c r="L275" s="42">
        <f>Pressure!Q275</f>
        <v>0.32135474354152488</v>
      </c>
      <c r="M275" s="10">
        <f t="shared" si="32"/>
        <v>1.5254580683432144</v>
      </c>
      <c r="N275" s="10">
        <f t="shared" si="31"/>
        <v>2.5616829820695148</v>
      </c>
    </row>
    <row r="276" spans="3:14">
      <c r="C276" s="4">
        <f>Pressure!AB276*1000000</f>
        <v>6431794.4223808367</v>
      </c>
      <c r="D276" s="78">
        <f>Pressure!I276</f>
        <v>1.4876302106966495E-4</v>
      </c>
      <c r="E276" s="40">
        <f>Pressure!H276</f>
        <v>148.76302106966494</v>
      </c>
      <c r="F276" s="10">
        <f t="shared" si="26"/>
        <v>4.25</v>
      </c>
      <c r="G276" s="4">
        <f t="shared" si="25"/>
        <v>294148.67243950092</v>
      </c>
      <c r="H276" s="42">
        <f t="shared" si="27"/>
        <v>9.6871862442731125</v>
      </c>
      <c r="I276" s="10">
        <f t="shared" si="28"/>
        <v>1.283732992884798</v>
      </c>
      <c r="J276" s="4">
        <f t="shared" si="29"/>
        <v>1228.2926332932657</v>
      </c>
      <c r="K276" s="4">
        <f t="shared" si="30"/>
        <v>276.13251051959571</v>
      </c>
      <c r="L276" s="42">
        <f>Pressure!Q276</f>
        <v>0.32259755532217921</v>
      </c>
      <c r="M276" s="10">
        <f t="shared" si="32"/>
        <v>1.5260862409094726</v>
      </c>
      <c r="N276" s="10">
        <f t="shared" si="31"/>
        <v>2.5616829820695148</v>
      </c>
    </row>
    <row r="277" spans="3:14">
      <c r="C277" s="4">
        <f>Pressure!AB277*1000000</f>
        <v>6435388.097991121</v>
      </c>
      <c r="D277" s="78">
        <f>Pressure!I277</f>
        <v>1.4876302106966495E-4</v>
      </c>
      <c r="E277" s="40">
        <f>Pressure!H277</f>
        <v>148.76302106966494</v>
      </c>
      <c r="F277" s="10">
        <f t="shared" si="26"/>
        <v>4.25</v>
      </c>
      <c r="G277" s="4">
        <f t="shared" si="25"/>
        <v>294313.02391601342</v>
      </c>
      <c r="H277" s="42">
        <f t="shared" si="27"/>
        <v>9.6914577235814061</v>
      </c>
      <c r="I277" s="10">
        <f t="shared" si="28"/>
        <v>1.2837702614161095</v>
      </c>
      <c r="J277" s="4">
        <f t="shared" si="29"/>
        <v>1229.0146036512265</v>
      </c>
      <c r="K277" s="4">
        <f t="shared" si="30"/>
        <v>276.29481670141325</v>
      </c>
      <c r="L277" s="42">
        <f>Pressure!Q277</f>
        <v>0.3238401447174325</v>
      </c>
      <c r="M277" s="10">
        <f t="shared" si="32"/>
        <v>1.5267119567531957</v>
      </c>
      <c r="N277" s="10">
        <f t="shared" si="31"/>
        <v>2.5616829820695148</v>
      </c>
    </row>
    <row r="278" spans="3:14">
      <c r="C278" s="4">
        <f>Pressure!AB278*1000000</f>
        <v>6438968.3321132213</v>
      </c>
      <c r="D278" s="78">
        <f>Pressure!I278</f>
        <v>1.4876302106966495E-4</v>
      </c>
      <c r="E278" s="40">
        <f>Pressure!H278</f>
        <v>148.76302106966494</v>
      </c>
      <c r="F278" s="10">
        <f t="shared" si="26"/>
        <v>4.25</v>
      </c>
      <c r="G278" s="4">
        <f t="shared" si="25"/>
        <v>294476.76066580345</v>
      </c>
      <c r="H278" s="42">
        <f t="shared" si="27"/>
        <v>9.6957128116490132</v>
      </c>
      <c r="I278" s="10">
        <f t="shared" si="28"/>
        <v>1.2838073491842361</v>
      </c>
      <c r="J278" s="4">
        <f t="shared" si="29"/>
        <v>1229.7338736107404</v>
      </c>
      <c r="K278" s="4">
        <f t="shared" si="30"/>
        <v>276.45651580656005</v>
      </c>
      <c r="L278" s="42">
        <f>Pressure!Q278</f>
        <v>0.32508251271909133</v>
      </c>
      <c r="M278" s="10">
        <f t="shared" si="32"/>
        <v>1.5273352161388247</v>
      </c>
      <c r="N278" s="10">
        <f t="shared" si="31"/>
        <v>2.5616829820695148</v>
      </c>
    </row>
    <row r="279" spans="3:14">
      <c r="C279" s="4">
        <f>Pressure!AB279*1000000</f>
        <v>6442535.1180614661</v>
      </c>
      <c r="D279" s="78">
        <f>Pressure!I279</f>
        <v>1.4876302106966495E-4</v>
      </c>
      <c r="E279" s="40">
        <f>Pressure!H279</f>
        <v>148.76302106966494</v>
      </c>
      <c r="F279" s="10">
        <f t="shared" si="26"/>
        <v>4.25</v>
      </c>
      <c r="G279" s="4">
        <f t="shared" si="25"/>
        <v>294639.88238311169</v>
      </c>
      <c r="H279" s="42">
        <f t="shared" si="27"/>
        <v>9.6999515054727024</v>
      </c>
      <c r="I279" s="10">
        <f t="shared" si="28"/>
        <v>1.2838442566535324</v>
      </c>
      <c r="J279" s="4">
        <f t="shared" si="29"/>
        <v>1230.4504418286547</v>
      </c>
      <c r="K279" s="4">
        <f t="shared" si="30"/>
        <v>276.61760753308187</v>
      </c>
      <c r="L279" s="42">
        <f>Pressure!Q279</f>
        <v>0.32632466031733487</v>
      </c>
      <c r="M279" s="10">
        <f t="shared" si="32"/>
        <v>1.5279560193297324</v>
      </c>
      <c r="N279" s="10">
        <f t="shared" si="31"/>
        <v>2.5616829820695148</v>
      </c>
    </row>
    <row r="280" spans="3:14">
      <c r="C280" s="4">
        <f>Pressure!AB280*1000000</f>
        <v>6446088.4491793262</v>
      </c>
      <c r="D280" s="78">
        <f>Pressure!I280</f>
        <v>1.4876302106966495E-4</v>
      </c>
      <c r="E280" s="40">
        <f>Pressure!H280</f>
        <v>148.76302106966494</v>
      </c>
      <c r="F280" s="10">
        <f t="shared" si="26"/>
        <v>4.25</v>
      </c>
      <c r="G280" s="4">
        <f t="shared" si="25"/>
        <v>294802.38876351144</v>
      </c>
      <c r="H280" s="42">
        <f t="shared" si="27"/>
        <v>9.7041738020627157</v>
      </c>
      <c r="I280" s="10">
        <f t="shared" si="28"/>
        <v>1.2838809842855206</v>
      </c>
      <c r="J280" s="4">
        <f t="shared" si="29"/>
        <v>1231.1643069676707</v>
      </c>
      <c r="K280" s="4">
        <f t="shared" si="30"/>
        <v>276.77809158034052</v>
      </c>
      <c r="L280" s="42">
        <f>Pressure!Q280</f>
        <v>0.32756658850072373</v>
      </c>
      <c r="M280" s="10">
        <f t="shared" si="32"/>
        <v>1.5285743665879261</v>
      </c>
      <c r="N280" s="10">
        <f t="shared" si="31"/>
        <v>2.5616829820695148</v>
      </c>
    </row>
    <row r="281" spans="3:14">
      <c r="C281" s="4">
        <f>Pressure!AB281*1000000</f>
        <v>6449628.318839509</v>
      </c>
      <c r="D281" s="78">
        <f>Pressure!I281</f>
        <v>1.4876302106966495E-4</v>
      </c>
      <c r="E281" s="40">
        <f>Pressure!H281</f>
        <v>148.76302106966494</v>
      </c>
      <c r="F281" s="10">
        <f t="shared" si="26"/>
        <v>4.25</v>
      </c>
      <c r="G281" s="4">
        <f t="shared" si="25"/>
        <v>294964.27950391331</v>
      </c>
      <c r="H281" s="42">
        <f t="shared" si="27"/>
        <v>9.7083796984429824</v>
      </c>
      <c r="I281" s="10">
        <f t="shared" si="28"/>
        <v>1.2839175325389061</v>
      </c>
      <c r="J281" s="4">
        <f t="shared" si="29"/>
        <v>1231.8754676963636</v>
      </c>
      <c r="K281" s="4">
        <f t="shared" si="30"/>
        <v>276.93796764901839</v>
      </c>
      <c r="L281" s="42">
        <f>Pressure!Q281</f>
        <v>0.32880829825620883</v>
      </c>
      <c r="M281" s="10">
        <f t="shared" si="32"/>
        <v>1.5291902581740753</v>
      </c>
      <c r="N281" s="10">
        <f t="shared" si="31"/>
        <v>2.5616829820695148</v>
      </c>
    </row>
    <row r="282" spans="3:14">
      <c r="C282" s="4">
        <f>Pressure!AB282*1000000</f>
        <v>6453154.7204430606</v>
      </c>
      <c r="D282" s="78">
        <f>Pressure!I282</f>
        <v>1.4876302106966495E-4</v>
      </c>
      <c r="E282" s="40">
        <f>Pressure!H282</f>
        <v>148.76302106966494</v>
      </c>
      <c r="F282" s="10">
        <f t="shared" si="26"/>
        <v>4.25</v>
      </c>
      <c r="G282" s="4">
        <f t="shared" si="25"/>
        <v>295125.55430252373</v>
      </c>
      <c r="H282" s="42">
        <f t="shared" si="27"/>
        <v>9.7125691916500312</v>
      </c>
      <c r="I282" s="10">
        <f t="shared" si="28"/>
        <v>1.2839539018695842</v>
      </c>
      <c r="J282" s="4">
        <f t="shared" si="29"/>
        <v>1232.5839226890023</v>
      </c>
      <c r="K282" s="4">
        <f t="shared" si="30"/>
        <v>277.09723544107783</v>
      </c>
      <c r="L282" s="42">
        <f>Pressure!Q282</f>
        <v>0.33004979056914041</v>
      </c>
      <c r="M282" s="10">
        <f t="shared" si="32"/>
        <v>1.52980369434774</v>
      </c>
      <c r="N282" s="10">
        <f t="shared" si="31"/>
        <v>2.5616829820695148</v>
      </c>
    </row>
    <row r="283" spans="3:14">
      <c r="C283" s="4">
        <f>Pressure!AB283*1000000</f>
        <v>6456667.6474204063</v>
      </c>
      <c r="D283" s="78">
        <f>Pressure!I283</f>
        <v>1.4876302106966495E-4</v>
      </c>
      <c r="E283" s="40">
        <f>Pressure!H283</f>
        <v>148.76302106966494</v>
      </c>
      <c r="F283" s="10">
        <f t="shared" si="26"/>
        <v>4.25</v>
      </c>
      <c r="G283" s="4">
        <f t="shared" si="25"/>
        <v>295286.21285889292</v>
      </c>
      <c r="H283" s="42">
        <f t="shared" si="27"/>
        <v>9.7167422787342428</v>
      </c>
      <c r="I283" s="10">
        <f t="shared" si="28"/>
        <v>1.2839900927306644</v>
      </c>
      <c r="J283" s="4">
        <f t="shared" si="29"/>
        <v>1233.289670625757</v>
      </c>
      <c r="K283" s="4">
        <f t="shared" si="30"/>
        <v>277.25589465980778</v>
      </c>
      <c r="L283" s="42">
        <f>Pressure!Q283</f>
        <v>0.33129106642327683</v>
      </c>
      <c r="M283" s="10">
        <f t="shared" si="32"/>
        <v>1.5304146753671035</v>
      </c>
      <c r="N283" s="10">
        <f t="shared" si="31"/>
        <v>2.5616829820695148</v>
      </c>
    </row>
    <row r="284" spans="3:14">
      <c r="C284" s="4">
        <f>Pressure!AB284*1000000</f>
        <v>6460167.0932305623</v>
      </c>
      <c r="D284" s="78">
        <f>Pressure!I284</f>
        <v>1.4876302106966495E-4</v>
      </c>
      <c r="E284" s="40">
        <f>Pressure!H284</f>
        <v>148.76302106966494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295446.25487387856</v>
      </c>
      <c r="H284" s="42">
        <f t="shared" si="27"/>
        <v>9.7208989567589636</v>
      </c>
      <c r="I284" s="10">
        <f t="shared" si="28"/>
        <v>1.2840261055724764</v>
      </c>
      <c r="J284" s="4">
        <f t="shared" si="29"/>
        <v>1233.9927101925425</v>
      </c>
      <c r="K284" s="4">
        <f t="shared" si="30"/>
        <v>277.41394500978879</v>
      </c>
      <c r="L284" s="42">
        <f>Pressure!Q284</f>
        <v>0.33253212680079325</v>
      </c>
      <c r="M284" s="10">
        <f t="shared" si="32"/>
        <v>1.5310232014889888</v>
      </c>
      <c r="N284" s="10">
        <f t="shared" si="31"/>
        <v>2.5616829820695148</v>
      </c>
    </row>
    <row r="285" spans="3:14">
      <c r="C285" s="4">
        <f>Pressure!AB285*1000000</f>
        <v>6463653.0513613932</v>
      </c>
      <c r="D285" s="78">
        <f>Pressure!I285</f>
        <v>1.4876302106966495E-4</v>
      </c>
      <c r="E285" s="40">
        <f>Pressure!H285</f>
        <v>148.76302106966494</v>
      </c>
      <c r="F285" s="10">
        <f t="shared" ref="F285:F348" si="34">aexit/E285</f>
        <v>4.25</v>
      </c>
      <c r="G285" s="4">
        <f t="shared" si="33"/>
        <v>295605.68004965776</v>
      </c>
      <c r="H285" s="42">
        <f t="shared" ref="H285:H348" si="35">1/(((k+1)/2)^(1/(k-1))*(patm*1000000/C285)^(1/k)*SQRT((k+1)/(k-1)*(1-(patm*1000000/C285)^((k-1)/k))))</f>
        <v>9.7250392228008042</v>
      </c>
      <c r="I285" s="10">
        <f t="shared" ref="I285:I348" si="36">etanoz*SQRT(2*k^2/(k-1)*(2/(k+1))^((k+1)/(k-1))*(1-(G285/C285)^((k-1)/k)))+(G285-patm*1000000)/C285*(aexit/E285)</f>
        <v>1.284061940842588</v>
      </c>
      <c r="J285" s="4">
        <f t="shared" ref="J285:J348" si="37">I285*D285*C285</f>
        <v>1234.6930400810695</v>
      </c>
      <c r="K285" s="4">
        <f t="shared" ref="K285:K348" si="38">J285/4.4482</f>
        <v>277.57138619690426</v>
      </c>
      <c r="L285" s="42">
        <f>Pressure!Q285</f>
        <v>0.33377297268229056</v>
      </c>
      <c r="M285" s="10">
        <f t="shared" si="32"/>
        <v>1.5316292729690542</v>
      </c>
      <c r="N285" s="10">
        <f t="shared" si="31"/>
        <v>2.5616829820695148</v>
      </c>
    </row>
    <row r="286" spans="3:14">
      <c r="C286" s="4">
        <f>Pressure!AB286*1000000</f>
        <v>6467125.5153293964</v>
      </c>
      <c r="D286" s="78">
        <f>Pressure!I286</f>
        <v>1.4876302106966495E-4</v>
      </c>
      <c r="E286" s="40">
        <f>Pressure!H286</f>
        <v>148.76302106966494</v>
      </c>
      <c r="F286" s="10">
        <f t="shared" si="34"/>
        <v>4.25</v>
      </c>
      <c r="G286" s="4">
        <f t="shared" si="33"/>
        <v>295764.48808971699</v>
      </c>
      <c r="H286" s="42">
        <f t="shared" si="35"/>
        <v>9.7291630739494277</v>
      </c>
      <c r="I286" s="10">
        <f t="shared" si="36"/>
        <v>1.2840975989858163</v>
      </c>
      <c r="J286" s="4">
        <f t="shared" si="37"/>
        <v>1235.3906589887999</v>
      </c>
      <c r="K286" s="4">
        <f t="shared" si="38"/>
        <v>277.72821792833054</v>
      </c>
      <c r="L286" s="42">
        <f>Pressure!Q286</f>
        <v>0.33501360504680405</v>
      </c>
      <c r="M286" s="10">
        <f t="shared" si="32"/>
        <v>1.5322328900616453</v>
      </c>
      <c r="N286" s="10">
        <f t="shared" ref="N286:N349" si="39">N285-1/834*(me-mef)</f>
        <v>2.5616829820695148</v>
      </c>
    </row>
    <row r="287" spans="3:14">
      <c r="C287" s="4">
        <f>Pressure!AB287*1000000</f>
        <v>6470584.4786801189</v>
      </c>
      <c r="D287" s="78">
        <f>Pressure!I287</f>
        <v>1.4876302106966495E-4</v>
      </c>
      <c r="E287" s="40">
        <f>Pressure!H287</f>
        <v>148.76302106966494</v>
      </c>
      <c r="F287" s="10">
        <f t="shared" si="34"/>
        <v>4.25</v>
      </c>
      <c r="G287" s="4">
        <f t="shared" si="33"/>
        <v>295922.67869887134</v>
      </c>
      <c r="H287" s="42">
        <f t="shared" si="35"/>
        <v>9.7332705073080614</v>
      </c>
      <c r="I287" s="10">
        <f t="shared" si="36"/>
        <v>1.2841330804442468</v>
      </c>
      <c r="J287" s="4">
        <f t="shared" si="37"/>
        <v>1236.0855656190331</v>
      </c>
      <c r="K287" s="4">
        <f t="shared" si="38"/>
        <v>277.88443991255633</v>
      </c>
      <c r="L287" s="42">
        <f>Pressure!Q287</f>
        <v>0.33625402487181216</v>
      </c>
      <c r="M287" s="10">
        <f t="shared" si="32"/>
        <v>1.5328340530198763</v>
      </c>
      <c r="N287" s="10">
        <f t="shared" si="39"/>
        <v>2.5616829820695148</v>
      </c>
    </row>
    <row r="288" spans="3:14">
      <c r="C288" s="4">
        <f>Pressure!AB288*1000000</f>
        <v>6474029.9349871948</v>
      </c>
      <c r="D288" s="78">
        <f>Pressure!I288</f>
        <v>1.4876302106966495E-4</v>
      </c>
      <c r="E288" s="40">
        <f>Pressure!H288</f>
        <v>148.76302106966494</v>
      </c>
      <c r="F288" s="10">
        <f t="shared" si="34"/>
        <v>4.25</v>
      </c>
      <c r="G288" s="4">
        <f t="shared" si="33"/>
        <v>296080.25158322038</v>
      </c>
      <c r="H288" s="42">
        <f t="shared" si="35"/>
        <v>9.7373615199923691</v>
      </c>
      <c r="I288" s="10">
        <f t="shared" si="36"/>
        <v>1.2841683856572372</v>
      </c>
      <c r="J288" s="4">
        <f t="shared" si="37"/>
        <v>1236.7777586807103</v>
      </c>
      <c r="K288" s="4">
        <f t="shared" si="38"/>
        <v>278.04005185933869</v>
      </c>
      <c r="L288" s="42">
        <f>Pressure!Q288</f>
        <v>0.33749423313324506</v>
      </c>
      <c r="M288" s="10">
        <f t="shared" si="32"/>
        <v>1.533432762095478</v>
      </c>
      <c r="N288" s="10">
        <f t="shared" si="39"/>
        <v>2.5616829820695148</v>
      </c>
    </row>
    <row r="289" spans="3:14">
      <c r="C289" s="4">
        <f>Pressure!AB289*1000000</f>
        <v>6477461.8778531794</v>
      </c>
      <c r="D289" s="78">
        <f>Pressure!I289</f>
        <v>1.4876302106966495E-4</v>
      </c>
      <c r="E289" s="40">
        <f>Pressure!H289</f>
        <v>148.76302106966494</v>
      </c>
      <c r="F289" s="10">
        <f t="shared" si="34"/>
        <v>4.25</v>
      </c>
      <c r="G289" s="4">
        <f t="shared" si="33"/>
        <v>296237.20645018638</v>
      </c>
      <c r="H289" s="42">
        <f t="shared" si="35"/>
        <v>9.7414361091314721</v>
      </c>
      <c r="I289" s="10">
        <f t="shared" si="36"/>
        <v>1.2842035150614395</v>
      </c>
      <c r="J289" s="4">
        <f t="shared" si="37"/>
        <v>1237.4672368885831</v>
      </c>
      <c r="K289" s="4">
        <f t="shared" si="38"/>
        <v>278.19505347974081</v>
      </c>
      <c r="L289" s="42">
        <f>Pressure!Q289</f>
        <v>0.33873423080549342</v>
      </c>
      <c r="M289" s="10">
        <f t="shared" si="32"/>
        <v>1.5340290175390399</v>
      </c>
      <c r="N289" s="10">
        <f t="shared" si="39"/>
        <v>2.5616829820695148</v>
      </c>
    </row>
    <row r="290" spans="3:14">
      <c r="C290" s="4">
        <f>Pressure!AB290*1000000</f>
        <v>6480880.3009090656</v>
      </c>
      <c r="D290" s="78">
        <f>Pressure!I290</f>
        <v>1.4876302106966495E-4</v>
      </c>
      <c r="E290" s="40">
        <f>Pressure!H290</f>
        <v>148.76302106966494</v>
      </c>
      <c r="F290" s="10">
        <f t="shared" si="34"/>
        <v>4.25</v>
      </c>
      <c r="G290" s="4">
        <f t="shared" si="33"/>
        <v>296393.54300849221</v>
      </c>
      <c r="H290" s="42">
        <f t="shared" si="35"/>
        <v>9.7454942718673596</v>
      </c>
      <c r="I290" s="10">
        <f t="shared" si="36"/>
        <v>1.2842384690908091</v>
      </c>
      <c r="J290" s="4">
        <f t="shared" si="37"/>
        <v>1238.1539989631165</v>
      </c>
      <c r="K290" s="4">
        <f t="shared" si="38"/>
        <v>278.34944448611043</v>
      </c>
      <c r="L290" s="42">
        <f>Pressure!Q290</f>
        <v>0.33997401886141698</v>
      </c>
      <c r="M290" s="10">
        <f t="shared" si="32"/>
        <v>1.5346228195998335</v>
      </c>
      <c r="N290" s="10">
        <f t="shared" si="39"/>
        <v>2.5616829820695148</v>
      </c>
    </row>
    <row r="291" spans="3:14">
      <c r="C291" s="4">
        <f>Pressure!AB291*1000000</f>
        <v>6484285.1978143379</v>
      </c>
      <c r="D291" s="78">
        <f>Pressure!I291</f>
        <v>1.4876302106966495E-4</v>
      </c>
      <c r="E291" s="40">
        <f>Pressure!H291</f>
        <v>148.76302106966494</v>
      </c>
      <c r="F291" s="10">
        <f t="shared" si="34"/>
        <v>4.25</v>
      </c>
      <c r="G291" s="4">
        <f t="shared" si="33"/>
        <v>296549.26096816361</v>
      </c>
      <c r="H291" s="42">
        <f t="shared" si="35"/>
        <v>9.7495360053550471</v>
      </c>
      <c r="I291" s="10">
        <f t="shared" si="36"/>
        <v>1.2842732481766197</v>
      </c>
      <c r="J291" s="4">
        <f t="shared" si="37"/>
        <v>1238.8380436304994</v>
      </c>
      <c r="K291" s="4">
        <f t="shared" si="38"/>
        <v>278.50322459208206</v>
      </c>
      <c r="L291" s="42">
        <f>Pressure!Q291</f>
        <v>0.34121359827235309</v>
      </c>
      <c r="M291" s="10">
        <f t="shared" si="32"/>
        <v>1.5352141685258123</v>
      </c>
      <c r="N291" s="10">
        <f t="shared" si="39"/>
        <v>2.5616829820695148</v>
      </c>
    </row>
    <row r="292" spans="3:14">
      <c r="C292" s="4">
        <f>Pressure!AB292*1000000</f>
        <v>6487676.5622568587</v>
      </c>
      <c r="D292" s="78">
        <f>Pressure!I292</f>
        <v>1.4876302106966495E-4</v>
      </c>
      <c r="E292" s="40">
        <f>Pressure!H292</f>
        <v>148.76302106966494</v>
      </c>
      <c r="F292" s="10">
        <f t="shared" si="34"/>
        <v>4.25</v>
      </c>
      <c r="G292" s="4">
        <f t="shared" si="33"/>
        <v>296704.36004052433</v>
      </c>
      <c r="H292" s="42">
        <f t="shared" si="35"/>
        <v>9.7535613067623945</v>
      </c>
      <c r="I292" s="10">
        <f t="shared" si="36"/>
        <v>1.2843078527474743</v>
      </c>
      <c r="J292" s="4">
        <f t="shared" si="37"/>
        <v>1239.5193696226213</v>
      </c>
      <c r="K292" s="4">
        <f t="shared" si="38"/>
        <v>278.6563935125717</v>
      </c>
      <c r="L292" s="42">
        <f>Pressure!Q292</f>
        <v>0.34245297000812525</v>
      </c>
      <c r="M292" s="10">
        <f t="shared" si="32"/>
        <v>1.5358030645636536</v>
      </c>
      <c r="N292" s="10">
        <f t="shared" si="39"/>
        <v>2.5616829820695148</v>
      </c>
    </row>
    <row r="293" spans="3:14">
      <c r="C293" s="4">
        <f>Pressure!AB293*1000000</f>
        <v>6491054.3879528698</v>
      </c>
      <c r="D293" s="78">
        <f>Pressure!I293</f>
        <v>1.4876302106966495E-4</v>
      </c>
      <c r="E293" s="40">
        <f>Pressure!H293</f>
        <v>148.76302106966494</v>
      </c>
      <c r="F293" s="10">
        <f t="shared" si="34"/>
        <v>4.25</v>
      </c>
      <c r="G293" s="4">
        <f t="shared" si="33"/>
        <v>296858.83993819583</v>
      </c>
      <c r="H293" s="42">
        <f t="shared" si="35"/>
        <v>9.7575701732701656</v>
      </c>
      <c r="I293" s="10">
        <f t="shared" si="36"/>
        <v>1.2843422832293201</v>
      </c>
      <c r="J293" s="4">
        <f t="shared" si="37"/>
        <v>1240.1979756770741</v>
      </c>
      <c r="K293" s="4">
        <f t="shared" si="38"/>
        <v>278.80895096377725</v>
      </c>
      <c r="L293" s="42">
        <f>Pressure!Q293</f>
        <v>0.34369213503705165</v>
      </c>
      <c r="M293" s="10">
        <f t="shared" si="32"/>
        <v>1.5363895079588006</v>
      </c>
      <c r="N293" s="10">
        <f t="shared" si="39"/>
        <v>2.5616829820695148</v>
      </c>
    </row>
    <row r="294" spans="3:14">
      <c r="C294" s="4">
        <f>Pressure!AB294*1000000</f>
        <v>6494418.6686474942</v>
      </c>
      <c r="D294" s="78">
        <f>Pressure!I294</f>
        <v>1.4876302106966495E-4</v>
      </c>
      <c r="E294" s="40">
        <f>Pressure!H294</f>
        <v>148.76302106966494</v>
      </c>
      <c r="F294" s="10">
        <f t="shared" si="34"/>
        <v>4.25</v>
      </c>
      <c r="G294" s="4">
        <f t="shared" si="33"/>
        <v>297012.70037512062</v>
      </c>
      <c r="H294" s="42">
        <f t="shared" si="35"/>
        <v>9.7615626020726278</v>
      </c>
      <c r="I294" s="10">
        <f t="shared" si="36"/>
        <v>1.2843765400454661</v>
      </c>
      <c r="J294" s="4">
        <f t="shared" si="37"/>
        <v>1240.8738605372509</v>
      </c>
      <c r="K294" s="4">
        <f t="shared" si="38"/>
        <v>278.96089666320108</v>
      </c>
      <c r="L294" s="42">
        <f>Pressure!Q294</f>
        <v>0.3449310943259537</v>
      </c>
      <c r="M294" s="10">
        <f t="shared" si="32"/>
        <v>1.5369734989555055</v>
      </c>
      <c r="N294" s="10">
        <f t="shared" si="39"/>
        <v>2.5616829820695148</v>
      </c>
    </row>
    <row r="295" spans="3:14">
      <c r="C295" s="4">
        <f>Pressure!AB295*1000000</f>
        <v>6497769.398113111</v>
      </c>
      <c r="D295" s="78">
        <f>Pressure!I295</f>
        <v>1.4876302106966495E-4</v>
      </c>
      <c r="E295" s="40">
        <f>Pressure!H295</f>
        <v>148.76302106966494</v>
      </c>
      <c r="F295" s="10">
        <f t="shared" si="34"/>
        <v>4.25</v>
      </c>
      <c r="G295" s="4">
        <f t="shared" si="33"/>
        <v>297165.94106648746</v>
      </c>
      <c r="H295" s="42">
        <f t="shared" si="35"/>
        <v>9.7655385903756535</v>
      </c>
      <c r="I295" s="10">
        <f t="shared" si="36"/>
        <v>1.2844106236165802</v>
      </c>
      <c r="J295" s="4">
        <f t="shared" si="37"/>
        <v>1241.5470229520215</v>
      </c>
      <c r="K295" s="4">
        <f t="shared" si="38"/>
        <v>279.11223032957633</v>
      </c>
      <c r="L295" s="42">
        <f>Pressure!Q295</f>
        <v>0.34616984884016438</v>
      </c>
      <c r="M295" s="10">
        <f t="shared" si="32"/>
        <v>1.5375550377966036</v>
      </c>
      <c r="N295" s="10">
        <f t="shared" si="39"/>
        <v>2.5616829820695148</v>
      </c>
    </row>
    <row r="296" spans="3:14">
      <c r="C296" s="4">
        <f>Pressure!AB296*1000000</f>
        <v>6501106.5701512806</v>
      </c>
      <c r="D296" s="78">
        <f>Pressure!I296</f>
        <v>1.4876302106966495E-4</v>
      </c>
      <c r="E296" s="40">
        <f>Pressure!H296</f>
        <v>148.76302106966494</v>
      </c>
      <c r="F296" s="10">
        <f t="shared" si="34"/>
        <v>4.25</v>
      </c>
      <c r="G296" s="4">
        <f t="shared" si="33"/>
        <v>297318.56172881986</v>
      </c>
      <c r="H296" s="42">
        <f t="shared" si="35"/>
        <v>9.7694981353990222</v>
      </c>
      <c r="I296" s="10">
        <f t="shared" si="36"/>
        <v>1.2844445343607216</v>
      </c>
      <c r="J296" s="4">
        <f t="shared" si="37"/>
        <v>1242.2174616761172</v>
      </c>
      <c r="K296" s="4">
        <f t="shared" si="38"/>
        <v>279.26295168295428</v>
      </c>
      <c r="L296" s="42">
        <f>Pressure!Q296</f>
        <v>0.34740839954353681</v>
      </c>
      <c r="M296" s="10">
        <f t="shared" ref="M296:M359" si="40">(J296+J295)/2*(L296-L295)</f>
        <v>1.5381341247238096</v>
      </c>
      <c r="N296" s="10">
        <f t="shared" si="39"/>
        <v>2.5616829820695148</v>
      </c>
    </row>
    <row r="297" spans="3:14">
      <c r="C297" s="4">
        <f>Pressure!AB297*1000000</f>
        <v>6504430.1785911964</v>
      </c>
      <c r="D297" s="78">
        <f>Pressure!I297</f>
        <v>1.4876302106966495E-4</v>
      </c>
      <c r="E297" s="40">
        <f>Pressure!H297</f>
        <v>148.76302106966494</v>
      </c>
      <c r="F297" s="10">
        <f t="shared" si="34"/>
        <v>4.25</v>
      </c>
      <c r="G297" s="4">
        <f t="shared" si="33"/>
        <v>297470.56207990512</v>
      </c>
      <c r="H297" s="42">
        <f t="shared" si="35"/>
        <v>9.7734412343746069</v>
      </c>
      <c r="I297" s="10">
        <f t="shared" si="36"/>
        <v>1.2844782726933388</v>
      </c>
      <c r="J297" s="4">
        <f t="shared" si="37"/>
        <v>1242.8851754698219</v>
      </c>
      <c r="K297" s="4">
        <f t="shared" si="38"/>
        <v>279.4130604446342</v>
      </c>
      <c r="L297" s="42">
        <f>Pressure!Q297</f>
        <v>0.34864674739845236</v>
      </c>
      <c r="M297" s="10">
        <f t="shared" si="40"/>
        <v>1.5387107599773324</v>
      </c>
      <c r="N297" s="10">
        <f t="shared" si="39"/>
        <v>2.5616829820695148</v>
      </c>
    </row>
    <row r="298" spans="3:14">
      <c r="C298" s="4">
        <f>Pressure!AB298*1000000</f>
        <v>6507740.2172904657</v>
      </c>
      <c r="D298" s="78">
        <f>Pressure!I298</f>
        <v>1.4876302106966495E-4</v>
      </c>
      <c r="E298" s="40">
        <f>Pressure!H298</f>
        <v>148.76302106966494</v>
      </c>
      <c r="F298" s="10">
        <f t="shared" si="34"/>
        <v>4.25</v>
      </c>
      <c r="G298" s="4">
        <f t="shared" si="33"/>
        <v>297621.94183882984</v>
      </c>
      <c r="H298" s="42">
        <f t="shared" si="35"/>
        <v>9.7773678845473082</v>
      </c>
      <c r="I298" s="10">
        <f t="shared" si="36"/>
        <v>1.28451183902729</v>
      </c>
      <c r="J298" s="4">
        <f t="shared" si="37"/>
        <v>1243.5501630991273</v>
      </c>
      <c r="K298" s="4">
        <f t="shared" si="38"/>
        <v>279.56255633719871</v>
      </c>
      <c r="L298" s="42">
        <f>Pressure!Q298</f>
        <v>0.3498848933658294</v>
      </c>
      <c r="M298" s="10">
        <f t="shared" si="40"/>
        <v>1.5392849437964493</v>
      </c>
      <c r="N298" s="10">
        <f t="shared" si="39"/>
        <v>2.5616829820695148</v>
      </c>
    </row>
    <row r="299" spans="3:14">
      <c r="C299" s="4">
        <f>Pressure!AB299*1000000</f>
        <v>6511036.6801349055</v>
      </c>
      <c r="D299" s="78">
        <f>Pressure!I299</f>
        <v>1.4876302106966495E-4</v>
      </c>
      <c r="E299" s="40">
        <f>Pressure!H299</f>
        <v>148.76302106966494</v>
      </c>
      <c r="F299" s="10">
        <f t="shared" si="34"/>
        <v>4.25</v>
      </c>
      <c r="G299" s="4">
        <f t="shared" si="33"/>
        <v>297772.70072597091</v>
      </c>
      <c r="H299" s="42">
        <f t="shared" si="35"/>
        <v>9.7812780831748469</v>
      </c>
      <c r="I299" s="10">
        <f t="shared" si="36"/>
        <v>1.2845452337728536</v>
      </c>
      <c r="J299" s="4">
        <f t="shared" si="37"/>
        <v>1244.2124233356922</v>
      </c>
      <c r="K299" s="4">
        <f t="shared" si="38"/>
        <v>279.71143908450432</v>
      </c>
      <c r="L299" s="42">
        <f>Pressure!Q299</f>
        <v>0.35112283840513125</v>
      </c>
      <c r="M299" s="10">
        <f t="shared" si="40"/>
        <v>1.5398566764188717</v>
      </c>
      <c r="N299" s="10">
        <f t="shared" si="39"/>
        <v>2.5616829820695148</v>
      </c>
    </row>
    <row r="300" spans="3:14">
      <c r="C300" s="4">
        <f>Pressure!AB300*1000000</f>
        <v>6514319.5610380387</v>
      </c>
      <c r="D300" s="78">
        <f>Pressure!I300</f>
        <v>1.4876302106966495E-4</v>
      </c>
      <c r="E300" s="40">
        <f>Pressure!H300</f>
        <v>148.76302106966494</v>
      </c>
      <c r="F300" s="10">
        <f t="shared" si="34"/>
        <v>4.25</v>
      </c>
      <c r="G300" s="4">
        <f t="shared" si="33"/>
        <v>297922.83846297214</v>
      </c>
      <c r="H300" s="42">
        <f t="shared" si="35"/>
        <v>9.7851718275271971</v>
      </c>
      <c r="I300" s="10">
        <f t="shared" si="36"/>
        <v>1.2845784573377363</v>
      </c>
      <c r="J300" s="4">
        <f t="shared" si="37"/>
        <v>1244.8719549567415</v>
      </c>
      <c r="K300" s="4">
        <f t="shared" si="38"/>
        <v>279.85970841165903</v>
      </c>
      <c r="L300" s="42">
        <f>Pressure!Q300</f>
        <v>0.35236058347437477</v>
      </c>
      <c r="M300" s="10">
        <f t="shared" si="40"/>
        <v>1.5404259580812565</v>
      </c>
      <c r="N300" s="10">
        <f t="shared" si="39"/>
        <v>2.5616829820695148</v>
      </c>
    </row>
    <row r="301" spans="3:14">
      <c r="C301" s="4">
        <f>Pressure!AB301*1000000</f>
        <v>6517588.8539418308</v>
      </c>
      <c r="D301" s="78">
        <f>Pressure!I301</f>
        <v>1.4876302106966495E-4</v>
      </c>
      <c r="E301" s="40">
        <f>Pressure!H301</f>
        <v>148.76302106966494</v>
      </c>
      <c r="F301" s="10">
        <f t="shared" si="34"/>
        <v>4.25</v>
      </c>
      <c r="G301" s="4">
        <f t="shared" si="33"/>
        <v>298072.35477277834</v>
      </c>
      <c r="H301" s="42">
        <f t="shared" si="35"/>
        <v>9.7890491148874421</v>
      </c>
      <c r="I301" s="10">
        <f t="shared" si="36"/>
        <v>1.2846115101270936</v>
      </c>
      <c r="J301" s="4">
        <f t="shared" si="37"/>
        <v>1245.5287567452153</v>
      </c>
      <c r="K301" s="4">
        <f t="shared" si="38"/>
        <v>280.0073640450554</v>
      </c>
      <c r="L301" s="42">
        <f>Pressure!Q301</f>
        <v>0.35359812953013842</v>
      </c>
      <c r="M301" s="10">
        <f t="shared" si="40"/>
        <v>1.5409927890188715</v>
      </c>
      <c r="N301" s="10">
        <f t="shared" si="39"/>
        <v>2.5616829820695148</v>
      </c>
    </row>
    <row r="302" spans="3:14">
      <c r="C302" s="4">
        <f>Pressure!AB302*1000000</f>
        <v>6520844.5528159523</v>
      </c>
      <c r="D302" s="78">
        <f>Pressure!I302</f>
        <v>1.4876302106966495E-4</v>
      </c>
      <c r="E302" s="40">
        <f>Pressure!H302</f>
        <v>148.76302106966494</v>
      </c>
      <c r="F302" s="10">
        <f t="shared" si="34"/>
        <v>4.25</v>
      </c>
      <c r="G302" s="4">
        <f t="shared" si="33"/>
        <v>298221.24937960115</v>
      </c>
      <c r="H302" s="42">
        <f t="shared" si="35"/>
        <v>9.7929099425509616</v>
      </c>
      <c r="I302" s="10">
        <f t="shared" si="36"/>
        <v>1.2846443925435342</v>
      </c>
      <c r="J302" s="4">
        <f t="shared" si="37"/>
        <v>1246.1828274896181</v>
      </c>
      <c r="K302" s="4">
        <f t="shared" si="38"/>
        <v>280.15440571233717</v>
      </c>
      <c r="L302" s="42">
        <f>Pressure!Q302</f>
        <v>0.35483547752757066</v>
      </c>
      <c r="M302" s="10">
        <f t="shared" si="40"/>
        <v>1.5415571694658523</v>
      </c>
      <c r="N302" s="10">
        <f t="shared" si="39"/>
        <v>2.5616829820695148</v>
      </c>
    </row>
    <row r="303" spans="3:14">
      <c r="C303" s="4">
        <f>Pressure!AB303*1000000</f>
        <v>6524086.6516578421</v>
      </c>
      <c r="D303" s="78">
        <f>Pressure!I303</f>
        <v>1.4876302106966495E-4</v>
      </c>
      <c r="E303" s="40">
        <f>Pressure!H303</f>
        <v>148.76302106966494</v>
      </c>
      <c r="F303" s="10">
        <f t="shared" si="34"/>
        <v>4.25</v>
      </c>
      <c r="G303" s="4">
        <f t="shared" si="33"/>
        <v>298369.5220089223</v>
      </c>
      <c r="H303" s="42">
        <f t="shared" si="35"/>
        <v>9.7967543078254824</v>
      </c>
      <c r="I303" s="10">
        <f t="shared" si="36"/>
        <v>1.2846771049871335</v>
      </c>
      <c r="J303" s="4">
        <f t="shared" si="37"/>
        <v>1246.8341659840346</v>
      </c>
      <c r="K303" s="4">
        <f t="shared" si="38"/>
        <v>280.30083314240244</v>
      </c>
      <c r="L303" s="42">
        <f>Pressure!Q303</f>
        <v>0.356072628420398</v>
      </c>
      <c r="M303" s="10">
        <f t="shared" si="40"/>
        <v>1.5421190996548206</v>
      </c>
      <c r="N303" s="10">
        <f t="shared" si="39"/>
        <v>2.5616829820695148</v>
      </c>
    </row>
    <row r="304" spans="3:14">
      <c r="C304" s="4">
        <f>Pressure!AB304*1000000</f>
        <v>6527315.1444932977</v>
      </c>
      <c r="D304" s="78">
        <f>Pressure!I304</f>
        <v>1.4876302106966495E-4</v>
      </c>
      <c r="E304" s="40">
        <f>Pressure!H304</f>
        <v>148.76302106966494</v>
      </c>
      <c r="F304" s="10">
        <f t="shared" si="34"/>
        <v>4.25</v>
      </c>
      <c r="G304" s="4">
        <f t="shared" si="33"/>
        <v>298517.17238752043</v>
      </c>
      <c r="H304" s="42">
        <f t="shared" si="35"/>
        <v>9.8005822080318694</v>
      </c>
      <c r="I304" s="10">
        <f t="shared" si="36"/>
        <v>1.2847096478554514</v>
      </c>
      <c r="J304" s="4">
        <f t="shared" si="37"/>
        <v>1247.4827710282452</v>
      </c>
      <c r="K304" s="4">
        <f t="shared" si="38"/>
        <v>280.44664606542989</v>
      </c>
      <c r="L304" s="42">
        <f>Pressure!Q304</f>
        <v>0.35730958316093331</v>
      </c>
      <c r="M304" s="10">
        <f t="shared" si="40"/>
        <v>1.5426785798174294</v>
      </c>
      <c r="N304" s="10">
        <f t="shared" si="39"/>
        <v>2.5616829820695148</v>
      </c>
    </row>
    <row r="305" spans="3:14">
      <c r="C305" s="4">
        <f>Pressure!AB305*1000000</f>
        <v>6530530.0253756959</v>
      </c>
      <c r="D305" s="78">
        <f>Pressure!I305</f>
        <v>1.4876302106966495E-4</v>
      </c>
      <c r="E305" s="40">
        <f>Pressure!H305</f>
        <v>148.76302106966494</v>
      </c>
      <c r="F305" s="10">
        <f t="shared" si="34"/>
        <v>4.25</v>
      </c>
      <c r="G305" s="4">
        <f t="shared" si="33"/>
        <v>298664.20024343539</v>
      </c>
      <c r="H305" s="42">
        <f t="shared" si="35"/>
        <v>9.8043936405031342</v>
      </c>
      <c r="I305" s="10">
        <f t="shared" si="36"/>
        <v>1.2847420215435379</v>
      </c>
      <c r="J305" s="4">
        <f t="shared" si="37"/>
        <v>1248.1286414275721</v>
      </c>
      <c r="K305" s="4">
        <f t="shared" si="38"/>
        <v>280.59184421284385</v>
      </c>
      <c r="L305" s="42">
        <f>Pressure!Q305</f>
        <v>0.3585463427000839</v>
      </c>
      <c r="M305" s="10">
        <f t="shared" si="40"/>
        <v>1.5432356101839038</v>
      </c>
      <c r="N305" s="10">
        <f t="shared" si="39"/>
        <v>2.5616829820695148</v>
      </c>
    </row>
    <row r="306" spans="3:14">
      <c r="C306" s="4">
        <f>Pressure!AB306*1000000</f>
        <v>6533731.2883857368</v>
      </c>
      <c r="D306" s="78">
        <f>Pressure!I306</f>
        <v>1.4876302106966495E-4</v>
      </c>
      <c r="E306" s="40">
        <f>Pressure!H306</f>
        <v>148.76302106966494</v>
      </c>
      <c r="F306" s="10">
        <f t="shared" si="34"/>
        <v>4.25</v>
      </c>
      <c r="G306" s="4">
        <f t="shared" si="33"/>
        <v>298810.60530595673</v>
      </c>
      <c r="H306" s="42">
        <f t="shared" si="35"/>
        <v>9.8081886025842095</v>
      </c>
      <c r="I306" s="10">
        <f t="shared" si="36"/>
        <v>1.2847742264439412</v>
      </c>
      <c r="J306" s="4">
        <f t="shared" si="37"/>
        <v>1248.7717759928266</v>
      </c>
      <c r="K306" s="4">
        <f t="shared" si="38"/>
        <v>280.73642731730286</v>
      </c>
      <c r="L306" s="42">
        <f>Pressure!Q306</f>
        <v>0.35978290798735968</v>
      </c>
      <c r="M306" s="10">
        <f t="shared" si="40"/>
        <v>1.543790190983237</v>
      </c>
      <c r="N306" s="10">
        <f t="shared" si="39"/>
        <v>2.5616829820695148</v>
      </c>
    </row>
    <row r="307" spans="3:14">
      <c r="C307" s="4">
        <f>Pressure!AB307*1000000</f>
        <v>6536918.9276328282</v>
      </c>
      <c r="D307" s="78">
        <f>Pressure!I307</f>
        <v>1.4876302106966495E-4</v>
      </c>
      <c r="E307" s="40">
        <f>Pressure!H307</f>
        <v>148.76302106966494</v>
      </c>
      <c r="F307" s="10">
        <f t="shared" si="34"/>
        <v>4.25</v>
      </c>
      <c r="G307" s="4">
        <f t="shared" si="33"/>
        <v>298956.38730568689</v>
      </c>
      <c r="H307" s="42">
        <f t="shared" si="35"/>
        <v>9.8119670916335959</v>
      </c>
      <c r="I307" s="10">
        <f t="shared" si="36"/>
        <v>1.2848062629467352</v>
      </c>
      <c r="J307" s="4">
        <f t="shared" si="37"/>
        <v>1249.4121735405868</v>
      </c>
      <c r="K307" s="4">
        <f t="shared" si="38"/>
        <v>280.88039511276173</v>
      </c>
      <c r="L307" s="42">
        <f>Pressure!Q307</f>
        <v>0.36101927997088124</v>
      </c>
      <c r="M307" s="10">
        <f t="shared" si="40"/>
        <v>1.5443423224431703</v>
      </c>
      <c r="N307" s="10">
        <f t="shared" si="39"/>
        <v>2.5616829820695148</v>
      </c>
    </row>
    <row r="308" spans="3:14">
      <c r="C308" s="4">
        <f>Pressure!AB308*1000000</f>
        <v>6540092.9372535367</v>
      </c>
      <c r="D308" s="78">
        <f>Pressure!I308</f>
        <v>1.4876302106966495E-4</v>
      </c>
      <c r="E308" s="40">
        <f>Pressure!H308</f>
        <v>148.76302106966494</v>
      </c>
      <c r="F308" s="10">
        <f t="shared" si="34"/>
        <v>4.25</v>
      </c>
      <c r="G308" s="4">
        <f t="shared" si="33"/>
        <v>299101.54597447038</v>
      </c>
      <c r="H308" s="42">
        <f t="shared" si="35"/>
        <v>9.8157291050215267</v>
      </c>
      <c r="I308" s="10">
        <f t="shared" si="36"/>
        <v>1.2848381314395145</v>
      </c>
      <c r="J308" s="4">
        <f t="shared" si="37"/>
        <v>1250.0498328928877</v>
      </c>
      <c r="K308" s="4">
        <f t="shared" si="38"/>
        <v>281.02374733440217</v>
      </c>
      <c r="L308" s="42">
        <f>Pressure!Q308</f>
        <v>0.36225545959738781</v>
      </c>
      <c r="M308" s="10">
        <f t="shared" si="40"/>
        <v>1.5448920047901507</v>
      </c>
      <c r="N308" s="10">
        <f t="shared" si="39"/>
        <v>2.5616829820695148</v>
      </c>
    </row>
    <row r="309" spans="3:14">
      <c r="C309" s="4">
        <f>Pressure!AB309*1000000</f>
        <v>6543253.3114122674</v>
      </c>
      <c r="D309" s="78">
        <f>Pressure!I309</f>
        <v>1.4876302106966495E-4</v>
      </c>
      <c r="E309" s="40">
        <f>Pressure!H309</f>
        <v>148.76302106966494</v>
      </c>
      <c r="F309" s="10">
        <f t="shared" si="34"/>
        <v>4.25</v>
      </c>
      <c r="G309" s="4">
        <f t="shared" si="33"/>
        <v>299246.08104542474</v>
      </c>
      <c r="H309" s="42">
        <f t="shared" si="35"/>
        <v>9.819474640130835</v>
      </c>
      <c r="I309" s="10">
        <f t="shared" si="36"/>
        <v>1.2848698323074146</v>
      </c>
      <c r="J309" s="4">
        <f t="shared" si="37"/>
        <v>1250.6847528773567</v>
      </c>
      <c r="K309" s="4">
        <f t="shared" si="38"/>
        <v>281.16648371866302</v>
      </c>
      <c r="L309" s="42">
        <f>Pressure!Q309</f>
        <v>0.36349144781224552</v>
      </c>
      <c r="M309" s="10">
        <f t="shared" si="40"/>
        <v>1.5454392382495477</v>
      </c>
      <c r="N309" s="10">
        <f t="shared" si="39"/>
        <v>2.5616829820695148</v>
      </c>
    </row>
    <row r="310" spans="3:14">
      <c r="C310" s="4">
        <f>Pressure!AB310*1000000</f>
        <v>6546400.0443004426</v>
      </c>
      <c r="D310" s="78">
        <f>Pressure!I310</f>
        <v>1.4876302106966495E-4</v>
      </c>
      <c r="E310" s="40">
        <f>Pressure!H310</f>
        <v>148.76302106966494</v>
      </c>
      <c r="F310" s="10">
        <f t="shared" si="34"/>
        <v>4.25</v>
      </c>
      <c r="G310" s="4">
        <f t="shared" si="33"/>
        <v>299389.99225290323</v>
      </c>
      <c r="H310" s="42">
        <f t="shared" si="35"/>
        <v>9.8232036943559518</v>
      </c>
      <c r="I310" s="10">
        <f t="shared" si="36"/>
        <v>1.2849013659331143</v>
      </c>
      <c r="J310" s="4">
        <f t="shared" si="37"/>
        <v>1251.316932327049</v>
      </c>
      <c r="K310" s="4">
        <f t="shared" si="38"/>
        <v>281.3086040032033</v>
      </c>
      <c r="L310" s="42">
        <f>Pressure!Q310</f>
        <v>0.36472724555945513</v>
      </c>
      <c r="M310" s="10">
        <f t="shared" si="40"/>
        <v>1.5459840230451265</v>
      </c>
      <c r="N310" s="10">
        <f t="shared" si="39"/>
        <v>2.5616829820695148</v>
      </c>
    </row>
    <row r="311" spans="3:14">
      <c r="C311" s="4">
        <f>Pressure!AB311*1000000</f>
        <v>6549533.1301378254</v>
      </c>
      <c r="D311" s="78">
        <f>Pressure!I311</f>
        <v>1.4876302106966495E-4</v>
      </c>
      <c r="E311" s="40">
        <f>Pressure!H311</f>
        <v>148.76302106966494</v>
      </c>
      <c r="F311" s="10">
        <f t="shared" si="34"/>
        <v>4.25</v>
      </c>
      <c r="G311" s="4">
        <f t="shared" si="33"/>
        <v>299533.27933255531</v>
      </c>
      <c r="H311" s="42">
        <f t="shared" si="35"/>
        <v>9.8269162651045274</v>
      </c>
      <c r="I311" s="10">
        <f t="shared" si="36"/>
        <v>1.2849327326968614</v>
      </c>
      <c r="J311" s="4">
        <f t="shared" si="37"/>
        <v>1251.9463700807137</v>
      </c>
      <c r="K311" s="4">
        <f t="shared" si="38"/>
        <v>281.45010792696229</v>
      </c>
      <c r="L311" s="42">
        <f>Pressure!Q311</f>
        <v>0.36596285378166027</v>
      </c>
      <c r="M311" s="10">
        <f t="shared" si="40"/>
        <v>1.5465263593997147</v>
      </c>
      <c r="N311" s="10">
        <f t="shared" si="39"/>
        <v>2.5616829820695148</v>
      </c>
    </row>
    <row r="312" spans="3:14">
      <c r="C312" s="4">
        <f>Pressure!AB312*1000000</f>
        <v>6552652.5631716754</v>
      </c>
      <c r="D312" s="78">
        <f>Pressure!I312</f>
        <v>1.4876302106966495E-4</v>
      </c>
      <c r="E312" s="40">
        <f>Pressure!H312</f>
        <v>148.76302106966494</v>
      </c>
      <c r="F312" s="10">
        <f t="shared" si="34"/>
        <v>4.25</v>
      </c>
      <c r="G312" s="4">
        <f t="shared" si="33"/>
        <v>299675.94202128769</v>
      </c>
      <c r="H312" s="42">
        <f t="shared" si="35"/>
        <v>9.8306123497964268</v>
      </c>
      <c r="I312" s="10">
        <f t="shared" si="36"/>
        <v>1.284963932976475</v>
      </c>
      <c r="J312" s="4">
        <f t="shared" si="37"/>
        <v>1252.5730649826235</v>
      </c>
      <c r="K312" s="4">
        <f t="shared" si="38"/>
        <v>281.59099523012082</v>
      </c>
      <c r="L312" s="42">
        <f>Pressure!Q312</f>
        <v>0.36719827342015526</v>
      </c>
      <c r="M312" s="10">
        <f t="shared" si="40"/>
        <v>1.547066247534818</v>
      </c>
      <c r="N312" s="10">
        <f t="shared" si="39"/>
        <v>2.5616829820695148</v>
      </c>
    </row>
    <row r="313" spans="3:14">
      <c r="C313" s="4">
        <f>Pressure!AB313*1000000</f>
        <v>6555758.3376760501</v>
      </c>
      <c r="D313" s="78">
        <f>Pressure!I313</f>
        <v>1.4876302106966495E-4</v>
      </c>
      <c r="E313" s="40">
        <f>Pressure!H313</f>
        <v>148.76302106966494</v>
      </c>
      <c r="F313" s="10">
        <f t="shared" si="34"/>
        <v>4.25</v>
      </c>
      <c r="G313" s="4">
        <f t="shared" si="33"/>
        <v>299817.9800572329</v>
      </c>
      <c r="H313" s="42">
        <f t="shared" si="35"/>
        <v>9.8342919458629456</v>
      </c>
      <c r="I313" s="10">
        <f t="shared" si="36"/>
        <v>1.2849949671473517</v>
      </c>
      <c r="J313" s="4">
        <f t="shared" si="37"/>
        <v>1253.1970158824352</v>
      </c>
      <c r="K313" s="4">
        <f t="shared" si="38"/>
        <v>281.73126565407023</v>
      </c>
      <c r="L313" s="42">
        <f>Pressure!Q313</f>
        <v>0.368433505414893</v>
      </c>
      <c r="M313" s="10">
        <f t="shared" si="40"/>
        <v>1.5476036876705472</v>
      </c>
      <c r="N313" s="10">
        <f t="shared" si="39"/>
        <v>2.5616829820695148</v>
      </c>
    </row>
    <row r="314" spans="3:14">
      <c r="C314" s="4">
        <f>Pressure!AB314*1000000</f>
        <v>6558850.4479531869</v>
      </c>
      <c r="D314" s="78">
        <f>Pressure!I314</f>
        <v>1.4876302106966495E-4</v>
      </c>
      <c r="E314" s="40">
        <f>Pressure!H314</f>
        <v>148.76302106966494</v>
      </c>
      <c r="F314" s="10">
        <f t="shared" si="34"/>
        <v>4.25</v>
      </c>
      <c r="G314" s="4">
        <f t="shared" si="33"/>
        <v>299959.39317981206</v>
      </c>
      <c r="H314" s="42">
        <f t="shared" si="35"/>
        <v>9.8379550507484534</v>
      </c>
      <c r="I314" s="10">
        <f t="shared" si="36"/>
        <v>1.2850258355824891</v>
      </c>
      <c r="J314" s="4">
        <f t="shared" si="37"/>
        <v>1253.8182216354667</v>
      </c>
      <c r="K314" s="4">
        <f t="shared" si="38"/>
        <v>281.87091894147449</v>
      </c>
      <c r="L314" s="42">
        <f>Pressure!Q314</f>
        <v>0.36966855070449295</v>
      </c>
      <c r="M314" s="10">
        <f t="shared" si="40"/>
        <v>1.5481386800258863</v>
      </c>
      <c r="N314" s="10">
        <f t="shared" si="39"/>
        <v>2.5616829820695148</v>
      </c>
    </row>
    <row r="315" spans="3:14">
      <c r="C315" s="4">
        <f>Pressure!AB315*1000000</f>
        <v>6561928.8883325458</v>
      </c>
      <c r="D315" s="78">
        <f>Pressure!I315</f>
        <v>1.4876302106966495E-4</v>
      </c>
      <c r="E315" s="40">
        <f>Pressure!H315</f>
        <v>148.76302106966494</v>
      </c>
      <c r="F315" s="10">
        <f t="shared" si="34"/>
        <v>4.25</v>
      </c>
      <c r="G315" s="4">
        <f t="shared" si="33"/>
        <v>300100.18112969142</v>
      </c>
      <c r="H315" s="42">
        <f t="shared" si="35"/>
        <v>9.8416016619092535</v>
      </c>
      <c r="I315" s="10">
        <f t="shared" si="36"/>
        <v>1.2850565386524886</v>
      </c>
      <c r="J315" s="4">
        <f t="shared" si="37"/>
        <v>1254.4366811025054</v>
      </c>
      <c r="K315" s="4">
        <f t="shared" si="38"/>
        <v>282.00995483622711</v>
      </c>
      <c r="L315" s="42">
        <f>Pressure!Q315</f>
        <v>0.3709034102262489</v>
      </c>
      <c r="M315" s="10">
        <f t="shared" si="40"/>
        <v>1.5486712248185128</v>
      </c>
      <c r="N315" s="10">
        <f t="shared" si="39"/>
        <v>2.5616829820695148</v>
      </c>
    </row>
    <row r="316" spans="3:14">
      <c r="C316" s="4">
        <f>Pressure!AB316*1000000</f>
        <v>6564993.6531702951</v>
      </c>
      <c r="D316" s="78">
        <f>Pressure!I316</f>
        <v>1.4876302106966495E-4</v>
      </c>
      <c r="E316" s="40">
        <f>Pressure!H316</f>
        <v>148.76302106966494</v>
      </c>
      <c r="F316" s="10">
        <f t="shared" si="34"/>
        <v>4.25</v>
      </c>
      <c r="G316" s="4">
        <f t="shared" si="33"/>
        <v>300240.34364875866</v>
      </c>
      <c r="H316" s="42">
        <f t="shared" si="35"/>
        <v>9.845231776813046</v>
      </c>
      <c r="I316" s="10">
        <f t="shared" si="36"/>
        <v>1.2850870767255613</v>
      </c>
      <c r="J316" s="4">
        <f t="shared" si="37"/>
        <v>1255.0523931497039</v>
      </c>
      <c r="K316" s="4">
        <f t="shared" si="38"/>
        <v>282.14837308342788</v>
      </c>
      <c r="L316" s="42">
        <f>Pressure!Q316</f>
        <v>0.37213808491613692</v>
      </c>
      <c r="M316" s="10">
        <f t="shared" si="40"/>
        <v>1.5492013222648688</v>
      </c>
      <c r="N316" s="10">
        <f t="shared" si="39"/>
        <v>2.5616829820695148</v>
      </c>
    </row>
    <row r="317" spans="3:14">
      <c r="C317" s="4">
        <f>Pressure!AB317*1000000</f>
        <v>6568044.7368511325</v>
      </c>
      <c r="D317" s="78">
        <f>Pressure!I317</f>
        <v>1.4876302106966495E-4</v>
      </c>
      <c r="E317" s="40">
        <f>Pressure!H317</f>
        <v>148.76302106966494</v>
      </c>
      <c r="F317" s="10">
        <f t="shared" si="34"/>
        <v>4.25</v>
      </c>
      <c r="G317" s="4">
        <f t="shared" si="33"/>
        <v>300379.88048020605</v>
      </c>
      <c r="H317" s="42">
        <f t="shared" si="35"/>
        <v>9.8488453929410529</v>
      </c>
      <c r="I317" s="10">
        <f t="shared" si="36"/>
        <v>1.2851174501675575</v>
      </c>
      <c r="J317" s="4">
        <f t="shared" si="37"/>
        <v>1255.6653566489465</v>
      </c>
      <c r="K317" s="4">
        <f t="shared" si="38"/>
        <v>282.28617342946507</v>
      </c>
      <c r="L317" s="42">
        <f>Pressure!Q317</f>
        <v>0.37337257570882315</v>
      </c>
      <c r="M317" s="10">
        <f t="shared" si="40"/>
        <v>1.549728972580158</v>
      </c>
      <c r="N317" s="10">
        <f t="shared" si="39"/>
        <v>2.5616829820695148</v>
      </c>
    </row>
    <row r="318" spans="3:14">
      <c r="C318" s="4">
        <f>Pressure!AB318*1000000</f>
        <v>6571082.1337859491</v>
      </c>
      <c r="D318" s="78">
        <f>Pressure!I318</f>
        <v>1.4876302106966495E-4</v>
      </c>
      <c r="E318" s="40">
        <f>Pressure!H318</f>
        <v>148.76302106966494</v>
      </c>
      <c r="F318" s="10">
        <f t="shared" si="34"/>
        <v>4.25</v>
      </c>
      <c r="G318" s="4">
        <f t="shared" si="33"/>
        <v>300518.79136842402</v>
      </c>
      <c r="H318" s="42">
        <f t="shared" si="35"/>
        <v>9.8524425077853071</v>
      </c>
      <c r="I318" s="10">
        <f t="shared" si="36"/>
        <v>1.285147659341954</v>
      </c>
      <c r="J318" s="4">
        <f t="shared" si="37"/>
        <v>1256.2755704773795</v>
      </c>
      <c r="K318" s="4">
        <f t="shared" si="38"/>
        <v>282.42335562190988</v>
      </c>
      <c r="L318" s="42">
        <f>Pressure!Q318</f>
        <v>0.37460688353767146</v>
      </c>
      <c r="M318" s="10">
        <f t="shared" si="40"/>
        <v>1.5502541759782573</v>
      </c>
      <c r="N318" s="10">
        <f t="shared" si="39"/>
        <v>2.5616829820695148</v>
      </c>
    </row>
    <row r="319" spans="3:14">
      <c r="C319" s="4">
        <f>Pressure!AB319*1000000</f>
        <v>6574105.8384135449</v>
      </c>
      <c r="D319" s="78">
        <f>Pressure!I319</f>
        <v>1.4876302106966495E-4</v>
      </c>
      <c r="E319" s="40">
        <f>Pressure!H319</f>
        <v>148.76302106966494</v>
      </c>
      <c r="F319" s="10">
        <f t="shared" si="34"/>
        <v>4.25</v>
      </c>
      <c r="G319" s="4">
        <f t="shared" si="33"/>
        <v>300657.07605907915</v>
      </c>
      <c r="H319" s="42">
        <f t="shared" si="35"/>
        <v>9.8560231188506666</v>
      </c>
      <c r="I319" s="10">
        <f t="shared" si="36"/>
        <v>1.2851777046098829</v>
      </c>
      <c r="J319" s="4">
        <f t="shared" si="37"/>
        <v>1256.8830335177568</v>
      </c>
      <c r="K319" s="4">
        <f t="shared" si="38"/>
        <v>282.55991940959416</v>
      </c>
      <c r="L319" s="42">
        <f>Pressure!Q319</f>
        <v>0.37584100933475145</v>
      </c>
      <c r="M319" s="10">
        <f t="shared" si="40"/>
        <v>1.5507769326719636</v>
      </c>
      <c r="N319" s="10">
        <f t="shared" si="39"/>
        <v>2.5616829820695148</v>
      </c>
    </row>
    <row r="320" spans="3:14">
      <c r="C320" s="4">
        <f>Pressure!AB320*1000000</f>
        <v>6577115.8451995971</v>
      </c>
      <c r="D320" s="78">
        <f>Pressure!I320</f>
        <v>1.4876302106966495E-4</v>
      </c>
      <c r="E320" s="40">
        <f>Pressure!H320</f>
        <v>148.76302106966494</v>
      </c>
      <c r="F320" s="10">
        <f t="shared" si="34"/>
        <v>4.25</v>
      </c>
      <c r="G320" s="4">
        <f t="shared" si="33"/>
        <v>300794.73429906741</v>
      </c>
      <c r="H320" s="42">
        <f t="shared" si="35"/>
        <v>9.8595872236536515</v>
      </c>
      <c r="I320" s="10">
        <f t="shared" si="36"/>
        <v>1.285207586330132</v>
      </c>
      <c r="J320" s="4">
        <f t="shared" si="37"/>
        <v>1257.4877446582311</v>
      </c>
      <c r="K320" s="4">
        <f t="shared" si="38"/>
        <v>282.69586454256353</v>
      </c>
      <c r="L320" s="42">
        <f>Pressure!Q320</f>
        <v>0.37707495403084595</v>
      </c>
      <c r="M320" s="10">
        <f t="shared" si="40"/>
        <v>1.551297242872633</v>
      </c>
      <c r="N320" s="10">
        <f t="shared" si="39"/>
        <v>2.5616829820695148</v>
      </c>
    </row>
    <row r="321" spans="3:14">
      <c r="C321" s="4">
        <f>Pressure!AB321*1000000</f>
        <v>6580112.1486368813</v>
      </c>
      <c r="D321" s="78">
        <f>Pressure!I321</f>
        <v>1.4876302106966495E-4</v>
      </c>
      <c r="E321" s="40">
        <f>Pressure!H321</f>
        <v>148.76302106966494</v>
      </c>
      <c r="F321" s="10">
        <f t="shared" si="34"/>
        <v>4.25</v>
      </c>
      <c r="G321" s="4">
        <f t="shared" si="33"/>
        <v>300931.7658365239</v>
      </c>
      <c r="H321" s="42">
        <f t="shared" si="35"/>
        <v>9.863134819722692</v>
      </c>
      <c r="I321" s="10">
        <f t="shared" si="36"/>
        <v>1.2852373048591577</v>
      </c>
      <c r="J321" s="4">
        <f t="shared" si="37"/>
        <v>1258.0897027923997</v>
      </c>
      <c r="K321" s="4">
        <f t="shared" si="38"/>
        <v>282.83119077208755</v>
      </c>
      <c r="L321" s="42">
        <f>Pressure!Q321</f>
        <v>0.37830871855545883</v>
      </c>
      <c r="M321" s="10">
        <f t="shared" si="40"/>
        <v>1.5518151067904038</v>
      </c>
      <c r="N321" s="10">
        <f t="shared" si="39"/>
        <v>2.5616829820695148</v>
      </c>
    </row>
    <row r="322" spans="3:14">
      <c r="C322" s="4">
        <f>Pressure!AB322*1000000</f>
        <v>6583094.743245637</v>
      </c>
      <c r="D322" s="78">
        <f>Pressure!I322</f>
        <v>1.4876302106966495E-4</v>
      </c>
      <c r="E322" s="40">
        <f>Pressure!H322</f>
        <v>148.76302106966494</v>
      </c>
      <c r="F322" s="10">
        <f t="shared" si="34"/>
        <v>4.25</v>
      </c>
      <c r="G322" s="4">
        <f t="shared" si="33"/>
        <v>301068.17042083986</v>
      </c>
      <c r="H322" s="42">
        <f t="shared" si="35"/>
        <v>9.8666659045985856</v>
      </c>
      <c r="I322" s="10">
        <f t="shared" si="36"/>
        <v>1.2852668605510995</v>
      </c>
      <c r="J322" s="4">
        <f t="shared" si="37"/>
        <v>1258.6889068193775</v>
      </c>
      <c r="K322" s="4">
        <f t="shared" si="38"/>
        <v>282.96589785067613</v>
      </c>
      <c r="L322" s="42">
        <f>Pressure!Q322</f>
        <v>0.37954230383682269</v>
      </c>
      <c r="M322" s="10">
        <f t="shared" si="40"/>
        <v>1.5523305246342418</v>
      </c>
      <c r="N322" s="10">
        <f t="shared" si="39"/>
        <v>2.5616829820695148</v>
      </c>
    </row>
    <row r="323" spans="3:14">
      <c r="C323" s="4">
        <f>Pressure!AB323*1000000</f>
        <v>6586063.6235729549</v>
      </c>
      <c r="D323" s="78">
        <f>Pressure!I323</f>
        <v>1.4876302106966495E-4</v>
      </c>
      <c r="E323" s="40">
        <f>Pressure!H323</f>
        <v>148.76302106966494</v>
      </c>
      <c r="F323" s="10">
        <f t="shared" si="34"/>
        <v>4.25</v>
      </c>
      <c r="G323" s="4">
        <f t="shared" si="33"/>
        <v>301203.94780263456</v>
      </c>
      <c r="H323" s="42">
        <f t="shared" si="35"/>
        <v>9.8701804758337985</v>
      </c>
      <c r="I323" s="10">
        <f t="shared" si="36"/>
        <v>1.2852962537577848</v>
      </c>
      <c r="J323" s="4">
        <f t="shared" si="37"/>
        <v>1259.2853556436737</v>
      </c>
      <c r="K323" s="4">
        <f t="shared" si="38"/>
        <v>283.09998553205202</v>
      </c>
      <c r="L323" s="42">
        <f>Pressure!Q323</f>
        <v>0.38077571080190653</v>
      </c>
      <c r="M323" s="10">
        <f t="shared" si="40"/>
        <v>1.5528434966118845</v>
      </c>
      <c r="N323" s="10">
        <f t="shared" si="39"/>
        <v>2.5616829820695148</v>
      </c>
    </row>
    <row r="324" spans="3:14">
      <c r="C324" s="4">
        <f>Pressure!AB324*1000000</f>
        <v>6589018.7841929654</v>
      </c>
      <c r="D324" s="78">
        <f>Pressure!I324</f>
        <v>1.4876302106966495E-4</v>
      </c>
      <c r="E324" s="40">
        <f>Pressure!H324</f>
        <v>148.76302106966494</v>
      </c>
      <c r="F324" s="10">
        <f t="shared" si="34"/>
        <v>4.25</v>
      </c>
      <c r="G324" s="4">
        <f t="shared" si="33"/>
        <v>301339.09773376369</v>
      </c>
      <c r="H324" s="42">
        <f t="shared" si="35"/>
        <v>9.8736785309927058</v>
      </c>
      <c r="I324" s="10">
        <f t="shared" si="36"/>
        <v>1.285325484828741</v>
      </c>
      <c r="J324" s="4">
        <f t="shared" si="37"/>
        <v>1259.8790481752296</v>
      </c>
      <c r="K324" s="4">
        <f t="shared" si="38"/>
        <v>283.23345357115903</v>
      </c>
      <c r="L324" s="42">
        <f>Pressure!Q324</f>
        <v>0.38200894037642336</v>
      </c>
      <c r="M324" s="10">
        <f t="shared" si="40"/>
        <v>1.5533540229297591</v>
      </c>
      <c r="N324" s="10">
        <f t="shared" si="39"/>
        <v>2.5616829820695148</v>
      </c>
    </row>
    <row r="325" spans="3:14">
      <c r="C325" s="4">
        <f>Pressure!AB325*1000000</f>
        <v>6591960.2197068902</v>
      </c>
      <c r="D325" s="78">
        <f>Pressure!I325</f>
        <v>1.4876302106966495E-4</v>
      </c>
      <c r="E325" s="40">
        <f>Pressure!H325</f>
        <v>148.76302106966494</v>
      </c>
      <c r="F325" s="10">
        <f t="shared" si="34"/>
        <v>4.25</v>
      </c>
      <c r="G325" s="4">
        <f t="shared" si="33"/>
        <v>301473.6199673221</v>
      </c>
      <c r="H325" s="42">
        <f t="shared" si="35"/>
        <v>9.8771600676516691</v>
      </c>
      <c r="I325" s="10">
        <f t="shared" si="36"/>
        <v>1.2853545541112066</v>
      </c>
      <c r="J325" s="4">
        <f t="shared" si="37"/>
        <v>1260.4699833294292</v>
      </c>
      <c r="K325" s="4">
        <f t="shared" si="38"/>
        <v>283.36630172416466</v>
      </c>
      <c r="L325" s="42">
        <f>Pressure!Q325</f>
        <v>0.38324199348483778</v>
      </c>
      <c r="M325" s="10">
        <f t="shared" si="40"/>
        <v>1.5538621037930564</v>
      </c>
      <c r="N325" s="10">
        <f t="shared" si="39"/>
        <v>2.5616829820695148</v>
      </c>
    </row>
    <row r="326" spans="3:14">
      <c r="C326" s="4">
        <f>Pressure!AB326*1000000</f>
        <v>6594887.9247424966</v>
      </c>
      <c r="D326" s="78">
        <f>Pressure!I326</f>
        <v>1.4876302106966495E-4</v>
      </c>
      <c r="E326" s="40">
        <f>Pressure!H326</f>
        <v>148.76302106966494</v>
      </c>
      <c r="F326" s="10">
        <f t="shared" si="34"/>
        <v>4.25</v>
      </c>
      <c r="G326" s="4">
        <f t="shared" si="33"/>
        <v>301607.51425761869</v>
      </c>
      <c r="H326" s="42">
        <f t="shared" si="35"/>
        <v>9.8806250833983853</v>
      </c>
      <c r="I326" s="10">
        <f t="shared" si="36"/>
        <v>1.2853834619501365</v>
      </c>
      <c r="J326" s="4">
        <f t="shared" si="37"/>
        <v>1261.0581600269895</v>
      </c>
      <c r="K326" s="4">
        <f t="shared" si="38"/>
        <v>283.4985297484352</v>
      </c>
      <c r="L326" s="42">
        <f>Pressure!Q326</f>
        <v>0.38447487105037359</v>
      </c>
      <c r="M326" s="10">
        <f t="shared" si="40"/>
        <v>1.5543677394056412</v>
      </c>
      <c r="N326" s="10">
        <f t="shared" si="39"/>
        <v>2.5616829820695148</v>
      </c>
    </row>
    <row r="327" spans="3:14">
      <c r="C327" s="4">
        <f>Pressure!AB327*1000000</f>
        <v>6597801.8939548554</v>
      </c>
      <c r="D327" s="78">
        <f>Pressure!I327</f>
        <v>1.4876302106966495E-4</v>
      </c>
      <c r="E327" s="40">
        <f>Pressure!H327</f>
        <v>148.76302106966494</v>
      </c>
      <c r="F327" s="10">
        <f t="shared" si="34"/>
        <v>4.25</v>
      </c>
      <c r="G327" s="4">
        <f t="shared" si="33"/>
        <v>301740.78036021086</v>
      </c>
      <c r="H327" s="42">
        <f t="shared" si="35"/>
        <v>9.8840735758328435</v>
      </c>
      <c r="I327" s="10">
        <f t="shared" si="36"/>
        <v>1.2854122086882196</v>
      </c>
      <c r="J327" s="4">
        <f t="shared" si="37"/>
        <v>1261.6435771941128</v>
      </c>
      <c r="K327" s="4">
        <f t="shared" si="38"/>
        <v>283.6301374025702</v>
      </c>
      <c r="L327" s="42">
        <f>Pressure!Q327</f>
        <v>0.38570757399502131</v>
      </c>
      <c r="M327" s="10">
        <f t="shared" si="40"/>
        <v>1.5548709299701899</v>
      </c>
      <c r="N327" s="10">
        <f t="shared" si="39"/>
        <v>2.5616829820695148</v>
      </c>
    </row>
    <row r="328" spans="3:14">
      <c r="C328" s="4">
        <f>Pressure!AB328*1000000</f>
        <v>6600702.1220263299</v>
      </c>
      <c r="D328" s="78">
        <f>Pressure!I328</f>
        <v>1.4876302106966495E-4</v>
      </c>
      <c r="E328" s="40">
        <f>Pressure!H328</f>
        <v>148.76302106966494</v>
      </c>
      <c r="F328" s="10">
        <f t="shared" si="34"/>
        <v>4.25</v>
      </c>
      <c r="G328" s="4">
        <f t="shared" si="33"/>
        <v>301873.41803190438</v>
      </c>
      <c r="H328" s="42">
        <f t="shared" si="35"/>
        <v>9.8875055425672951</v>
      </c>
      <c r="I328" s="10">
        <f t="shared" si="36"/>
        <v>1.2854407946658895</v>
      </c>
      <c r="J328" s="4">
        <f t="shared" si="37"/>
        <v>1262.2262337624848</v>
      </c>
      <c r="K328" s="4">
        <f t="shared" si="38"/>
        <v>283.76112444640188</v>
      </c>
      <c r="L328" s="42">
        <f>Pressure!Q328</f>
        <v>0.38694010323954586</v>
      </c>
      <c r="M328" s="10">
        <f t="shared" si="40"/>
        <v>1.5553716756883265</v>
      </c>
      <c r="N328" s="10">
        <f t="shared" si="39"/>
        <v>2.5616829820695148</v>
      </c>
    </row>
    <row r="329" spans="3:14">
      <c r="C329" s="4">
        <f>Pressure!AB329*1000000</f>
        <v>6603588.603665255</v>
      </c>
      <c r="D329" s="78">
        <f>Pressure!I329</f>
        <v>1.4876302106966495E-4</v>
      </c>
      <c r="E329" s="40">
        <f>Pressure!H329</f>
        <v>148.76302106966494</v>
      </c>
      <c r="F329" s="10">
        <f t="shared" si="34"/>
        <v>4.25</v>
      </c>
      <c r="G329" s="4">
        <f t="shared" si="33"/>
        <v>302005.42703069275</v>
      </c>
      <c r="H329" s="42">
        <f t="shared" si="35"/>
        <v>9.8909209812247276</v>
      </c>
      <c r="I329" s="10">
        <f t="shared" si="36"/>
        <v>1.2854692202213203</v>
      </c>
      <c r="J329" s="4">
        <f t="shared" si="37"/>
        <v>1262.8061286690083</v>
      </c>
      <c r="K329" s="4">
        <f t="shared" si="38"/>
        <v>283.89149064093527</v>
      </c>
      <c r="L329" s="42">
        <f>Pressure!Q329</f>
        <v>0.38817245970349379</v>
      </c>
      <c r="M329" s="10">
        <f t="shared" si="40"/>
        <v>1.5558699767600761</v>
      </c>
      <c r="N329" s="10">
        <f t="shared" si="39"/>
        <v>2.5616829820695148</v>
      </c>
    </row>
    <row r="330" spans="3:14">
      <c r="C330" s="4">
        <f>Pressure!AB330*1000000</f>
        <v>6606461.3336071642</v>
      </c>
      <c r="D330" s="78">
        <f>Pressure!I330</f>
        <v>1.4876302106966495E-4</v>
      </c>
      <c r="E330" s="40">
        <f>Pressure!H330</f>
        <v>148.76302106966494</v>
      </c>
      <c r="F330" s="10">
        <f t="shared" si="34"/>
        <v>4.25</v>
      </c>
      <c r="G330" s="4">
        <f t="shared" si="33"/>
        <v>302136.80711581319</v>
      </c>
      <c r="H330" s="42">
        <f t="shared" si="35"/>
        <v>9.8943198894403235</v>
      </c>
      <c r="I330" s="10">
        <f t="shared" si="36"/>
        <v>1.2854974856904502</v>
      </c>
      <c r="J330" s="4">
        <f t="shared" si="37"/>
        <v>1263.3832608560506</v>
      </c>
      <c r="K330" s="4">
        <f t="shared" si="38"/>
        <v>284.02123574840397</v>
      </c>
      <c r="L330" s="42">
        <f>Pressure!Q330</f>
        <v>0.389404644305201</v>
      </c>
      <c r="M330" s="10">
        <f t="shared" si="40"/>
        <v>1.5563658333844561</v>
      </c>
      <c r="N330" s="10">
        <f t="shared" si="39"/>
        <v>2.5616829820695148</v>
      </c>
    </row>
    <row r="331" spans="3:14">
      <c r="C331" s="4">
        <f>Pressure!AB331*1000000</f>
        <v>6609320.3066145247</v>
      </c>
      <c r="D331" s="78">
        <f>Pressure!I331</f>
        <v>1.4876302106966495E-4</v>
      </c>
      <c r="E331" s="40">
        <f>Pressure!H331</f>
        <v>148.76302106966494</v>
      </c>
      <c r="F331" s="10">
        <f t="shared" si="34"/>
        <v>4.25</v>
      </c>
      <c r="G331" s="4">
        <f t="shared" si="33"/>
        <v>302267.55804773496</v>
      </c>
      <c r="H331" s="42">
        <f t="shared" si="35"/>
        <v>9.8977022648611541</v>
      </c>
      <c r="I331" s="10">
        <f t="shared" si="36"/>
        <v>1.2855255914069885</v>
      </c>
      <c r="J331" s="4">
        <f t="shared" si="37"/>
        <v>1263.9576292713903</v>
      </c>
      <c r="K331" s="4">
        <f t="shared" si="38"/>
        <v>284.15035953225805</v>
      </c>
      <c r="L331" s="42">
        <f>Pressure!Q331</f>
        <v>0.39063665796180014</v>
      </c>
      <c r="M331" s="10">
        <f t="shared" si="40"/>
        <v>1.556859245759217</v>
      </c>
      <c r="N331" s="10">
        <f t="shared" si="39"/>
        <v>2.5616829820695148</v>
      </c>
    </row>
    <row r="332" spans="3:14">
      <c r="C332" s="4">
        <f>Pressure!AB332*1000000</f>
        <v>6612165.5174761368</v>
      </c>
      <c r="D332" s="78">
        <f>Pressure!I332</f>
        <v>1.4876302106966495E-4</v>
      </c>
      <c r="E332" s="40">
        <f>Pressure!H332</f>
        <v>148.76302106966494</v>
      </c>
      <c r="F332" s="10">
        <f t="shared" si="34"/>
        <v>4.25</v>
      </c>
      <c r="G332" s="4">
        <f t="shared" si="33"/>
        <v>302397.67958813143</v>
      </c>
      <c r="H332" s="42">
        <f t="shared" si="35"/>
        <v>9.9010681051455123</v>
      </c>
      <c r="I332" s="10">
        <f t="shared" si="36"/>
        <v>1.2855535377024196</v>
      </c>
      <c r="J332" s="4">
        <f t="shared" si="37"/>
        <v>1264.529232868096</v>
      </c>
      <c r="K332" s="4">
        <f t="shared" si="38"/>
        <v>284.27886175713684</v>
      </c>
      <c r="L332" s="42">
        <f>Pressure!Q332</f>
        <v>0.39186850158922804</v>
      </c>
      <c r="M332" s="10">
        <f t="shared" si="40"/>
        <v>1.5573502140808437</v>
      </c>
      <c r="N332" s="10">
        <f t="shared" si="39"/>
        <v>2.5616829820695148</v>
      </c>
    </row>
    <row r="333" spans="3:14">
      <c r="C333" s="4">
        <f>Pressure!AB333*1000000</f>
        <v>6614996.961007922</v>
      </c>
      <c r="D333" s="78">
        <f>Pressure!I333</f>
        <v>1.4876302106966495E-4</v>
      </c>
      <c r="E333" s="40">
        <f>Pressure!H333</f>
        <v>148.76302106966494</v>
      </c>
      <c r="F333" s="10">
        <f t="shared" si="34"/>
        <v>4.25</v>
      </c>
      <c r="G333" s="4">
        <f t="shared" si="33"/>
        <v>302527.17149991641</v>
      </c>
      <c r="H333" s="42">
        <f t="shared" si="35"/>
        <v>9.9044174079638498</v>
      </c>
      <c r="I333" s="10">
        <f t="shared" si="36"/>
        <v>1.2855813249060204</v>
      </c>
      <c r="J333" s="4">
        <f t="shared" si="37"/>
        <v>1265.0980706046846</v>
      </c>
      <c r="K333" s="4">
        <f t="shared" si="38"/>
        <v>284.40674218890445</v>
      </c>
      <c r="L333" s="42">
        <f>Pressure!Q333</f>
        <v>0.39310017610223302</v>
      </c>
      <c r="M333" s="10">
        <f t="shared" si="40"/>
        <v>1.5578387385444787</v>
      </c>
      <c r="N333" s="10">
        <f t="shared" si="39"/>
        <v>2.5616829820695148</v>
      </c>
    </row>
    <row r="334" spans="3:14">
      <c r="C334" s="4">
        <f>Pressure!AB334*1000000</f>
        <v>6617814.6320519531</v>
      </c>
      <c r="D334" s="78">
        <f>Pressure!I334</f>
        <v>1.4876302106966495E-4</v>
      </c>
      <c r="E334" s="40">
        <f>Pressure!H334</f>
        <v>148.76302106966494</v>
      </c>
      <c r="F334" s="10">
        <f t="shared" si="34"/>
        <v>4.25</v>
      </c>
      <c r="G334" s="4">
        <f t="shared" si="33"/>
        <v>302656.03354719968</v>
      </c>
      <c r="H334" s="42">
        <f t="shared" si="35"/>
        <v>9.9077501709976321</v>
      </c>
      <c r="I334" s="10">
        <f t="shared" si="36"/>
        <v>1.2856089533448607</v>
      </c>
      <c r="J334" s="4">
        <f t="shared" si="37"/>
        <v>1265.6641414449277</v>
      </c>
      <c r="K334" s="4">
        <f t="shared" si="38"/>
        <v>284.53400059460631</v>
      </c>
      <c r="L334" s="42">
        <f>Pressure!Q334</f>
        <v>0.39433168241438243</v>
      </c>
      <c r="M334" s="10">
        <f t="shared" si="40"/>
        <v>1.5583248193441517</v>
      </c>
      <c r="N334" s="10">
        <f t="shared" si="39"/>
        <v>2.5616829820695148</v>
      </c>
    </row>
    <row r="335" spans="3:14">
      <c r="C335" s="4">
        <f>Pressure!AB335*1000000</f>
        <v>6620618.5254776645</v>
      </c>
      <c r="D335" s="78">
        <f>Pressure!I335</f>
        <v>1.4876302106966495E-4</v>
      </c>
      <c r="E335" s="40">
        <f>Pressure!H335</f>
        <v>148.76302106966494</v>
      </c>
      <c r="F335" s="10">
        <f t="shared" si="34"/>
        <v>4.25</v>
      </c>
      <c r="G335" s="4">
        <f t="shared" si="33"/>
        <v>302784.26549534232</v>
      </c>
      <c r="H335" s="42">
        <f t="shared" si="35"/>
        <v>9.9110663919408193</v>
      </c>
      <c r="I335" s="10">
        <f t="shared" si="36"/>
        <v>1.2856364233438249</v>
      </c>
      <c r="J335" s="4">
        <f t="shared" si="37"/>
        <v>1266.227444358093</v>
      </c>
      <c r="K335" s="4">
        <f t="shared" si="38"/>
        <v>284.66063674252348</v>
      </c>
      <c r="L335" s="42">
        <f>Pressure!Q335</f>
        <v>0.39556302143806987</v>
      </c>
      <c r="M335" s="10">
        <f t="shared" si="40"/>
        <v>1.5588084566725662</v>
      </c>
      <c r="N335" s="10">
        <f t="shared" si="39"/>
        <v>2.5616829820695148</v>
      </c>
    </row>
    <row r="336" spans="3:14">
      <c r="C336" s="4">
        <f>Pressure!AB336*1000000</f>
        <v>6623408.6361799082</v>
      </c>
      <c r="D336" s="78">
        <f>Pressure!I336</f>
        <v>1.4876302106966495E-4</v>
      </c>
      <c r="E336" s="40">
        <f>Pressure!H336</f>
        <v>148.76302106966494</v>
      </c>
      <c r="F336" s="10">
        <f t="shared" si="34"/>
        <v>4.25</v>
      </c>
      <c r="G336" s="4">
        <f t="shared" si="33"/>
        <v>302911.86711086787</v>
      </c>
      <c r="H336" s="42">
        <f t="shared" si="35"/>
        <v>9.914366068497527</v>
      </c>
      <c r="I336" s="10">
        <f t="shared" si="36"/>
        <v>1.2856637352256024</v>
      </c>
      <c r="J336" s="4">
        <f t="shared" si="37"/>
        <v>1266.7879783185549</v>
      </c>
      <c r="K336" s="4">
        <f t="shared" si="38"/>
        <v>284.78665040208512</v>
      </c>
      <c r="L336" s="42">
        <f>Pressure!Q336</f>
        <v>0.39679419408452271</v>
      </c>
      <c r="M336" s="10">
        <f t="shared" si="40"/>
        <v>1.5592896507213319</v>
      </c>
      <c r="N336" s="10">
        <f t="shared" si="39"/>
        <v>2.5616829820695148</v>
      </c>
    </row>
    <row r="337" spans="3:14">
      <c r="C337" s="4">
        <f>Pressure!AB337*1000000</f>
        <v>6626184.9590813406</v>
      </c>
      <c r="D337" s="78">
        <f>Pressure!I337</f>
        <v>1.4876302106966495E-4</v>
      </c>
      <c r="E337" s="40">
        <f>Pressure!H337</f>
        <v>148.76302106966494</v>
      </c>
      <c r="F337" s="10">
        <f t="shared" si="34"/>
        <v>4.25</v>
      </c>
      <c r="G337" s="4">
        <f t="shared" si="33"/>
        <v>303038.83816157153</v>
      </c>
      <c r="H337" s="42">
        <f t="shared" si="35"/>
        <v>9.9176491983849431</v>
      </c>
      <c r="I337" s="10">
        <f t="shared" si="36"/>
        <v>1.2856908893107208</v>
      </c>
      <c r="J337" s="4">
        <f t="shared" si="37"/>
        <v>1267.3457423062741</v>
      </c>
      <c r="K337" s="4">
        <f t="shared" si="38"/>
        <v>284.912041343976</v>
      </c>
      <c r="L337" s="42">
        <f>Pressure!Q337</f>
        <v>0.39802520126380919</v>
      </c>
      <c r="M337" s="10">
        <f t="shared" si="40"/>
        <v>1.5597684016805626</v>
      </c>
      <c r="N337" s="10">
        <f t="shared" si="39"/>
        <v>2.5616829820695148</v>
      </c>
    </row>
    <row r="338" spans="3:14">
      <c r="C338" s="4">
        <f>Pressure!AB338*1000000</f>
        <v>6628947.4891301533</v>
      </c>
      <c r="D338" s="78">
        <f>Pressure!I338</f>
        <v>1.4876302106966495E-4</v>
      </c>
      <c r="E338" s="40">
        <f>Pressure!H338</f>
        <v>148.76302106966494</v>
      </c>
      <c r="F338" s="10">
        <f t="shared" si="34"/>
        <v>4.25</v>
      </c>
      <c r="G338" s="4">
        <f t="shared" si="33"/>
        <v>303165.17841641628</v>
      </c>
      <c r="H338" s="42">
        <f t="shared" si="35"/>
        <v>9.9209157793305884</v>
      </c>
      <c r="I338" s="10">
        <f t="shared" si="36"/>
        <v>1.2857178859175333</v>
      </c>
      <c r="J338" s="4">
        <f t="shared" si="37"/>
        <v>1267.9007353063409</v>
      </c>
      <c r="K338" s="4">
        <f t="shared" si="38"/>
        <v>285.03680934003438</v>
      </c>
      <c r="L338" s="42">
        <f>Pressure!Q338</f>
        <v>0.39925604388484587</v>
      </c>
      <c r="M338" s="10">
        <f t="shared" si="40"/>
        <v>1.5602447097393564</v>
      </c>
      <c r="N338" s="10">
        <f t="shared" si="39"/>
        <v>2.5616829820695148</v>
      </c>
    </row>
    <row r="339" spans="3:14">
      <c r="C339" s="4">
        <f>Pressure!AB339*1000000</f>
        <v>6631696.2213014467</v>
      </c>
      <c r="D339" s="78">
        <f>Pressure!I339</f>
        <v>1.4876302106966495E-4</v>
      </c>
      <c r="E339" s="40">
        <f>Pressure!H339</f>
        <v>148.76302106966494</v>
      </c>
      <c r="F339" s="10">
        <f t="shared" si="34"/>
        <v>4.25</v>
      </c>
      <c r="G339" s="4">
        <f t="shared" si="33"/>
        <v>303290.88764559565</v>
      </c>
      <c r="H339" s="42">
        <f t="shared" si="35"/>
        <v>9.9241658090740081</v>
      </c>
      <c r="I339" s="10">
        <f t="shared" si="36"/>
        <v>1.2857447253622407</v>
      </c>
      <c r="J339" s="4">
        <f t="shared" si="37"/>
        <v>1268.4529563092517</v>
      </c>
      <c r="K339" s="4">
        <f t="shared" si="38"/>
        <v>285.16095416331365</v>
      </c>
      <c r="L339" s="42">
        <f>Pressure!Q339</f>
        <v>0.40048672285540488</v>
      </c>
      <c r="M339" s="10">
        <f t="shared" si="40"/>
        <v>1.5607185750855075</v>
      </c>
      <c r="N339" s="10">
        <f t="shared" si="39"/>
        <v>2.5616829820695148</v>
      </c>
    </row>
    <row r="340" spans="3:14">
      <c r="C340" s="4">
        <f>Pressure!AB340*1000000</f>
        <v>6634431.1505967639</v>
      </c>
      <c r="D340" s="78">
        <f>Pressure!I340</f>
        <v>1.4876302106966495E-4</v>
      </c>
      <c r="E340" s="40">
        <f>Pressure!H340</f>
        <v>148.76302106966494</v>
      </c>
      <c r="F340" s="10">
        <f t="shared" si="34"/>
        <v>4.25</v>
      </c>
      <c r="G340" s="4">
        <f t="shared" si="33"/>
        <v>303415.96562051261</v>
      </c>
      <c r="H340" s="42">
        <f t="shared" si="35"/>
        <v>9.9273992853661994</v>
      </c>
      <c r="I340" s="10">
        <f t="shared" si="36"/>
        <v>1.2857714079588971</v>
      </c>
      <c r="J340" s="4">
        <f t="shared" si="37"/>
        <v>1269.0024043108149</v>
      </c>
      <c r="K340" s="4">
        <f t="shared" si="38"/>
        <v>285.28447558806147</v>
      </c>
      <c r="L340" s="42">
        <f>Pressure!Q340</f>
        <v>0.40171723908212109</v>
      </c>
      <c r="M340" s="10">
        <f t="shared" si="40"/>
        <v>1.5611899979055199</v>
      </c>
      <c r="N340" s="10">
        <f t="shared" si="39"/>
        <v>2.5616829820695148</v>
      </c>
    </row>
    <row r="341" spans="3:14">
      <c r="C341" s="4">
        <f>Pressure!AB341*1000000</f>
        <v>6637152.2720439378</v>
      </c>
      <c r="D341" s="78">
        <f>Pressure!I341</f>
        <v>1.4876302106966495E-4</v>
      </c>
      <c r="E341" s="40">
        <f>Pressure!H341</f>
        <v>148.76302106966494</v>
      </c>
      <c r="F341" s="10">
        <f t="shared" si="34"/>
        <v>4.25</v>
      </c>
      <c r="G341" s="4">
        <f t="shared" si="33"/>
        <v>303540.41211377236</v>
      </c>
      <c r="H341" s="42">
        <f t="shared" si="35"/>
        <v>9.9306162059694838</v>
      </c>
      <c r="I341" s="10">
        <f t="shared" si="36"/>
        <v>1.2857979340194172</v>
      </c>
      <c r="J341" s="4">
        <f t="shared" si="37"/>
        <v>1269.5490783121211</v>
      </c>
      <c r="K341" s="4">
        <f t="shared" si="38"/>
        <v>285.40737338971292</v>
      </c>
      <c r="L341" s="42">
        <f>Pressure!Q341</f>
        <v>0.40294759347049941</v>
      </c>
      <c r="M341" s="10">
        <f t="shared" si="40"/>
        <v>1.5616589783847081</v>
      </c>
      <c r="N341" s="10">
        <f t="shared" si="39"/>
        <v>2.5616829820695148</v>
      </c>
    </row>
    <row r="342" spans="3:14">
      <c r="C342" s="4">
        <f>Pressure!AB342*1000000</f>
        <v>6639859.580696973</v>
      </c>
      <c r="D342" s="78">
        <f>Pressure!I342</f>
        <v>1.4876302106966495E-4</v>
      </c>
      <c r="E342" s="40">
        <f>Pressure!H342</f>
        <v>148.76302106966494</v>
      </c>
      <c r="F342" s="10">
        <f t="shared" si="34"/>
        <v>4.25</v>
      </c>
      <c r="G342" s="4">
        <f t="shared" si="33"/>
        <v>303664.22689917701</v>
      </c>
      <c r="H342" s="42">
        <f t="shared" si="35"/>
        <v>9.9338165686573507</v>
      </c>
      <c r="I342" s="10">
        <f t="shared" si="36"/>
        <v>1.2858243038535844</v>
      </c>
      <c r="J342" s="4">
        <f t="shared" si="37"/>
        <v>1270.0929773195182</v>
      </c>
      <c r="K342" s="4">
        <f t="shared" si="38"/>
        <v>285.52964734488518</v>
      </c>
      <c r="L342" s="42">
        <f>Pressure!Q342</f>
        <v>0.40417778692492196</v>
      </c>
      <c r="M342" s="10">
        <f t="shared" si="40"/>
        <v>1.5621255167071306</v>
      </c>
      <c r="N342" s="10">
        <f t="shared" si="39"/>
        <v>2.5616829820695148</v>
      </c>
    </row>
    <row r="343" spans="3:14">
      <c r="C343" s="4">
        <f>Pressure!AB343*1000000</f>
        <v>6642553.0716365511</v>
      </c>
      <c r="D343" s="78">
        <f>Pressure!I343</f>
        <v>1.4876302106966495E-4</v>
      </c>
      <c r="E343" s="40">
        <f>Pressure!H343</f>
        <v>148.76302106966494</v>
      </c>
      <c r="F343" s="10">
        <f t="shared" si="34"/>
        <v>4.25</v>
      </c>
      <c r="G343" s="4">
        <f t="shared" si="33"/>
        <v>303787.4097517489</v>
      </c>
      <c r="H343" s="42">
        <f t="shared" si="35"/>
        <v>9.9370003712150741</v>
      </c>
      <c r="I343" s="10">
        <f t="shared" si="36"/>
        <v>1.2858505177690653</v>
      </c>
      <c r="J343" s="4">
        <f t="shared" si="37"/>
        <v>1270.6341003447146</v>
      </c>
      <c r="K343" s="4">
        <f t="shared" si="38"/>
        <v>285.65129723140024</v>
      </c>
      <c r="L343" s="42">
        <f>Pressure!Q343</f>
        <v>0.40540782034865525</v>
      </c>
      <c r="M343" s="10">
        <f t="shared" si="40"/>
        <v>1.5625896130556063</v>
      </c>
      <c r="N343" s="10">
        <f t="shared" si="39"/>
        <v>2.5616829820695148</v>
      </c>
    </row>
    <row r="344" spans="3:14">
      <c r="C344" s="4">
        <f>Pressure!AB344*1000000</f>
        <v>6645232.739969234</v>
      </c>
      <c r="D344" s="78">
        <f>Pressure!I344</f>
        <v>1.4876302106966495E-4</v>
      </c>
      <c r="E344" s="40">
        <f>Pressure!H344</f>
        <v>148.76302106966494</v>
      </c>
      <c r="F344" s="10">
        <f t="shared" si="34"/>
        <v>4.25</v>
      </c>
      <c r="G344" s="4">
        <f t="shared" si="33"/>
        <v>303909.96044769371</v>
      </c>
      <c r="H344" s="42">
        <f t="shared" si="35"/>
        <v>9.9401676114388149</v>
      </c>
      <c r="I344" s="10">
        <f t="shared" si="36"/>
        <v>1.2858765760714101</v>
      </c>
      <c r="J344" s="4">
        <f t="shared" si="37"/>
        <v>1271.1724464046167</v>
      </c>
      <c r="K344" s="4">
        <f t="shared" si="38"/>
        <v>285.77232282824889</v>
      </c>
      <c r="L344" s="42">
        <f>Pressure!Q344</f>
        <v>0.40663769464385741</v>
      </c>
      <c r="M344" s="10">
        <f t="shared" si="40"/>
        <v>1.5630512676117854</v>
      </c>
      <c r="N344" s="10">
        <f t="shared" si="39"/>
        <v>2.5616829820695148</v>
      </c>
    </row>
    <row r="345" spans="3:14">
      <c r="C345" s="4">
        <f>Pressure!AB345*1000000</f>
        <v>6647898.5808283016</v>
      </c>
      <c r="D345" s="78">
        <f>Pressure!I345</f>
        <v>1.4876302106966495E-4</v>
      </c>
      <c r="E345" s="40">
        <f>Pressure!H345</f>
        <v>148.76302106966494</v>
      </c>
      <c r="F345" s="10">
        <f t="shared" si="34"/>
        <v>4.25</v>
      </c>
      <c r="G345" s="4">
        <f t="shared" si="33"/>
        <v>304031.87876443926</v>
      </c>
      <c r="H345" s="42">
        <f t="shared" si="35"/>
        <v>9.9433182871366004</v>
      </c>
      <c r="I345" s="10">
        <f t="shared" si="36"/>
        <v>1.2859024790640703</v>
      </c>
      <c r="J345" s="4">
        <f t="shared" si="37"/>
        <v>1271.7080145214995</v>
      </c>
      <c r="K345" s="4">
        <f t="shared" si="38"/>
        <v>285.89272391562872</v>
      </c>
      <c r="L345" s="42">
        <f>Pressure!Q345</f>
        <v>0.40786741071158511</v>
      </c>
      <c r="M345" s="10">
        <f t="shared" si="40"/>
        <v>1.5635104805558375</v>
      </c>
      <c r="N345" s="10">
        <f t="shared" si="39"/>
        <v>2.5616829820695148</v>
      </c>
    </row>
    <row r="346" spans="3:14">
      <c r="C346" s="4">
        <f>Pressure!AB346*1000000</f>
        <v>6650550.5893728156</v>
      </c>
      <c r="D346" s="78">
        <f>Pressure!I346</f>
        <v>1.4876302106966495E-4</v>
      </c>
      <c r="E346" s="40">
        <f>Pressure!H346</f>
        <v>148.76302106966494</v>
      </c>
      <c r="F346" s="10">
        <f t="shared" si="34"/>
        <v>4.25</v>
      </c>
      <c r="G346" s="4">
        <f t="shared" si="33"/>
        <v>304153.16448059218</v>
      </c>
      <c r="H346" s="42">
        <f t="shared" si="35"/>
        <v>9.9464523961272491</v>
      </c>
      <c r="I346" s="10">
        <f t="shared" si="36"/>
        <v>1.2859282270483985</v>
      </c>
      <c r="J346" s="4">
        <f t="shared" si="37"/>
        <v>1272.240803722817</v>
      </c>
      <c r="K346" s="4">
        <f t="shared" si="38"/>
        <v>286.01250027490153</v>
      </c>
      <c r="L346" s="42">
        <f>Pressure!Q346</f>
        <v>0.40909696945180102</v>
      </c>
      <c r="M346" s="10">
        <f t="shared" si="40"/>
        <v>1.5639672520671148</v>
      </c>
      <c r="N346" s="10">
        <f t="shared" si="39"/>
        <v>2.5616829820695148</v>
      </c>
    </row>
    <row r="347" spans="3:14">
      <c r="C347" s="4">
        <f>Pressure!AB347*1000000</f>
        <v>6653188.7607881483</v>
      </c>
      <c r="D347" s="78">
        <f>Pressure!I347</f>
        <v>1.4876302106966495E-4</v>
      </c>
      <c r="E347" s="40">
        <f>Pressure!H347</f>
        <v>148.76302106966494</v>
      </c>
      <c r="F347" s="10">
        <f t="shared" si="34"/>
        <v>4.25</v>
      </c>
      <c r="G347" s="4">
        <f t="shared" si="33"/>
        <v>304273.81737596268</v>
      </c>
      <c r="H347" s="42">
        <f t="shared" si="35"/>
        <v>9.9495699362409802</v>
      </c>
      <c r="I347" s="10">
        <f t="shared" si="36"/>
        <v>1.2859538203236622</v>
      </c>
      <c r="J347" s="4">
        <f t="shared" si="37"/>
        <v>1272.7708130413093</v>
      </c>
      <c r="K347" s="4">
        <f t="shared" si="38"/>
        <v>286.13165168861775</v>
      </c>
      <c r="L347" s="42">
        <f>Pressure!Q347</f>
        <v>0.41032637176338055</v>
      </c>
      <c r="M347" s="10">
        <f t="shared" si="40"/>
        <v>1.5644215823232877</v>
      </c>
      <c r="N347" s="10">
        <f t="shared" si="39"/>
        <v>2.5616829820695148</v>
      </c>
    </row>
    <row r="348" spans="3:14">
      <c r="C348" s="4">
        <f>Pressure!AB348*1000000</f>
        <v>6655813.0902859336</v>
      </c>
      <c r="D348" s="78">
        <f>Pressure!I348</f>
        <v>1.4876302106966495E-4</v>
      </c>
      <c r="E348" s="40">
        <f>Pressure!H348</f>
        <v>148.76302106966494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304393.83723156177</v>
      </c>
      <c r="H348" s="42">
        <f t="shared" si="35"/>
        <v>9.9526709053194171</v>
      </c>
      <c r="I348" s="10">
        <f t="shared" si="36"/>
        <v>1.285979259187052</v>
      </c>
      <c r="J348" s="4">
        <f t="shared" si="37"/>
        <v>1273.2980415149923</v>
      </c>
      <c r="K348" s="4">
        <f t="shared" si="38"/>
        <v>286.25017794051354</v>
      </c>
      <c r="L348" s="42">
        <f>Pressure!Q348</f>
        <v>0.41155561854411915</v>
      </c>
      <c r="M348" s="10">
        <f t="shared" si="40"/>
        <v>1.5648734715010768</v>
      </c>
      <c r="N348" s="10">
        <f t="shared" si="39"/>
        <v>2.5616829820695148</v>
      </c>
    </row>
    <row r="349" spans="3:14">
      <c r="C349" s="4">
        <f>Pressure!AB349*1000000</f>
        <v>6658423.5731038935</v>
      </c>
      <c r="D349" s="78">
        <f>Pressure!I349</f>
        <v>1.4876302106966495E-4</v>
      </c>
      <c r="E349" s="40">
        <f>Pressure!H349</f>
        <v>148.76302106966494</v>
      </c>
      <c r="F349" s="10">
        <f t="shared" ref="F349:F412" si="42">aexit/E349</f>
        <v>4.25</v>
      </c>
      <c r="G349" s="4">
        <f t="shared" si="41"/>
        <v>304513.22382959374</v>
      </c>
      <c r="H349" s="42">
        <f t="shared" ref="H349:H412" si="43">1/(((k+1)/2)^(1/(k-1))*(patm*1000000/C349)^(1/k)*SQRT((k+1)/(k-1)*(1-(patm*1000000/C349)^((k-1)/k))))</f>
        <v>9.9557553012153654</v>
      </c>
      <c r="I349" s="10">
        <f t="shared" ref="I349:I412" si="44">etanoz*SQRT(2*k^2/(k-1)*(2/(k+1))^((k+1)/(k-1))*(1-(G349/C349)^((k-1)/k)))+(G349-patm*1000000)/C349*(aexit/E349)</f>
        <v>1.2860045439336889</v>
      </c>
      <c r="J349" s="4">
        <f t="shared" ref="J349:J412" si="45">I349*D349*C349</f>
        <v>1273.8224881871233</v>
      </c>
      <c r="K349" s="4">
        <f t="shared" ref="K349:K412" si="46">J349/4.4482</f>
        <v>286.36807881550368</v>
      </c>
      <c r="L349" s="42">
        <f>Pressure!Q349</f>
        <v>0.4127847106907393</v>
      </c>
      <c r="M349" s="10">
        <f t="shared" si="40"/>
        <v>1.5653229197759104</v>
      </c>
      <c r="N349" s="10">
        <f t="shared" si="39"/>
        <v>2.5616829820695148</v>
      </c>
    </row>
    <row r="350" spans="3:14">
      <c r="C350" s="4">
        <f>Pressure!AB350*1000000</f>
        <v>6661020.2045056252</v>
      </c>
      <c r="D350" s="78">
        <f>Pressure!I350</f>
        <v>1.4876302106966495E-4</v>
      </c>
      <c r="E350" s="40">
        <f>Pressure!H350</f>
        <v>148.76302106966494</v>
      </c>
      <c r="F350" s="10">
        <f t="shared" si="42"/>
        <v>4.25</v>
      </c>
      <c r="G350" s="4">
        <f t="shared" si="41"/>
        <v>304631.97695344611</v>
      </c>
      <c r="H350" s="42">
        <f t="shared" si="43"/>
        <v>9.9588231217925767</v>
      </c>
      <c r="I350" s="10">
        <f t="shared" si="44"/>
        <v>1.2860296748566307</v>
      </c>
      <c r="J350" s="4">
        <f t="shared" si="45"/>
        <v>1274.3441521061582</v>
      </c>
      <c r="K350" s="4">
        <f t="shared" si="46"/>
        <v>286.48535409967138</v>
      </c>
      <c r="L350" s="42">
        <f>Pressure!Q350</f>
        <v>0.41401364909889754</v>
      </c>
      <c r="M350" s="10">
        <f t="shared" si="40"/>
        <v>1.5657699273219807</v>
      </c>
      <c r="N350" s="10">
        <f t="shared" ref="N350:N413" si="47">N349-1/834*(me-mef)</f>
        <v>2.5616829820695148</v>
      </c>
    </row>
    <row r="351" spans="3:14">
      <c r="C351" s="4">
        <f>Pressure!AB351*1000000</f>
        <v>6663602.9797806581</v>
      </c>
      <c r="D351" s="78">
        <f>Pressure!I351</f>
        <v>1.4876302106966495E-4</v>
      </c>
      <c r="E351" s="40">
        <f>Pressure!H351</f>
        <v>148.76302106966494</v>
      </c>
      <c r="F351" s="10">
        <f t="shared" si="42"/>
        <v>4.25</v>
      </c>
      <c r="G351" s="4">
        <f t="shared" si="41"/>
        <v>304750.09638769249</v>
      </c>
      <c r="H351" s="42">
        <f t="shared" si="43"/>
        <v>9.9618743649258619</v>
      </c>
      <c r="I351" s="10">
        <f t="shared" si="44"/>
        <v>1.2860546522468808</v>
      </c>
      <c r="J351" s="4">
        <f t="shared" si="45"/>
        <v>1274.8630323257614</v>
      </c>
      <c r="K351" s="4">
        <f t="shared" si="46"/>
        <v>286.602003580271</v>
      </c>
      <c r="L351" s="42">
        <f>Pressure!Q351</f>
        <v>0.41524243466319144</v>
      </c>
      <c r="M351" s="10">
        <f t="shared" si="40"/>
        <v>1.5662144943121195</v>
      </c>
      <c r="N351" s="10">
        <f t="shared" si="47"/>
        <v>2.5616829820695148</v>
      </c>
    </row>
    <row r="352" spans="3:14">
      <c r="C352" s="4">
        <f>Pressure!AB352*1000000</f>
        <v>6666171.8942450313</v>
      </c>
      <c r="D352" s="78">
        <f>Pressure!I352</f>
        <v>1.4876302106966495E-4</v>
      </c>
      <c r="E352" s="40">
        <f>Pressure!H352</f>
        <v>148.76302106966494</v>
      </c>
      <c r="F352" s="10">
        <f t="shared" si="42"/>
        <v>4.25</v>
      </c>
      <c r="G352" s="4">
        <f t="shared" si="41"/>
        <v>304867.58191811875</v>
      </c>
      <c r="H352" s="42">
        <f t="shared" si="43"/>
        <v>9.964909028501749</v>
      </c>
      <c r="I352" s="10">
        <f t="shared" si="44"/>
        <v>1.2860794763934027</v>
      </c>
      <c r="J352" s="4">
        <f t="shared" si="45"/>
        <v>1275.3791279049246</v>
      </c>
      <c r="K352" s="4">
        <f t="shared" si="46"/>
        <v>286.71802704575441</v>
      </c>
      <c r="L352" s="42">
        <f>Pressure!Q352</f>
        <v>0.41647106827716662</v>
      </c>
      <c r="M352" s="10">
        <f t="shared" si="40"/>
        <v>1.5666566209180526</v>
      </c>
      <c r="N352" s="10">
        <f t="shared" si="47"/>
        <v>2.5616829820695148</v>
      </c>
    </row>
    <row r="353" spans="3:14">
      <c r="C353" s="4">
        <f>Pressure!AB353*1000000</f>
        <v>6668726.9432403473</v>
      </c>
      <c r="D353" s="78">
        <f>Pressure!I353</f>
        <v>1.4876302106966495E-4</v>
      </c>
      <c r="E353" s="40">
        <f>Pressure!H353</f>
        <v>148.76302106966494</v>
      </c>
      <c r="F353" s="10">
        <f t="shared" si="42"/>
        <v>4.25</v>
      </c>
      <c r="G353" s="4">
        <f t="shared" si="41"/>
        <v>304984.4333316799</v>
      </c>
      <c r="H353" s="42">
        <f t="shared" si="43"/>
        <v>9.9679271104173885</v>
      </c>
      <c r="I353" s="10">
        <f t="shared" si="44"/>
        <v>1.286104147583119</v>
      </c>
      <c r="J353" s="4">
        <f t="shared" si="45"/>
        <v>1275.8924379077741</v>
      </c>
      <c r="K353" s="4">
        <f t="shared" si="46"/>
        <v>286.83342428572774</v>
      </c>
      <c r="L353" s="42">
        <f>Pressure!Q353</f>
        <v>0.41769955083332377</v>
      </c>
      <c r="M353" s="10">
        <f t="shared" si="40"/>
        <v>1.5670963073103208</v>
      </c>
      <c r="N353" s="10">
        <f t="shared" si="47"/>
        <v>2.5616829820695148</v>
      </c>
    </row>
    <row r="354" spans="3:14">
      <c r="C354" s="4">
        <f>Pressure!AB354*1000000</f>
        <v>6671268.1221344732</v>
      </c>
      <c r="D354" s="78">
        <f>Pressure!I354</f>
        <v>1.4876302106966495E-4</v>
      </c>
      <c r="E354" s="40">
        <f>Pressure!H354</f>
        <v>148.76302106966494</v>
      </c>
      <c r="F354" s="10">
        <f t="shared" si="42"/>
        <v>4.25</v>
      </c>
      <c r="G354" s="4">
        <f t="shared" si="41"/>
        <v>305100.65041653224</v>
      </c>
      <c r="H354" s="42">
        <f t="shared" si="43"/>
        <v>9.970928608581433</v>
      </c>
      <c r="I354" s="10">
        <f t="shared" si="44"/>
        <v>1.2861286661009264</v>
      </c>
      <c r="J354" s="4">
        <f t="shared" si="45"/>
        <v>1276.4029614037133</v>
      </c>
      <c r="K354" s="4">
        <f t="shared" si="46"/>
        <v>286.94819509098363</v>
      </c>
      <c r="L354" s="42">
        <f>Pressure!Q354</f>
        <v>0.41892788322312546</v>
      </c>
      <c r="M354" s="10">
        <f t="shared" si="40"/>
        <v>1.5675335536580686</v>
      </c>
      <c r="N354" s="10">
        <f t="shared" si="47"/>
        <v>2.5616829820695148</v>
      </c>
    </row>
    <row r="355" spans="3:14">
      <c r="C355" s="4">
        <f>Pressure!AB355*1000000</f>
        <v>6673795.4263208089</v>
      </c>
      <c r="D355" s="78">
        <f>Pressure!I355</f>
        <v>1.4876302106966495E-4</v>
      </c>
      <c r="E355" s="40">
        <f>Pressure!H355</f>
        <v>148.76302106966494</v>
      </c>
      <c r="F355" s="10">
        <f t="shared" si="42"/>
        <v>4.25</v>
      </c>
      <c r="G355" s="4">
        <f t="shared" si="41"/>
        <v>305216.23296199954</v>
      </c>
      <c r="H355" s="42">
        <f t="shared" si="43"/>
        <v>9.973913520913138</v>
      </c>
      <c r="I355" s="10">
        <f t="shared" si="44"/>
        <v>1.2861530322296977</v>
      </c>
      <c r="J355" s="4">
        <f t="shared" si="45"/>
        <v>1276.9106974672752</v>
      </c>
      <c r="K355" s="4">
        <f t="shared" si="46"/>
        <v>287.06233925346777</v>
      </c>
      <c r="L355" s="42">
        <f>Pressure!Q355</f>
        <v>0.42015606633700325</v>
      </c>
      <c r="M355" s="10">
        <f t="shared" si="40"/>
        <v>1.5679683601294319</v>
      </c>
      <c r="N355" s="10">
        <f t="shared" si="47"/>
        <v>2.5616829820695148</v>
      </c>
    </row>
    <row r="356" spans="3:14">
      <c r="C356" s="4">
        <f>Pressure!AB356*1000000</f>
        <v>6676308.85121857</v>
      </c>
      <c r="D356" s="78">
        <f>Pressure!I356</f>
        <v>1.4876302106966495E-4</v>
      </c>
      <c r="E356" s="40">
        <f>Pressure!H356</f>
        <v>148.76302106966494</v>
      </c>
      <c r="F356" s="10">
        <f t="shared" si="42"/>
        <v>4.25</v>
      </c>
      <c r="G356" s="4">
        <f t="shared" si="41"/>
        <v>305331.1807585865</v>
      </c>
      <c r="H356" s="42">
        <f t="shared" si="43"/>
        <v>9.9768818453427386</v>
      </c>
      <c r="I356" s="10">
        <f t="shared" si="44"/>
        <v>1.2861772462502912</v>
      </c>
      <c r="J356" s="4">
        <f t="shared" si="45"/>
        <v>1277.4156451781789</v>
      </c>
      <c r="K356" s="4">
        <f t="shared" si="46"/>
        <v>287.17585656629177</v>
      </c>
      <c r="L356" s="42">
        <f>Pressure!Q356</f>
        <v>0.42138410106436441</v>
      </c>
      <c r="M356" s="10">
        <f t="shared" si="40"/>
        <v>1.5684007268910198</v>
      </c>
      <c r="N356" s="10">
        <f t="shared" si="47"/>
        <v>2.5616829820695148</v>
      </c>
    </row>
    <row r="357" spans="3:14">
      <c r="C357" s="4">
        <f>Pressure!AB357*1000000</f>
        <v>6678808.3922732584</v>
      </c>
      <c r="D357" s="78">
        <f>Pressure!I357</f>
        <v>1.4876302106966495E-4</v>
      </c>
      <c r="E357" s="40">
        <f>Pressure!H357</f>
        <v>148.76302106966494</v>
      </c>
      <c r="F357" s="10">
        <f t="shared" si="42"/>
        <v>4.25</v>
      </c>
      <c r="G357" s="4">
        <f t="shared" si="41"/>
        <v>305445.49359799974</v>
      </c>
      <c r="H357" s="42">
        <f t="shared" si="43"/>
        <v>9.9798335798120146</v>
      </c>
      <c r="I357" s="10">
        <f t="shared" si="44"/>
        <v>1.2862013084415649</v>
      </c>
      <c r="J357" s="4">
        <f t="shared" si="45"/>
        <v>1277.9178036214248</v>
      </c>
      <c r="K357" s="4">
        <f t="shared" si="46"/>
        <v>287.28874682375454</v>
      </c>
      <c r="L357" s="42">
        <f>Pressure!Q357</f>
        <v>0.42261198829359897</v>
      </c>
      <c r="M357" s="10">
        <f t="shared" si="40"/>
        <v>1.5688306541084673</v>
      </c>
      <c r="N357" s="10">
        <f t="shared" si="47"/>
        <v>2.5616829820695148</v>
      </c>
    </row>
    <row r="358" spans="3:14">
      <c r="C358" s="4">
        <f>Pressure!AB358*1000000</f>
        <v>6681294.0449560266</v>
      </c>
      <c r="D358" s="78">
        <f>Pressure!I358</f>
        <v>1.4876302106966495E-4</v>
      </c>
      <c r="E358" s="40">
        <f>Pressure!H358</f>
        <v>148.76302106966494</v>
      </c>
      <c r="F358" s="10">
        <f t="shared" si="42"/>
        <v>4.25</v>
      </c>
      <c r="G358" s="4">
        <f t="shared" si="41"/>
        <v>305559.17127311911</v>
      </c>
      <c r="H358" s="42">
        <f t="shared" si="43"/>
        <v>9.9827687222735459</v>
      </c>
      <c r="I358" s="10">
        <f t="shared" si="44"/>
        <v>1.2862252190803778</v>
      </c>
      <c r="J358" s="4">
        <f t="shared" si="45"/>
        <v>1278.417171887166</v>
      </c>
      <c r="K358" s="4">
        <f t="shared" si="46"/>
        <v>287.40100982131332</v>
      </c>
      <c r="L358" s="42">
        <f>Pressure!Q358</f>
        <v>0.42383972891208643</v>
      </c>
      <c r="M358" s="10">
        <f t="shared" si="40"/>
        <v>1.5692581419460225</v>
      </c>
      <c r="N358" s="10">
        <f t="shared" si="47"/>
        <v>2.5616829820695148</v>
      </c>
    </row>
    <row r="359" spans="3:14">
      <c r="C359" s="4">
        <f>Pressure!AB359*1000000</f>
        <v>6683765.8047633907</v>
      </c>
      <c r="D359" s="78">
        <f>Pressure!I359</f>
        <v>1.4876302106966495E-4</v>
      </c>
      <c r="E359" s="40">
        <f>Pressure!H359</f>
        <v>148.76302106966494</v>
      </c>
      <c r="F359" s="10">
        <f t="shared" si="42"/>
        <v>4.25</v>
      </c>
      <c r="G359" s="4">
        <f t="shared" si="41"/>
        <v>305672.21357798437</v>
      </c>
      <c r="H359" s="42">
        <f t="shared" si="43"/>
        <v>9.9856872706904092</v>
      </c>
      <c r="I359" s="10">
        <f t="shared" si="44"/>
        <v>1.2862489784415945</v>
      </c>
      <c r="J359" s="4">
        <f t="shared" si="45"/>
        <v>1278.9137490706512</v>
      </c>
      <c r="K359" s="4">
        <f t="shared" si="46"/>
        <v>287.51264535557107</v>
      </c>
      <c r="L359" s="42">
        <f>Pressure!Q359</f>
        <v>0.42506732380620271</v>
      </c>
      <c r="M359" s="10">
        <f t="shared" si="40"/>
        <v>1.5696831905667497</v>
      </c>
      <c r="N359" s="10">
        <f t="shared" si="47"/>
        <v>2.5616829820695148</v>
      </c>
    </row>
    <row r="360" spans="3:14">
      <c r="C360" s="4">
        <f>Pressure!AB360*1000000</f>
        <v>6686223.6672179792</v>
      </c>
      <c r="D360" s="78">
        <f>Pressure!I360</f>
        <v>1.4876302106966495E-4</v>
      </c>
      <c r="E360" s="40">
        <f>Pressure!H360</f>
        <v>148.76302106966494</v>
      </c>
      <c r="F360" s="10">
        <f t="shared" si="42"/>
        <v>4.25</v>
      </c>
      <c r="G360" s="4">
        <f t="shared" si="41"/>
        <v>305784.62030782952</v>
      </c>
      <c r="H360" s="42">
        <f t="shared" si="43"/>
        <v>9.9885892230370583</v>
      </c>
      <c r="I360" s="10">
        <f t="shared" si="44"/>
        <v>1.286272586798102</v>
      </c>
      <c r="J360" s="4">
        <f t="shared" si="45"/>
        <v>1279.4075342723761</v>
      </c>
      <c r="K360" s="4">
        <f t="shared" si="46"/>
        <v>287.62365322431009</v>
      </c>
      <c r="L360" s="42">
        <f>Pressure!Q360</f>
        <v>0.42629477386132703</v>
      </c>
      <c r="M360" s="10">
        <f t="shared" ref="M360:M423" si="48">(J360+J359)/2*(L360-L359)</f>
        <v>1.5701058001325507</v>
      </c>
      <c r="N360" s="10">
        <f t="shared" si="47"/>
        <v>2.5616829820695148</v>
      </c>
    </row>
    <row r="361" spans="3:14">
      <c r="C361" s="4">
        <f>Pressure!AB361*1000000</f>
        <v>6688667.6278681448</v>
      </c>
      <c r="D361" s="78">
        <f>Pressure!I361</f>
        <v>1.4876302106966495E-4</v>
      </c>
      <c r="E361" s="40">
        <f>Pressure!H361</f>
        <v>148.76302106966494</v>
      </c>
      <c r="F361" s="10">
        <f t="shared" si="42"/>
        <v>4.25</v>
      </c>
      <c r="G361" s="4">
        <f t="shared" si="41"/>
        <v>305896.39125906501</v>
      </c>
      <c r="H361" s="42">
        <f t="shared" si="43"/>
        <v>9.9914745772988702</v>
      </c>
      <c r="I361" s="10">
        <f t="shared" si="44"/>
        <v>1.2862960444208118</v>
      </c>
      <c r="J361" s="4">
        <f t="shared" si="45"/>
        <v>1279.8985265980029</v>
      </c>
      <c r="K361" s="4">
        <f t="shared" si="46"/>
        <v>287.73403322647431</v>
      </c>
      <c r="L361" s="42">
        <f>Pressure!Q361</f>
        <v>0.4275220799618486</v>
      </c>
      <c r="M361" s="10">
        <f t="shared" si="48"/>
        <v>1.5705259708040282</v>
      </c>
      <c r="N361" s="10">
        <f t="shared" si="47"/>
        <v>2.5616829820695148</v>
      </c>
    </row>
    <row r="362" spans="3:14">
      <c r="C362" s="4">
        <f>Pressure!AB362*1000000</f>
        <v>6691097.6822880739</v>
      </c>
      <c r="D362" s="78">
        <f>Pressure!I362</f>
        <v>1.4876302106966495E-4</v>
      </c>
      <c r="E362" s="40">
        <f>Pressure!H362</f>
        <v>148.76302106966494</v>
      </c>
      <c r="F362" s="10">
        <f t="shared" si="42"/>
        <v>4.25</v>
      </c>
      <c r="G362" s="4">
        <f t="shared" si="41"/>
        <v>306007.52622928272</v>
      </c>
      <c r="H362" s="42">
        <f t="shared" si="43"/>
        <v>9.9943433314723116</v>
      </c>
      <c r="I362" s="10">
        <f t="shared" si="44"/>
        <v>1.2863193515786702</v>
      </c>
      <c r="J362" s="4">
        <f t="shared" si="45"/>
        <v>1280.3867251583847</v>
      </c>
      <c r="K362" s="4">
        <f t="shared" si="46"/>
        <v>287.84378516217453</v>
      </c>
      <c r="L362" s="42">
        <f>Pressure!Q362</f>
        <v>0.42874924299117345</v>
      </c>
      <c r="M362" s="10">
        <f t="shared" si="48"/>
        <v>1.5709437027405544</v>
      </c>
      <c r="N362" s="10">
        <f t="shared" si="47"/>
        <v>2.5616829820695148</v>
      </c>
    </row>
    <row r="363" spans="3:14">
      <c r="C363" s="4">
        <f>Pressure!AB363*1000000</f>
        <v>6693513.8260768382</v>
      </c>
      <c r="D363" s="78">
        <f>Pressure!I363</f>
        <v>1.4876302106966495E-4</v>
      </c>
      <c r="E363" s="40">
        <f>Pressure!H363</f>
        <v>148.76302106966494</v>
      </c>
      <c r="F363" s="10">
        <f t="shared" si="42"/>
        <v>4.25</v>
      </c>
      <c r="G363" s="4">
        <f t="shared" si="41"/>
        <v>306118.02501721273</v>
      </c>
      <c r="H363" s="42">
        <f t="shared" si="43"/>
        <v>9.9971954835638392</v>
      </c>
      <c r="I363" s="10">
        <f t="shared" si="44"/>
        <v>1.2863425085386566</v>
      </c>
      <c r="J363" s="4">
        <f t="shared" si="45"/>
        <v>1280.8721290693738</v>
      </c>
      <c r="K363" s="4">
        <f t="shared" si="46"/>
        <v>287.95290883264551</v>
      </c>
      <c r="L363" s="42">
        <f>Pressure!Q363</f>
        <v>0.42997626383173121</v>
      </c>
      <c r="M363" s="10">
        <f t="shared" si="48"/>
        <v>1.5713589961002716</v>
      </c>
      <c r="N363" s="10">
        <f t="shared" si="47"/>
        <v>2.5616829820695148</v>
      </c>
    </row>
    <row r="364" spans="3:14">
      <c r="C364" s="4">
        <f>Pressure!AB364*1000000</f>
        <v>6695916.0548599241</v>
      </c>
      <c r="D364" s="78">
        <f>Pressure!I364</f>
        <v>1.4876302106966495E-4</v>
      </c>
      <c r="E364" s="40">
        <f>Pressure!H364</f>
        <v>148.76302106966494</v>
      </c>
      <c r="F364" s="10">
        <f t="shared" si="42"/>
        <v>4.25</v>
      </c>
      <c r="G364" s="4">
        <f t="shared" si="41"/>
        <v>306227.88742279302</v>
      </c>
      <c r="H364" s="42">
        <f t="shared" si="43"/>
        <v>10.00003103159167</v>
      </c>
      <c r="I364" s="10">
        <f t="shared" si="44"/>
        <v>1.2863655155658054</v>
      </c>
      <c r="J364" s="4">
        <f t="shared" si="45"/>
        <v>1281.3547374521297</v>
      </c>
      <c r="K364" s="4">
        <f t="shared" si="46"/>
        <v>288.0614040403151</v>
      </c>
      <c r="L364" s="42">
        <f>Pressure!Q364</f>
        <v>0.43120314336498183</v>
      </c>
      <c r="M364" s="10">
        <f t="shared" si="48"/>
        <v>1.571771851040056</v>
      </c>
      <c r="N364" s="10">
        <f t="shared" si="47"/>
        <v>2.5616829820695148</v>
      </c>
    </row>
    <row r="365" spans="3:14">
      <c r="C365" s="4">
        <f>Pressure!AB365*1000000</f>
        <v>6698304.364288087</v>
      </c>
      <c r="D365" s="78">
        <f>Pressure!I365</f>
        <v>1.4876302106966495E-4</v>
      </c>
      <c r="E365" s="40">
        <f>Pressure!H365</f>
        <v>148.76302106966494</v>
      </c>
      <c r="F365" s="10">
        <f t="shared" si="42"/>
        <v>4.25</v>
      </c>
      <c r="G365" s="4">
        <f t="shared" si="41"/>
        <v>306337.11324711732</v>
      </c>
      <c r="H365" s="42">
        <f t="shared" si="43"/>
        <v>10.002849973584489</v>
      </c>
      <c r="I365" s="10">
        <f t="shared" si="44"/>
        <v>1.2863883729232031</v>
      </c>
      <c r="J365" s="4">
        <f t="shared" si="45"/>
        <v>1281.8345494328873</v>
      </c>
      <c r="K365" s="4">
        <f t="shared" si="46"/>
        <v>288.16927058875217</v>
      </c>
      <c r="L365" s="42">
        <f>Pressure!Q365</f>
        <v>0.43242988247142239</v>
      </c>
      <c r="M365" s="10">
        <f t="shared" si="48"/>
        <v>1.5721822677156652</v>
      </c>
      <c r="N365" s="10">
        <f t="shared" si="47"/>
        <v>2.5616829820695148</v>
      </c>
    </row>
    <row r="366" spans="3:14">
      <c r="C366" s="4">
        <f>Pressure!AB366*1000000</f>
        <v>6700678.7500375789</v>
      </c>
      <c r="D366" s="78">
        <f>Pressure!I366</f>
        <v>1.4876302106966495E-4</v>
      </c>
      <c r="E366" s="40">
        <f>Pressure!H366</f>
        <v>148.76302106966494</v>
      </c>
      <c r="F366" s="10">
        <f t="shared" si="42"/>
        <v>4.25</v>
      </c>
      <c r="G366" s="4">
        <f t="shared" si="41"/>
        <v>306445.70229244529</v>
      </c>
      <c r="H366" s="42">
        <f t="shared" si="43"/>
        <v>10.005652307581739</v>
      </c>
      <c r="I366" s="10">
        <f t="shared" si="44"/>
        <v>1.286411080871998</v>
      </c>
      <c r="J366" s="4">
        <f t="shared" si="45"/>
        <v>1282.3115641430052</v>
      </c>
      <c r="K366" s="4">
        <f t="shared" si="46"/>
        <v>288.2765082826773</v>
      </c>
      <c r="L366" s="42">
        <f>Pressure!Q366</f>
        <v>0.4336564820305937</v>
      </c>
      <c r="M366" s="10">
        <f t="shared" si="48"/>
        <v>1.5725902462815156</v>
      </c>
      <c r="N366" s="10">
        <f t="shared" si="47"/>
        <v>2.5616829820695148</v>
      </c>
    </row>
    <row r="367" spans="3:14">
      <c r="C367" s="4">
        <f>Pressure!AB367*1000000</f>
        <v>6703039.2078102995</v>
      </c>
      <c r="D367" s="78">
        <f>Pressure!I367</f>
        <v>1.4876302106966495E-4</v>
      </c>
      <c r="E367" s="40">
        <f>Pressure!H367</f>
        <v>148.76302106966494</v>
      </c>
      <c r="F367" s="10">
        <f t="shared" si="42"/>
        <v>4.25</v>
      </c>
      <c r="G367" s="4">
        <f t="shared" si="41"/>
        <v>306553.65436220972</v>
      </c>
      <c r="H367" s="42">
        <f t="shared" si="43"/>
        <v>10.008438031633776</v>
      </c>
      <c r="I367" s="10">
        <f t="shared" si="44"/>
        <v>1.2864336396714089</v>
      </c>
      <c r="J367" s="4">
        <f t="shared" si="45"/>
        <v>1282.7857807189937</v>
      </c>
      <c r="K367" s="4">
        <f t="shared" si="46"/>
        <v>288.38311692796947</v>
      </c>
      <c r="L367" s="42">
        <f>Pressure!Q367</f>
        <v>0.43488294292108715</v>
      </c>
      <c r="M367" s="10">
        <f t="shared" si="48"/>
        <v>1.5729957868909048</v>
      </c>
      <c r="N367" s="10">
        <f t="shared" si="47"/>
        <v>2.5616829820695148</v>
      </c>
    </row>
    <row r="368" spans="3:14">
      <c r="C368" s="4">
        <f>Pressure!AB368*1000000</f>
        <v>6705385.7333336035</v>
      </c>
      <c r="D368" s="78">
        <f>Pressure!I368</f>
        <v>1.4876302106966495E-4</v>
      </c>
      <c r="E368" s="40">
        <f>Pressure!H368</f>
        <v>148.76302106966494</v>
      </c>
      <c r="F368" s="10">
        <f t="shared" si="42"/>
        <v>4.25</v>
      </c>
      <c r="G368" s="4">
        <f t="shared" si="41"/>
        <v>306660.96926100738</v>
      </c>
      <c r="H368" s="42">
        <f t="shared" si="43"/>
        <v>10.011207143801654</v>
      </c>
      <c r="I368" s="10">
        <f t="shared" si="44"/>
        <v>1.2864560495787303</v>
      </c>
      <c r="J368" s="4">
        <f t="shared" si="45"/>
        <v>1283.257198302477</v>
      </c>
      <c r="K368" s="4">
        <f t="shared" si="46"/>
        <v>288.48909633165709</v>
      </c>
      <c r="L368" s="42">
        <f>Pressure!Q368</f>
        <v>0.43610926602055117</v>
      </c>
      <c r="M368" s="10">
        <f t="shared" si="48"/>
        <v>1.5733988896957509</v>
      </c>
      <c r="N368" s="10">
        <f t="shared" si="47"/>
        <v>2.5616829820695148</v>
      </c>
    </row>
    <row r="369" spans="3:14">
      <c r="C369" s="4">
        <f>Pressure!AB369*1000000</f>
        <v>6707718.3223600714</v>
      </c>
      <c r="D369" s="78">
        <f>Pressure!I369</f>
        <v>1.4876302106966495E-4</v>
      </c>
      <c r="E369" s="40">
        <f>Pressure!H369</f>
        <v>148.76302106966494</v>
      </c>
      <c r="F369" s="10">
        <f t="shared" si="42"/>
        <v>4.25</v>
      </c>
      <c r="G369" s="4">
        <f t="shared" si="41"/>
        <v>306767.64679458883</v>
      </c>
      <c r="H369" s="42">
        <f t="shared" si="43"/>
        <v>10.013959642156914</v>
      </c>
      <c r="I369" s="10">
        <f t="shared" si="44"/>
        <v>1.2864783108493385</v>
      </c>
      <c r="J369" s="4">
        <f t="shared" si="45"/>
        <v>1283.7258160401477</v>
      </c>
      <c r="K369" s="4">
        <f t="shared" si="46"/>
        <v>288.59444630190814</v>
      </c>
      <c r="L369" s="42">
        <f>Pressure!Q369</f>
        <v>0.43733545220569814</v>
      </c>
      <c r="M369" s="10">
        <f t="shared" si="48"/>
        <v>1.5737995548469281</v>
      </c>
      <c r="N369" s="10">
        <f t="shared" si="47"/>
        <v>2.5616829820695148</v>
      </c>
    </row>
    <row r="370" spans="3:14">
      <c r="C370" s="4">
        <f>Pressure!AB370*1000000</f>
        <v>6710036.9706680514</v>
      </c>
      <c r="D370" s="78">
        <f>Pressure!I370</f>
        <v>1.4876302106966495E-4</v>
      </c>
      <c r="E370" s="40">
        <f>Pressure!H370</f>
        <v>148.76302106966494</v>
      </c>
      <c r="F370" s="10">
        <f t="shared" si="42"/>
        <v>4.25</v>
      </c>
      <c r="G370" s="4">
        <f t="shared" si="41"/>
        <v>306873.68676988303</v>
      </c>
      <c r="H370" s="42">
        <f t="shared" si="43"/>
        <v>10.016695524782207</v>
      </c>
      <c r="I370" s="10">
        <f t="shared" si="44"/>
        <v>1.2865004237367037</v>
      </c>
      <c r="J370" s="4">
        <f t="shared" si="45"/>
        <v>1284.1916330838751</v>
      </c>
      <c r="K370" s="4">
        <f t="shared" si="46"/>
        <v>288.6991666480543</v>
      </c>
      <c r="L370" s="42">
        <f>Pressure!Q370</f>
        <v>0.43856150235231089</v>
      </c>
      <c r="M370" s="10">
        <f t="shared" si="48"/>
        <v>1.5741977824939812</v>
      </c>
      <c r="N370" s="10">
        <f t="shared" si="47"/>
        <v>2.5616829820695148</v>
      </c>
    </row>
    <row r="371" spans="3:14">
      <c r="C371" s="4">
        <f>Pressure!AB371*1000000</f>
        <v>6712341.6740610898</v>
      </c>
      <c r="D371" s="78">
        <f>Pressure!I371</f>
        <v>1.4876302106966495E-4</v>
      </c>
      <c r="E371" s="40">
        <f>Pressure!H371</f>
        <v>148.76302106966494</v>
      </c>
      <c r="F371" s="10">
        <f t="shared" si="42"/>
        <v>4.25</v>
      </c>
      <c r="G371" s="4">
        <f t="shared" si="41"/>
        <v>306979.08899497124</v>
      </c>
      <c r="H371" s="42">
        <f t="shared" si="43"/>
        <v>10.019414789770597</v>
      </c>
      <c r="I371" s="10">
        <f t="shared" si="44"/>
        <v>1.2865223884923911</v>
      </c>
      <c r="J371" s="4">
        <f t="shared" si="45"/>
        <v>1284.6546485905899</v>
      </c>
      <c r="K371" s="4">
        <f t="shared" si="46"/>
        <v>288.80325718056514</v>
      </c>
      <c r="L371" s="42">
        <f>Pressure!Q371</f>
        <v>0.43978741733524929</v>
      </c>
      <c r="M371" s="10">
        <f t="shared" si="48"/>
        <v>1.5745935727851517</v>
      </c>
      <c r="N371" s="10">
        <f t="shared" si="47"/>
        <v>2.5616829820695148</v>
      </c>
    </row>
    <row r="372" spans="3:14">
      <c r="C372" s="4">
        <f>Pressure!AB372*1000000</f>
        <v>6714632.4283681512</v>
      </c>
      <c r="D372" s="78">
        <f>Pressure!I372</f>
        <v>1.4876302106966495E-4</v>
      </c>
      <c r="E372" s="40">
        <f>Pressure!H372</f>
        <v>148.76302106966494</v>
      </c>
      <c r="F372" s="10">
        <f t="shared" si="42"/>
        <v>4.25</v>
      </c>
      <c r="G372" s="4">
        <f t="shared" si="41"/>
        <v>307083.85327909741</v>
      </c>
      <c r="H372" s="42">
        <f t="shared" si="43"/>
        <v>10.022117435225905</v>
      </c>
      <c r="I372" s="10">
        <f t="shared" si="44"/>
        <v>1.2865442053660714</v>
      </c>
      <c r="J372" s="4">
        <f t="shared" si="45"/>
        <v>1285.1148617223307</v>
      </c>
      <c r="K372" s="4">
        <f t="shared" si="46"/>
        <v>288.90671771105855</v>
      </c>
      <c r="L372" s="42">
        <f>Pressure!Q372</f>
        <v>0.4410131980284569</v>
      </c>
      <c r="M372" s="10">
        <f t="shared" si="48"/>
        <v>1.574986925867579</v>
      </c>
      <c r="N372" s="10">
        <f t="shared" si="47"/>
        <v>2.5616829820695148</v>
      </c>
    </row>
    <row r="373" spans="3:14">
      <c r="C373" s="4">
        <f>Pressure!AB373*1000000</f>
        <v>6716909.2294436134</v>
      </c>
      <c r="D373" s="78">
        <f>Pressure!I373</f>
        <v>1.4876302106966495E-4</v>
      </c>
      <c r="E373" s="40">
        <f>Pressure!H373</f>
        <v>148.76302106966494</v>
      </c>
      <c r="F373" s="10">
        <f t="shared" si="42"/>
        <v>4.25</v>
      </c>
      <c r="G373" s="4">
        <f t="shared" si="41"/>
        <v>307187.97943266749</v>
      </c>
      <c r="H373" s="42">
        <f t="shared" si="43"/>
        <v>10.024803459262696</v>
      </c>
      <c r="I373" s="10">
        <f t="shared" si="44"/>
        <v>1.2865658746055264</v>
      </c>
      <c r="J373" s="4">
        <f t="shared" si="45"/>
        <v>1285.5722716462406</v>
      </c>
      <c r="K373" s="4">
        <f t="shared" si="46"/>
        <v>289.00954805229992</v>
      </c>
      <c r="L373" s="42">
        <f>Pressure!Q373</f>
        <v>0.4422388453049676</v>
      </c>
      <c r="M373" s="10">
        <f t="shared" si="48"/>
        <v>1.5753778418871436</v>
      </c>
      <c r="N373" s="10">
        <f t="shared" si="47"/>
        <v>2.5616829820695148</v>
      </c>
    </row>
    <row r="374" spans="3:14">
      <c r="C374" s="4">
        <f>Pressure!AB374*1000000</f>
        <v>6719172.0731668128</v>
      </c>
      <c r="D374" s="78">
        <f>Pressure!I374</f>
        <v>1.4876302106966495E-4</v>
      </c>
      <c r="E374" s="40">
        <f>Pressure!H374</f>
        <v>148.76302106966494</v>
      </c>
      <c r="F374" s="10">
        <f t="shared" si="42"/>
        <v>4.25</v>
      </c>
      <c r="G374" s="4">
        <f t="shared" si="41"/>
        <v>307291.46726722899</v>
      </c>
      <c r="H374" s="42">
        <f t="shared" si="43"/>
        <v>10.027472860005707</v>
      </c>
      <c r="I374" s="10">
        <f t="shared" si="44"/>
        <v>1.2865873964566534</v>
      </c>
      <c r="J374" s="4">
        <f t="shared" si="45"/>
        <v>1286.0268775344771</v>
      </c>
      <c r="K374" s="4">
        <f t="shared" si="46"/>
        <v>289.11174801818197</v>
      </c>
      <c r="L374" s="42">
        <f>Pressure!Q374</f>
        <v>0.44346436003691214</v>
      </c>
      <c r="M374" s="10">
        <f t="shared" si="48"/>
        <v>1.5757663209885118</v>
      </c>
      <c r="N374" s="10">
        <f t="shared" si="47"/>
        <v>2.5616829820695148</v>
      </c>
    </row>
    <row r="375" spans="3:14">
      <c r="C375" s="4">
        <f>Pressure!AB375*1000000</f>
        <v>6721420.9554428868</v>
      </c>
      <c r="D375" s="78">
        <f>Pressure!I375</f>
        <v>1.4876302106966495E-4</v>
      </c>
      <c r="E375" s="40">
        <f>Pressure!H375</f>
        <v>148.76302106966494</v>
      </c>
      <c r="F375" s="10">
        <f t="shared" si="42"/>
        <v>4.25</v>
      </c>
      <c r="G375" s="4">
        <f t="shared" si="41"/>
        <v>307394.31659550947</v>
      </c>
      <c r="H375" s="42">
        <f t="shared" si="43"/>
        <v>10.030125635590911</v>
      </c>
      <c r="I375" s="10">
        <f t="shared" si="44"/>
        <v>1.2866087711634784</v>
      </c>
      <c r="J375" s="4">
        <f t="shared" si="45"/>
        <v>1286.4786785643812</v>
      </c>
      <c r="K375" s="4">
        <f t="shared" si="46"/>
        <v>289.2133174237627</v>
      </c>
      <c r="L375" s="42">
        <f>Pressure!Q375</f>
        <v>0.44468974309552467</v>
      </c>
      <c r="M375" s="10">
        <f t="shared" si="48"/>
        <v>1.5761523633150707</v>
      </c>
      <c r="N375" s="10">
        <f t="shared" si="47"/>
        <v>2.5616829820695148</v>
      </c>
    </row>
    <row r="376" spans="3:14">
      <c r="C376" s="4">
        <f>Pressure!AB376*1000000</f>
        <v>6723655.8722019577</v>
      </c>
      <c r="D376" s="78">
        <f>Pressure!I376</f>
        <v>1.4876302106966495E-4</v>
      </c>
      <c r="E376" s="40">
        <f>Pressure!H376</f>
        <v>148.76302106966494</v>
      </c>
      <c r="F376" s="10">
        <f t="shared" si="42"/>
        <v>4.25</v>
      </c>
      <c r="G376" s="4">
        <f t="shared" si="41"/>
        <v>307496.527231379</v>
      </c>
      <c r="H376" s="42">
        <f t="shared" si="43"/>
        <v>10.032761784164546</v>
      </c>
      <c r="I376" s="10">
        <f t="shared" si="44"/>
        <v>1.2866299989681569</v>
      </c>
      <c r="J376" s="4">
        <f t="shared" si="45"/>
        <v>1286.9276739183138</v>
      </c>
      <c r="K376" s="4">
        <f t="shared" si="46"/>
        <v>289.31425608522858</v>
      </c>
      <c r="L376" s="42">
        <f>Pressure!Q376</f>
        <v>0.44591499535114926</v>
      </c>
      <c r="M376" s="10">
        <f t="shared" si="48"/>
        <v>1.5765359690090317</v>
      </c>
      <c r="N376" s="10">
        <f t="shared" si="47"/>
        <v>2.5616829820695148</v>
      </c>
    </row>
    <row r="377" spans="3:14">
      <c r="C377" s="4">
        <f>Pressure!AB377*1000000</f>
        <v>6725876.8193991566</v>
      </c>
      <c r="D377" s="78">
        <f>Pressure!I377</f>
        <v>1.4876302106966495E-4</v>
      </c>
      <c r="E377" s="40">
        <f>Pressure!H377</f>
        <v>148.76302106966494</v>
      </c>
      <c r="F377" s="10">
        <f t="shared" si="42"/>
        <v>4.25</v>
      </c>
      <c r="G377" s="4">
        <f t="shared" si="41"/>
        <v>307598.09898985137</v>
      </c>
      <c r="H377" s="42">
        <f t="shared" si="43"/>
        <v>10.035381303883145</v>
      </c>
      <c r="I377" s="10">
        <f t="shared" si="44"/>
        <v>1.2866510801109796</v>
      </c>
      <c r="J377" s="4">
        <f t="shared" si="45"/>
        <v>1287.3738627836597</v>
      </c>
      <c r="K377" s="4">
        <f t="shared" si="46"/>
        <v>289.41456381989559</v>
      </c>
      <c r="L377" s="42">
        <f>Pressure!Q377</f>
        <v>0.44714011767324641</v>
      </c>
      <c r="M377" s="10">
        <f t="shared" si="48"/>
        <v>1.5769171382112912</v>
      </c>
      <c r="N377" s="10">
        <f t="shared" si="47"/>
        <v>2.5616829820695148</v>
      </c>
    </row>
    <row r="378" spans="3:14">
      <c r="C378" s="4">
        <f>Pressure!AB378*1000000</f>
        <v>6728083.79301521</v>
      </c>
      <c r="D378" s="78">
        <f>Pressure!I378</f>
        <v>1.4876302106966495E-4</v>
      </c>
      <c r="E378" s="40">
        <f>Pressure!H378</f>
        <v>148.76302106966494</v>
      </c>
      <c r="F378" s="10">
        <f t="shared" si="42"/>
        <v>4.25</v>
      </c>
      <c r="G378" s="4">
        <f t="shared" si="41"/>
        <v>307699.03168711113</v>
      </c>
      <c r="H378" s="42">
        <f t="shared" si="43"/>
        <v>10.037984192914262</v>
      </c>
      <c r="I378" s="10">
        <f t="shared" si="44"/>
        <v>1.2866720148303861</v>
      </c>
      <c r="J378" s="4">
        <f t="shared" si="45"/>
        <v>1287.8172443529454</v>
      </c>
      <c r="K378" s="4">
        <f t="shared" si="46"/>
        <v>289.51424044623565</v>
      </c>
      <c r="L378" s="42">
        <f>Pressure!Q378</f>
        <v>0.44836511093039971</v>
      </c>
      <c r="M378" s="10">
        <f t="shared" si="48"/>
        <v>1.5772958710617491</v>
      </c>
      <c r="N378" s="10">
        <f t="shared" si="47"/>
        <v>2.5616829820695148</v>
      </c>
    </row>
    <row r="379" spans="3:14">
      <c r="C379" s="4">
        <f>Pressure!AB379*1000000</f>
        <v>6730276.7890555812</v>
      </c>
      <c r="D379" s="78">
        <f>Pressure!I379</f>
        <v>1.4876302106966495E-4</v>
      </c>
      <c r="E379" s="40">
        <f>Pressure!H379</f>
        <v>148.76302106966494</v>
      </c>
      <c r="F379" s="10">
        <f t="shared" si="42"/>
        <v>4.25</v>
      </c>
      <c r="G379" s="4">
        <f t="shared" si="41"/>
        <v>307799.32514047396</v>
      </c>
      <c r="H379" s="42">
        <f t="shared" si="43"/>
        <v>10.040570449435446</v>
      </c>
      <c r="I379" s="10">
        <f t="shared" si="44"/>
        <v>1.2866928033629621</v>
      </c>
      <c r="J379" s="4">
        <f t="shared" si="45"/>
        <v>1288.2578178236677</v>
      </c>
      <c r="K379" s="4">
        <f t="shared" si="46"/>
        <v>289.61328578383791</v>
      </c>
      <c r="L379" s="42">
        <f>Pressure!Q379</f>
        <v>0.44958997599032213</v>
      </c>
      <c r="M379" s="10">
        <f t="shared" si="48"/>
        <v>1.5776721676988041</v>
      </c>
      <c r="N379" s="10">
        <f t="shared" si="47"/>
        <v>2.5616829820695148</v>
      </c>
    </row>
    <row r="380" spans="3:14">
      <c r="C380" s="4">
        <f>Pressure!AB380*1000000</f>
        <v>6732455.8035512948</v>
      </c>
      <c r="D380" s="78">
        <f>Pressure!I380</f>
        <v>1.4876302106966495E-4</v>
      </c>
      <c r="E380" s="40">
        <f>Pressure!H380</f>
        <v>148.76302106966494</v>
      </c>
      <c r="F380" s="10">
        <f t="shared" si="42"/>
        <v>4.25</v>
      </c>
      <c r="G380" s="4">
        <f t="shared" si="41"/>
        <v>307898.97916842456</v>
      </c>
      <c r="H380" s="42">
        <f t="shared" si="43"/>
        <v>10.043140071635257</v>
      </c>
      <c r="I380" s="10">
        <f t="shared" si="44"/>
        <v>1.286713445943455</v>
      </c>
      <c r="J380" s="4">
        <f t="shared" si="45"/>
        <v>1288.6955823984583</v>
      </c>
      <c r="K380" s="4">
        <f t="shared" si="46"/>
        <v>289.71169965344598</v>
      </c>
      <c r="L380" s="42">
        <f>Pressure!Q380</f>
        <v>0.45081471371986254</v>
      </c>
      <c r="M380" s="10">
        <f t="shared" si="48"/>
        <v>1.5780460282597353</v>
      </c>
      <c r="N380" s="10">
        <f t="shared" si="47"/>
        <v>2.5616829820695148</v>
      </c>
    </row>
    <row r="381" spans="3:14">
      <c r="C381" s="4">
        <f>Pressure!AB381*1000000</f>
        <v>6734620.8325582687</v>
      </c>
      <c r="D381" s="78">
        <f>Pressure!I381</f>
        <v>1.4876302106966495E-4</v>
      </c>
      <c r="E381" s="40">
        <f>Pressure!H381</f>
        <v>148.76302106966494</v>
      </c>
      <c r="F381" s="10">
        <f t="shared" si="42"/>
        <v>4.25</v>
      </c>
      <c r="G381" s="4">
        <f t="shared" si="41"/>
        <v>307997.99359058618</v>
      </c>
      <c r="H381" s="42">
        <f t="shared" si="43"/>
        <v>10.045693057712461</v>
      </c>
      <c r="I381" s="10">
        <f t="shared" si="44"/>
        <v>1.2867339428047739</v>
      </c>
      <c r="J381" s="4">
        <f t="shared" si="45"/>
        <v>1289.1305372849504</v>
      </c>
      <c r="K381" s="4">
        <f t="shared" si="46"/>
        <v>289.80948187692786</v>
      </c>
      <c r="L381" s="42">
        <f>Pressure!Q381</f>
        <v>0.4520393249850122</v>
      </c>
      <c r="M381" s="10">
        <f t="shared" si="48"/>
        <v>1.5784174528806774</v>
      </c>
      <c r="N381" s="10">
        <f t="shared" si="47"/>
        <v>2.5616829820695148</v>
      </c>
    </row>
    <row r="382" spans="3:14">
      <c r="C382" s="4">
        <f>Pressure!AB382*1000000</f>
        <v>6736771.8721575122</v>
      </c>
      <c r="D382" s="78">
        <f>Pressure!I382</f>
        <v>1.4876302106966495E-4</v>
      </c>
      <c r="E382" s="40">
        <f>Pressure!H382</f>
        <v>148.76302106966494</v>
      </c>
      <c r="F382" s="10">
        <f t="shared" si="42"/>
        <v>4.25</v>
      </c>
      <c r="G382" s="4">
        <f t="shared" si="41"/>
        <v>308096.36822772952</v>
      </c>
      <c r="H382" s="42">
        <f t="shared" si="43"/>
        <v>10.04822940587629</v>
      </c>
      <c r="I382" s="10">
        <f t="shared" si="44"/>
        <v>1.2867542941779977</v>
      </c>
      <c r="J382" s="4">
        <f t="shared" si="45"/>
        <v>1289.5626816958174</v>
      </c>
      <c r="K382" s="4">
        <f t="shared" si="46"/>
        <v>289.90663227728464</v>
      </c>
      <c r="L382" s="42">
        <f>Pressure!Q382</f>
        <v>0.4532638106509112</v>
      </c>
      <c r="M382" s="10">
        <f t="shared" si="48"/>
        <v>1.5787864416964505</v>
      </c>
      <c r="N382" s="10">
        <f t="shared" si="47"/>
        <v>2.5616829820695148</v>
      </c>
    </row>
    <row r="383" spans="3:14">
      <c r="C383" s="4">
        <f>Pressure!AB383*1000000</f>
        <v>6738908.9184550168</v>
      </c>
      <c r="D383" s="78">
        <f>Pressure!I383</f>
        <v>1.4876302106966495E-4</v>
      </c>
      <c r="E383" s="40">
        <f>Pressure!H383</f>
        <v>148.76302106966494</v>
      </c>
      <c r="F383" s="10">
        <f t="shared" si="42"/>
        <v>4.25</v>
      </c>
      <c r="G383" s="4">
        <f t="shared" si="41"/>
        <v>308194.10290176782</v>
      </c>
      <c r="H383" s="42">
        <f t="shared" si="43"/>
        <v>10.050749114346331</v>
      </c>
      <c r="I383" s="10">
        <f t="shared" si="44"/>
        <v>1.2867745002923807</v>
      </c>
      <c r="J383" s="4">
        <f t="shared" si="45"/>
        <v>1289.992014848752</v>
      </c>
      <c r="K383" s="4">
        <f t="shared" si="46"/>
        <v>290.00315067864574</v>
      </c>
      <c r="L383" s="42">
        <f>Pressure!Q383</f>
        <v>0.45448817158185484</v>
      </c>
      <c r="M383" s="10">
        <f t="shared" si="48"/>
        <v>1.5791529948406677</v>
      </c>
      <c r="N383" s="10">
        <f t="shared" si="47"/>
        <v>2.5616829820695148</v>
      </c>
    </row>
    <row r="384" spans="3:14">
      <c r="C384" s="4">
        <f>Pressure!AB384*1000000</f>
        <v>6741031.9675819213</v>
      </c>
      <c r="D384" s="78">
        <f>Pressure!I384</f>
        <v>1.4876302106966495E-4</v>
      </c>
      <c r="E384" s="40">
        <f>Pressure!H384</f>
        <v>148.76302106966494</v>
      </c>
      <c r="F384" s="10">
        <f t="shared" si="42"/>
        <v>4.25</v>
      </c>
      <c r="G384" s="4">
        <f t="shared" si="41"/>
        <v>308291.19743576442</v>
      </c>
      <c r="H384" s="42">
        <f t="shared" si="43"/>
        <v>10.053252181352718</v>
      </c>
      <c r="I384" s="10">
        <f t="shared" si="44"/>
        <v>1.2867945613753615</v>
      </c>
      <c r="J384" s="4">
        <f t="shared" si="45"/>
        <v>1290.4185359664993</v>
      </c>
      <c r="K384" s="4">
        <f t="shared" si="46"/>
        <v>290.09903690627658</v>
      </c>
      <c r="L384" s="42">
        <f>Pressure!Q384</f>
        <v>0.45571240864130008</v>
      </c>
      <c r="M384" s="10">
        <f t="shared" si="48"/>
        <v>1.5795171124457723</v>
      </c>
      <c r="N384" s="10">
        <f t="shared" si="47"/>
        <v>2.5616829820695148</v>
      </c>
    </row>
    <row r="385" spans="3:14">
      <c r="C385" s="4">
        <f>Pressure!AB385*1000000</f>
        <v>6743141.0156940753</v>
      </c>
      <c r="D385" s="78">
        <f>Pressure!I385</f>
        <v>1.4876302106966495E-4</v>
      </c>
      <c r="E385" s="40">
        <f>Pressure!H385</f>
        <v>148.76302106966494</v>
      </c>
      <c r="F385" s="10">
        <f t="shared" si="42"/>
        <v>4.25</v>
      </c>
      <c r="G385" s="4">
        <f t="shared" si="41"/>
        <v>308387.65165391268</v>
      </c>
      <c r="H385" s="42">
        <f t="shared" si="43"/>
        <v>10.055738605135636</v>
      </c>
      <c r="I385" s="10">
        <f t="shared" si="44"/>
        <v>1.2868144776525634</v>
      </c>
      <c r="J385" s="4">
        <f t="shared" si="45"/>
        <v>1290.842244276768</v>
      </c>
      <c r="K385" s="4">
        <f t="shared" si="46"/>
        <v>290.19429078655816</v>
      </c>
      <c r="L385" s="42">
        <f>Pressure!Q385</f>
        <v>0.4569365226918719</v>
      </c>
      <c r="M385" s="10">
        <f t="shared" si="48"/>
        <v>1.5798787946428852</v>
      </c>
      <c r="N385" s="10">
        <f t="shared" si="47"/>
        <v>2.5616829820695148</v>
      </c>
    </row>
    <row r="386" spans="3:14">
      <c r="C386" s="4">
        <f>Pressure!AB386*1000000</f>
        <v>6745236.0589728663</v>
      </c>
      <c r="D386" s="78">
        <f>Pressure!I386</f>
        <v>1.4876302106966495E-4</v>
      </c>
      <c r="E386" s="40">
        <f>Pressure!H386</f>
        <v>148.76302106966494</v>
      </c>
      <c r="F386" s="10">
        <f t="shared" si="42"/>
        <v>4.25</v>
      </c>
      <c r="G386" s="4">
        <f t="shared" si="41"/>
        <v>308483.465381574</v>
      </c>
      <c r="H386" s="42">
        <f t="shared" si="43"/>
        <v>10.058208383946297</v>
      </c>
      <c r="I386" s="10">
        <f t="shared" si="44"/>
        <v>1.2868342493478104</v>
      </c>
      <c r="J386" s="4">
        <f t="shared" si="45"/>
        <v>1291.2631390123984</v>
      </c>
      <c r="K386" s="4">
        <f t="shared" si="46"/>
        <v>290.28891214702543</v>
      </c>
      <c r="L386" s="42">
        <f>Pressure!Q386</f>
        <v>0.45816051459536966</v>
      </c>
      <c r="M386" s="10">
        <f t="shared" si="48"/>
        <v>1.5802380415619555</v>
      </c>
      <c r="N386" s="10">
        <f t="shared" si="47"/>
        <v>2.5616829820695148</v>
      </c>
    </row>
    <row r="387" spans="3:14">
      <c r="C387" s="4">
        <f>Pressure!AB387*1000000</f>
        <v>6747317.0936241113</v>
      </c>
      <c r="D387" s="78">
        <f>Pressure!I387</f>
        <v>1.4876302106966495E-4</v>
      </c>
      <c r="E387" s="40">
        <f>Pressure!H387</f>
        <v>148.76302106966494</v>
      </c>
      <c r="F387" s="10">
        <f t="shared" si="42"/>
        <v>4.25</v>
      </c>
      <c r="G387" s="4">
        <f t="shared" si="41"/>
        <v>308578.638445227</v>
      </c>
      <c r="H387" s="42">
        <f t="shared" si="43"/>
        <v>10.060661516045689</v>
      </c>
      <c r="I387" s="10">
        <f t="shared" si="44"/>
        <v>1.2868538766831221</v>
      </c>
      <c r="J387" s="4">
        <f t="shared" si="45"/>
        <v>1291.6812194111376</v>
      </c>
      <c r="K387" s="4">
        <f t="shared" si="46"/>
        <v>290.38290081631618</v>
      </c>
      <c r="L387" s="42">
        <f>Pressure!Q387</f>
        <v>0.45938438521277347</v>
      </c>
      <c r="M387" s="10">
        <f t="shared" si="48"/>
        <v>1.5805948533317511</v>
      </c>
      <c r="N387" s="10">
        <f t="shared" si="47"/>
        <v>2.5616829820695148</v>
      </c>
    </row>
    <row r="388" spans="3:14">
      <c r="C388" s="4">
        <f>Pressure!AB388*1000000</f>
        <v>6749384.1158786342</v>
      </c>
      <c r="D388" s="78">
        <f>Pressure!I388</f>
        <v>1.4876302106966495E-4</v>
      </c>
      <c r="E388" s="40">
        <f>Pressure!H388</f>
        <v>148.76302106966494</v>
      </c>
      <c r="F388" s="10">
        <f t="shared" si="42"/>
        <v>4.25</v>
      </c>
      <c r="G388" s="4">
        <f t="shared" si="41"/>
        <v>308673.17067249399</v>
      </c>
      <c r="H388" s="42">
        <f t="shared" si="43"/>
        <v>10.06309799970521</v>
      </c>
      <c r="I388" s="10">
        <f t="shared" si="44"/>
        <v>1.2868733598787256</v>
      </c>
      <c r="J388" s="4">
        <f t="shared" si="45"/>
        <v>1292.0964847157579</v>
      </c>
      <c r="K388" s="4">
        <f t="shared" si="46"/>
        <v>290.47625662419807</v>
      </c>
      <c r="L388" s="42">
        <f>Pressure!Q388</f>
        <v>0.46060813540425055</v>
      </c>
      <c r="M388" s="10">
        <f t="shared" si="48"/>
        <v>1.5809492300797492</v>
      </c>
      <c r="N388" s="10">
        <f t="shared" si="47"/>
        <v>2.5616829820695148</v>
      </c>
    </row>
    <row r="389" spans="3:14">
      <c r="C389" s="4">
        <f>Pressure!AB389*1000000</f>
        <v>6751437.1219922742</v>
      </c>
      <c r="D389" s="78">
        <f>Pressure!I389</f>
        <v>1.4876302106966495E-4</v>
      </c>
      <c r="E389" s="40">
        <f>Pressure!H389</f>
        <v>148.76302106966494</v>
      </c>
      <c r="F389" s="10">
        <f t="shared" si="42"/>
        <v>4.25</v>
      </c>
      <c r="G389" s="4">
        <f t="shared" si="41"/>
        <v>308767.06189214118</v>
      </c>
      <c r="H389" s="42">
        <f t="shared" si="43"/>
        <v>10.065517833206712</v>
      </c>
      <c r="I389" s="10">
        <f t="shared" si="44"/>
        <v>1.2868926991530614</v>
      </c>
      <c r="J389" s="4">
        <f t="shared" si="45"/>
        <v>1292.5089341740559</v>
      </c>
      <c r="K389" s="4">
        <f t="shared" si="46"/>
        <v>290.56897940156824</v>
      </c>
      <c r="L389" s="42">
        <f>Pressure!Q389</f>
        <v>0.46183176602916159</v>
      </c>
      <c r="M389" s="10">
        <f t="shared" si="48"/>
        <v>1.5813011719323053</v>
      </c>
      <c r="N389" s="10">
        <f t="shared" si="47"/>
        <v>2.5616829820695148</v>
      </c>
    </row>
    <row r="390" spans="3:14">
      <c r="C390" s="4">
        <f>Pressure!AB390*1000000</f>
        <v>6753476.1082457919</v>
      </c>
      <c r="D390" s="78">
        <f>Pressure!I390</f>
        <v>1.4876302106966495E-4</v>
      </c>
      <c r="E390" s="40">
        <f>Pressure!H390</f>
        <v>148.76302106966494</v>
      </c>
      <c r="F390" s="10">
        <f t="shared" si="42"/>
        <v>4.25</v>
      </c>
      <c r="G390" s="4">
        <f t="shared" si="41"/>
        <v>308860.31193407468</v>
      </c>
      <c r="H390" s="42">
        <f t="shared" si="43"/>
        <v>10.067921014842417</v>
      </c>
      <c r="I390" s="10">
        <f t="shared" si="44"/>
        <v>1.2869118947227889</v>
      </c>
      <c r="J390" s="4">
        <f t="shared" si="45"/>
        <v>1292.9185670388351</v>
      </c>
      <c r="K390" s="4">
        <f t="shared" si="46"/>
        <v>290.66106898044944</v>
      </c>
      <c r="L390" s="42">
        <f>Pressure!Q390</f>
        <v>0.46305527794606693</v>
      </c>
      <c r="M390" s="10">
        <f t="shared" si="48"/>
        <v>1.5816506790143836</v>
      </c>
      <c r="N390" s="10">
        <f t="shared" si="47"/>
        <v>2.5616829820695148</v>
      </c>
    </row>
    <row r="391" spans="3:14">
      <c r="C391" s="4">
        <f>Pressure!AB391*1000000</f>
        <v>6755501.0709445737</v>
      </c>
      <c r="D391" s="78">
        <f>Pressure!I391</f>
        <v>1.4876302106966495E-4</v>
      </c>
      <c r="E391" s="40">
        <f>Pressure!H391</f>
        <v>148.76302106966494</v>
      </c>
      <c r="F391" s="10">
        <f t="shared" si="42"/>
        <v>4.25</v>
      </c>
      <c r="G391" s="4">
        <f t="shared" si="41"/>
        <v>308952.92062932672</v>
      </c>
      <c r="H391" s="42">
        <f t="shared" si="43"/>
        <v>10.070307542914568</v>
      </c>
      <c r="I391" s="10">
        <f t="shared" si="44"/>
        <v>1.2869309468027903</v>
      </c>
      <c r="J391" s="4">
        <f t="shared" si="45"/>
        <v>1293.3253825678476</v>
      </c>
      <c r="K391" s="4">
        <f t="shared" si="46"/>
        <v>290.75252519397679</v>
      </c>
      <c r="L391" s="42">
        <f>Pressure!Q391</f>
        <v>0.46427867201273298</v>
      </c>
      <c r="M391" s="10">
        <f t="shared" si="48"/>
        <v>1.5819977514498937</v>
      </c>
      <c r="N391" s="10">
        <f t="shared" si="47"/>
        <v>2.5616829820695148</v>
      </c>
    </row>
    <row r="392" spans="3:14">
      <c r="C392" s="4">
        <f>Pressure!AB392*1000000</f>
        <v>6757512.006418651</v>
      </c>
      <c r="D392" s="78">
        <f>Pressure!I392</f>
        <v>1.4876302106966495E-4</v>
      </c>
      <c r="E392" s="40">
        <f>Pressure!H392</f>
        <v>148.76302106966494</v>
      </c>
      <c r="F392" s="10">
        <f t="shared" si="42"/>
        <v>4.25</v>
      </c>
      <c r="G392" s="4">
        <f t="shared" si="41"/>
        <v>309044.88781005674</v>
      </c>
      <c r="H392" s="42">
        <f t="shared" si="43"/>
        <v>10.07267741573545</v>
      </c>
      <c r="I392" s="10">
        <f t="shared" si="44"/>
        <v>1.2869498556061756</v>
      </c>
      <c r="J392" s="4">
        <f t="shared" si="45"/>
        <v>1293.7293800237951</v>
      </c>
      <c r="K392" s="4">
        <f t="shared" si="46"/>
        <v>290.84334787639835</v>
      </c>
      <c r="L392" s="42">
        <f>Pressure!Q392</f>
        <v>0.46550194908613851</v>
      </c>
      <c r="M392" s="10">
        <f t="shared" si="48"/>
        <v>1.5823423893614668</v>
      </c>
      <c r="N392" s="10">
        <f t="shared" si="47"/>
        <v>2.5616829820695148</v>
      </c>
    </row>
    <row r="393" spans="3:14">
      <c r="C393" s="4">
        <f>Pressure!AB393*1000000</f>
        <v>6759508.9110235628</v>
      </c>
      <c r="D393" s="78">
        <f>Pressure!I393</f>
        <v>1.4876302106966495E-4</v>
      </c>
      <c r="E393" s="40">
        <f>Pressure!H393</f>
        <v>148.76302106966494</v>
      </c>
      <c r="F393" s="10">
        <f t="shared" si="42"/>
        <v>4.25</v>
      </c>
      <c r="G393" s="4">
        <f t="shared" si="41"/>
        <v>309136.21330959059</v>
      </c>
      <c r="H393" s="42">
        <f t="shared" si="43"/>
        <v>10.075030631628431</v>
      </c>
      <c r="I393" s="10">
        <f t="shared" si="44"/>
        <v>1.2869686213442972</v>
      </c>
      <c r="J393" s="4">
        <f t="shared" si="45"/>
        <v>1294.1305586745045</v>
      </c>
      <c r="K393" s="4">
        <f t="shared" si="46"/>
        <v>290.93353686311417</v>
      </c>
      <c r="L393" s="42">
        <f>Pressure!Q393</f>
        <v>0.46672511002248074</v>
      </c>
      <c r="M393" s="10">
        <f t="shared" si="48"/>
        <v>1.582684592870375</v>
      </c>
      <c r="N393" s="10">
        <f t="shared" si="47"/>
        <v>2.5616829820695148</v>
      </c>
    </row>
    <row r="394" spans="3:14">
      <c r="C394" s="4">
        <f>Pressure!AB394*1000000</f>
        <v>6761491.7811390357</v>
      </c>
      <c r="D394" s="78">
        <f>Pressure!I394</f>
        <v>1.4876302106966495E-4</v>
      </c>
      <c r="E394" s="40">
        <f>Pressure!H394</f>
        <v>148.76302106966494</v>
      </c>
      <c r="F394" s="10">
        <f t="shared" si="42"/>
        <v>4.25</v>
      </c>
      <c r="G394" s="4">
        <f t="shared" si="41"/>
        <v>309226.89696236048</v>
      </c>
      <c r="H394" s="42">
        <f t="shared" si="43"/>
        <v>10.077367188926416</v>
      </c>
      <c r="I394" s="10">
        <f t="shared" si="44"/>
        <v>1.2869872442267438</v>
      </c>
      <c r="J394" s="4">
        <f t="shared" si="45"/>
        <v>1294.5289177926622</v>
      </c>
      <c r="K394" s="4">
        <f t="shared" si="46"/>
        <v>291.02309199061693</v>
      </c>
      <c r="L394" s="42">
        <f>Pressure!Q394</f>
        <v>0.46794815567718179</v>
      </c>
      <c r="M394" s="10">
        <f t="shared" si="48"/>
        <v>1.5830243620969309</v>
      </c>
      <c r="N394" s="10">
        <f t="shared" si="47"/>
        <v>2.5616829820695148</v>
      </c>
    </row>
    <row r="395" spans="3:14">
      <c r="C395" s="4">
        <f>Pressure!AB395*1000000</f>
        <v>6763460.6131692855</v>
      </c>
      <c r="D395" s="78">
        <f>Pressure!I395</f>
        <v>1.4876302106966495E-4</v>
      </c>
      <c r="E395" s="40">
        <f>Pressure!H395</f>
        <v>148.76302106966494</v>
      </c>
      <c r="F395" s="10">
        <f t="shared" si="42"/>
        <v>4.25</v>
      </c>
      <c r="G395" s="4">
        <f t="shared" si="41"/>
        <v>309316.93860391842</v>
      </c>
      <c r="H395" s="42">
        <f t="shared" si="43"/>
        <v>10.079687085972232</v>
      </c>
      <c r="I395" s="10">
        <f t="shared" si="44"/>
        <v>1.2870057244613482</v>
      </c>
      <c r="J395" s="4">
        <f t="shared" si="45"/>
        <v>1294.9244566558739</v>
      </c>
      <c r="K395" s="4">
        <f t="shared" si="46"/>
        <v>291.11201309650511</v>
      </c>
      <c r="L395" s="42">
        <f>Pressure!Q395</f>
        <v>0.4691710869048949</v>
      </c>
      <c r="M395" s="10">
        <f t="shared" si="48"/>
        <v>1.5833616971601003</v>
      </c>
      <c r="N395" s="10">
        <f t="shared" si="47"/>
        <v>2.5616829820695148</v>
      </c>
    </row>
    <row r="396" spans="3:14">
      <c r="C396" s="4">
        <f>Pressure!AB396*1000000</f>
        <v>6765415.4035438923</v>
      </c>
      <c r="D396" s="78">
        <f>Pressure!I396</f>
        <v>1.4876302106966495E-4</v>
      </c>
      <c r="E396" s="40">
        <f>Pressure!H396</f>
        <v>148.76302106966494</v>
      </c>
      <c r="F396" s="10">
        <f t="shared" si="42"/>
        <v>4.25</v>
      </c>
      <c r="G396" s="4">
        <f t="shared" si="41"/>
        <v>309406.33807097649</v>
      </c>
      <c r="H396" s="42">
        <f t="shared" si="43"/>
        <v>10.081990321119635</v>
      </c>
      <c r="I396" s="10">
        <f t="shared" si="44"/>
        <v>1.287024062254202</v>
      </c>
      <c r="J396" s="4">
        <f t="shared" si="45"/>
        <v>1295.3171745468414</v>
      </c>
      <c r="K396" s="4">
        <f t="shared" si="46"/>
        <v>291.20030001952284</v>
      </c>
      <c r="L396" s="42">
        <f>Pressure!Q396</f>
        <v>0.47039390455951047</v>
      </c>
      <c r="M396" s="10">
        <f t="shared" si="48"/>
        <v>1.5836965981774578</v>
      </c>
      <c r="N396" s="10">
        <f t="shared" si="47"/>
        <v>2.5616829820695148</v>
      </c>
    </row>
    <row r="397" spans="3:14">
      <c r="C397" s="4">
        <f>Pressure!AB397*1000000</f>
        <v>6767356.1487166267</v>
      </c>
      <c r="D397" s="78">
        <f>Pressure!I397</f>
        <v>1.4876302106966495E-4</v>
      </c>
      <c r="E397" s="40">
        <f>Pressure!H397</f>
        <v>148.76302106966494</v>
      </c>
      <c r="F397" s="10">
        <f t="shared" si="42"/>
        <v>4.25</v>
      </c>
      <c r="G397" s="4">
        <f t="shared" si="41"/>
        <v>309495.09520135319</v>
      </c>
      <c r="H397" s="42">
        <f t="shared" si="43"/>
        <v>10.084276892731943</v>
      </c>
      <c r="I397" s="10">
        <f t="shared" si="44"/>
        <v>1.2870422578096503</v>
      </c>
      <c r="J397" s="4">
        <f t="shared" si="45"/>
        <v>1295.7070707531268</v>
      </c>
      <c r="K397" s="4">
        <f t="shared" si="46"/>
        <v>291.28795259950692</v>
      </c>
      <c r="L397" s="42">
        <f>Pressure!Q397</f>
        <v>0.47161660949416251</v>
      </c>
      <c r="M397" s="10">
        <f t="shared" si="48"/>
        <v>1.5840290652656761</v>
      </c>
      <c r="N397" s="10">
        <f t="shared" si="47"/>
        <v>2.5616829820695148</v>
      </c>
    </row>
    <row r="398" spans="3:14">
      <c r="C398" s="4">
        <f>Pressure!AB398*1000000</f>
        <v>6769282.8451664075</v>
      </c>
      <c r="D398" s="78">
        <f>Pressure!I398</f>
        <v>1.4876302106966495E-4</v>
      </c>
      <c r="E398" s="40">
        <f>Pressure!H398</f>
        <v>148.76302106966494</v>
      </c>
      <c r="F398" s="10">
        <f t="shared" si="42"/>
        <v>4.25</v>
      </c>
      <c r="G398" s="4">
        <f t="shared" si="41"/>
        <v>309583.20983401692</v>
      </c>
      <c r="H398" s="42">
        <f t="shared" si="43"/>
        <v>10.086546799183212</v>
      </c>
      <c r="I398" s="10">
        <f t="shared" si="44"/>
        <v>1.2870603113303059</v>
      </c>
      <c r="J398" s="4">
        <f t="shared" si="45"/>
        <v>1296.0941445673434</v>
      </c>
      <c r="K398" s="4">
        <f t="shared" si="46"/>
        <v>291.37497067742981</v>
      </c>
      <c r="L398" s="42">
        <f>Pressure!Q398</f>
        <v>0.47283920256123468</v>
      </c>
      <c r="M398" s="10">
        <f t="shared" si="48"/>
        <v>1.5843590985400222</v>
      </c>
      <c r="N398" s="10">
        <f t="shared" si="47"/>
        <v>2.5616829820695148</v>
      </c>
    </row>
    <row r="399" spans="3:14">
      <c r="C399" s="4">
        <f>Pressure!AB399*1000000</f>
        <v>6771195.4893961176</v>
      </c>
      <c r="D399" s="78">
        <f>Pressure!I399</f>
        <v>1.4876302106966495E-4</v>
      </c>
      <c r="E399" s="40">
        <f>Pressure!H399</f>
        <v>148.76302106966494</v>
      </c>
      <c r="F399" s="10">
        <f t="shared" si="42"/>
        <v>4.25</v>
      </c>
      <c r="G399" s="4">
        <f t="shared" si="41"/>
        <v>309670.68180903228</v>
      </c>
      <c r="H399" s="42">
        <f t="shared" si="43"/>
        <v>10.088800038856814</v>
      </c>
      <c r="I399" s="10">
        <f t="shared" si="44"/>
        <v>1.2870782230170439</v>
      </c>
      <c r="J399" s="4">
        <f t="shared" si="45"/>
        <v>1296.4783952869193</v>
      </c>
      <c r="K399" s="4">
        <f t="shared" si="46"/>
        <v>291.46135409534628</v>
      </c>
      <c r="L399" s="42">
        <f>Pressure!Q399</f>
        <v>0.47406168461236647</v>
      </c>
      <c r="M399" s="10">
        <f t="shared" si="48"/>
        <v>1.5846866981144969</v>
      </c>
      <c r="N399" s="10">
        <f t="shared" si="47"/>
        <v>2.5616829820695148</v>
      </c>
    </row>
    <row r="400" spans="3:14">
      <c r="C400" s="4">
        <f>Pressure!AB400*1000000</f>
        <v>6773094.0779338498</v>
      </c>
      <c r="D400" s="78">
        <f>Pressure!I400</f>
        <v>1.4876302106966495E-4</v>
      </c>
      <c r="E400" s="40">
        <f>Pressure!H400</f>
        <v>148.76302106966494</v>
      </c>
      <c r="F400" s="10">
        <f t="shared" si="42"/>
        <v>4.25</v>
      </c>
      <c r="G400" s="4">
        <f t="shared" si="41"/>
        <v>309757.51096761663</v>
      </c>
      <c r="H400" s="42">
        <f t="shared" si="43"/>
        <v>10.091036610146922</v>
      </c>
      <c r="I400" s="10">
        <f t="shared" si="44"/>
        <v>1.2870959930690196</v>
      </c>
      <c r="J400" s="4">
        <f t="shared" si="45"/>
        <v>1296.8598222143482</v>
      </c>
      <c r="K400" s="4">
        <f t="shared" si="46"/>
        <v>291.54710269644988</v>
      </c>
      <c r="L400" s="42">
        <f>Pressure!Q400</f>
        <v>0.47528405649845945</v>
      </c>
      <c r="M400" s="10">
        <f t="shared" si="48"/>
        <v>1.5850118641020112</v>
      </c>
      <c r="N400" s="10">
        <f t="shared" si="47"/>
        <v>2.5616829820695148</v>
      </c>
    </row>
    <row r="401" spans="3:14">
      <c r="C401" s="4">
        <f>Pressure!AB401*1000000</f>
        <v>6774978.6073319921</v>
      </c>
      <c r="D401" s="78">
        <f>Pressure!I401</f>
        <v>1.4876302106966495E-4</v>
      </c>
      <c r="E401" s="40">
        <f>Pressure!H401</f>
        <v>148.76302106966494</v>
      </c>
      <c r="F401" s="10">
        <f t="shared" si="42"/>
        <v>4.25</v>
      </c>
      <c r="G401" s="4">
        <f t="shared" si="41"/>
        <v>309843.69715209847</v>
      </c>
      <c r="H401" s="42">
        <f t="shared" si="43"/>
        <v>10.093256511457438</v>
      </c>
      <c r="I401" s="10">
        <f t="shared" si="44"/>
        <v>1.2871136216836643</v>
      </c>
      <c r="J401" s="4">
        <f t="shared" si="45"/>
        <v>1297.2384246570036</v>
      </c>
      <c r="K401" s="4">
        <f t="shared" si="46"/>
        <v>291.63221632503115</v>
      </c>
      <c r="L401" s="42">
        <f>Pressure!Q401</f>
        <v>0.47650631906968333</v>
      </c>
      <c r="M401" s="10">
        <f t="shared" si="48"/>
        <v>1.5853345966141632</v>
      </c>
      <c r="N401" s="10">
        <f t="shared" si="47"/>
        <v>2.5616829820695148</v>
      </c>
    </row>
    <row r="402" spans="3:14">
      <c r="C402" s="4">
        <f>Pressure!AB402*1000000</f>
        <v>6776849.0741676129</v>
      </c>
      <c r="D402" s="78">
        <f>Pressure!I402</f>
        <v>1.4876302106966495E-4</v>
      </c>
      <c r="E402" s="40">
        <f>Pressure!H402</f>
        <v>148.76302106966494</v>
      </c>
      <c r="F402" s="10">
        <f t="shared" si="42"/>
        <v>4.25</v>
      </c>
      <c r="G402" s="4">
        <f t="shared" si="41"/>
        <v>309929.24020593514</v>
      </c>
      <c r="H402" s="42">
        <f t="shared" si="43"/>
        <v>10.0954597412025</v>
      </c>
      <c r="I402" s="10">
        <f t="shared" si="44"/>
        <v>1.2871311090566957</v>
      </c>
      <c r="J402" s="4">
        <f t="shared" si="45"/>
        <v>1297.6142019272172</v>
      </c>
      <c r="K402" s="4">
        <f t="shared" si="46"/>
        <v>291.71669482649548</v>
      </c>
      <c r="L402" s="42">
        <f>Pressure!Q402</f>
        <v>0.47772847317548217</v>
      </c>
      <c r="M402" s="10">
        <f t="shared" si="48"/>
        <v>1.5856548957614114</v>
      </c>
      <c r="N402" s="10">
        <f t="shared" si="47"/>
        <v>2.5616829820695148</v>
      </c>
    </row>
    <row r="403" spans="3:14">
      <c r="C403" s="4">
        <f>Pressure!AB403*1000000</f>
        <v>6778705.4750421578</v>
      </c>
      <c r="D403" s="78">
        <f>Pressure!I403</f>
        <v>1.4876302106966495E-4</v>
      </c>
      <c r="E403" s="40">
        <f>Pressure!H403</f>
        <v>148.76302106966494</v>
      </c>
      <c r="F403" s="10">
        <f t="shared" si="42"/>
        <v>4.25</v>
      </c>
      <c r="G403" s="4">
        <f t="shared" si="41"/>
        <v>310014.13997369865</v>
      </c>
      <c r="H403" s="42">
        <f t="shared" si="43"/>
        <v>10.097646297806072</v>
      </c>
      <c r="I403" s="10">
        <f t="shared" si="44"/>
        <v>1.2871484553821193</v>
      </c>
      <c r="J403" s="4">
        <f t="shared" si="45"/>
        <v>1297.9871533422192</v>
      </c>
      <c r="K403" s="4">
        <f t="shared" si="46"/>
        <v>291.80053804734933</v>
      </c>
      <c r="L403" s="42">
        <f>Pressure!Q403</f>
        <v>0.47895051966458052</v>
      </c>
      <c r="M403" s="10">
        <f t="shared" si="48"/>
        <v>1.5859727616529664</v>
      </c>
      <c r="N403" s="10">
        <f t="shared" si="47"/>
        <v>2.5616829820695148</v>
      </c>
    </row>
    <row r="404" spans="3:14">
      <c r="C404" s="4">
        <f>Pressure!AB404*1000000</f>
        <v>6780547.8065816332</v>
      </c>
      <c r="D404" s="78">
        <f>Pressure!I404</f>
        <v>1.4876302106966495E-4</v>
      </c>
      <c r="E404" s="40">
        <f>Pressure!H404</f>
        <v>148.76302106966494</v>
      </c>
      <c r="F404" s="10">
        <f t="shared" si="42"/>
        <v>4.25</v>
      </c>
      <c r="G404" s="4">
        <f t="shared" si="41"/>
        <v>310098.39630108443</v>
      </c>
      <c r="H404" s="42">
        <f t="shared" si="43"/>
        <v>10.099816179702206</v>
      </c>
      <c r="I404" s="10">
        <f t="shared" si="44"/>
        <v>1.2871656608522364</v>
      </c>
      <c r="J404" s="4">
        <f t="shared" si="45"/>
        <v>1298.3572782241733</v>
      </c>
      <c r="K404" s="4">
        <f t="shared" si="46"/>
        <v>291.88374583520823</v>
      </c>
      <c r="L404" s="42">
        <f>Pressure!Q404</f>
        <v>0.48017245938498943</v>
      </c>
      <c r="M404" s="10">
        <f t="shared" si="48"/>
        <v>1.5862881943967269</v>
      </c>
      <c r="N404" s="10">
        <f t="shared" si="47"/>
        <v>2.5616829820695148</v>
      </c>
    </row>
    <row r="405" spans="3:14">
      <c r="C405" s="4">
        <f>Pressure!AB405*1000000</f>
        <v>6782376.0654365579</v>
      </c>
      <c r="D405" s="78">
        <f>Pressure!I405</f>
        <v>1.4876302106966495E-4</v>
      </c>
      <c r="E405" s="40">
        <f>Pressure!H405</f>
        <v>148.76302106966494</v>
      </c>
      <c r="F405" s="10">
        <f t="shared" si="42"/>
        <v>4.25</v>
      </c>
      <c r="G405" s="4">
        <f t="shared" si="41"/>
        <v>310182.00903490884</v>
      </c>
      <c r="H405" s="42">
        <f t="shared" si="43"/>
        <v>10.101969385334995</v>
      </c>
      <c r="I405" s="10">
        <f t="shared" si="44"/>
        <v>1.287182725657648</v>
      </c>
      <c r="J405" s="4">
        <f t="shared" si="45"/>
        <v>1298.7245759001676</v>
      </c>
      <c r="K405" s="4">
        <f t="shared" si="46"/>
        <v>291.96631803879495</v>
      </c>
      <c r="L405" s="42">
        <f>Pressure!Q405</f>
        <v>0.48139429318401267</v>
      </c>
      <c r="M405" s="10">
        <f t="shared" si="48"/>
        <v>1.5866011940995342</v>
      </c>
      <c r="N405" s="10">
        <f t="shared" si="47"/>
        <v>2.5616829820695148</v>
      </c>
    </row>
    <row r="406" spans="3:14">
      <c r="C406" s="4">
        <f>Pressure!AB406*1000000</f>
        <v>6784190.248282047</v>
      </c>
      <c r="D406" s="78">
        <f>Pressure!I406</f>
        <v>1.4876302106966495E-4</v>
      </c>
      <c r="E406" s="40">
        <f>Pressure!H406</f>
        <v>148.76302106966494</v>
      </c>
      <c r="F406" s="10">
        <f t="shared" si="42"/>
        <v>4.25</v>
      </c>
      <c r="G406" s="4">
        <f t="shared" si="41"/>
        <v>310264.97802311316</v>
      </c>
      <c r="H406" s="42">
        <f t="shared" si="43"/>
        <v>10.104105913158673</v>
      </c>
      <c r="I406" s="10">
        <f t="shared" si="44"/>
        <v>1.2871996499872618</v>
      </c>
      <c r="J406" s="4">
        <f t="shared" si="45"/>
        <v>1299.0890457022319</v>
      </c>
      <c r="K406" s="4">
        <f t="shared" si="46"/>
        <v>292.048254507943</v>
      </c>
      <c r="L406" s="42">
        <f>Pressure!Q406</f>
        <v>0.4826160219082527</v>
      </c>
      <c r="M406" s="10">
        <f t="shared" si="48"/>
        <v>1.5869117608668415</v>
      </c>
      <c r="N406" s="10">
        <f t="shared" si="47"/>
        <v>2.5616829820695148</v>
      </c>
    </row>
    <row r="407" spans="3:14">
      <c r="C407" s="4">
        <f>Pressure!AB407*1000000</f>
        <v>6785990.351817715</v>
      </c>
      <c r="D407" s="78">
        <f>Pressure!I407</f>
        <v>1.4876302106966495E-4</v>
      </c>
      <c r="E407" s="40">
        <f>Pressure!H407</f>
        <v>148.76302106966494</v>
      </c>
      <c r="F407" s="10">
        <f t="shared" si="42"/>
        <v>4.25</v>
      </c>
      <c r="G407" s="4">
        <f t="shared" si="41"/>
        <v>310347.3031147591</v>
      </c>
      <c r="H407" s="42">
        <f t="shared" si="43"/>
        <v>10.106225761637505</v>
      </c>
      <c r="I407" s="10">
        <f t="shared" si="44"/>
        <v>1.2872164340282959</v>
      </c>
      <c r="J407" s="4">
        <f t="shared" si="45"/>
        <v>1299.450686967318</v>
      </c>
      <c r="K407" s="4">
        <f t="shared" si="46"/>
        <v>292.12955509359244</v>
      </c>
      <c r="L407" s="42">
        <f>Pressure!Q407</f>
        <v>0.48383764640361682</v>
      </c>
      <c r="M407" s="10">
        <f t="shared" si="48"/>
        <v>1.5872198948030212</v>
      </c>
      <c r="N407" s="10">
        <f t="shared" si="47"/>
        <v>2.5616829820695148</v>
      </c>
    </row>
    <row r="408" spans="3:14">
      <c r="C408" s="4">
        <f>Pressure!AB408*1000000</f>
        <v>6787776.3727670461</v>
      </c>
      <c r="D408" s="78">
        <f>Pressure!I408</f>
        <v>1.4876302106966495E-4</v>
      </c>
      <c r="E408" s="40">
        <f>Pressure!H408</f>
        <v>148.76302106966494</v>
      </c>
      <c r="F408" s="10">
        <f t="shared" si="42"/>
        <v>4.25</v>
      </c>
      <c r="G408" s="4">
        <f t="shared" si="41"/>
        <v>310428.98416000005</v>
      </c>
      <c r="H408" s="42">
        <f t="shared" si="43"/>
        <v>10.108328929245088</v>
      </c>
      <c r="I408" s="10">
        <f t="shared" si="44"/>
        <v>1.2872330779662784</v>
      </c>
      <c r="J408" s="4">
        <f t="shared" si="45"/>
        <v>1299.8094990371733</v>
      </c>
      <c r="K408" s="4">
        <f t="shared" si="46"/>
        <v>292.21021964776162</v>
      </c>
      <c r="L408" s="42">
        <f>Pressure!Q408</f>
        <v>0.48505916751532319</v>
      </c>
      <c r="M408" s="10">
        <f t="shared" si="48"/>
        <v>1.5875255960111556</v>
      </c>
      <c r="N408" s="10">
        <f t="shared" si="47"/>
        <v>2.5616829820695148</v>
      </c>
    </row>
    <row r="409" spans="3:14">
      <c r="C409" s="4">
        <f>Pressure!AB409*1000000</f>
        <v>6789548.3078787448</v>
      </c>
      <c r="D409" s="78">
        <f>Pressure!I409</f>
        <v>1.4876302106966495E-4</v>
      </c>
      <c r="E409" s="40">
        <f>Pressure!H409</f>
        <v>148.76302106966494</v>
      </c>
      <c r="F409" s="10">
        <f t="shared" si="42"/>
        <v>4.25</v>
      </c>
      <c r="G409" s="4">
        <f t="shared" si="41"/>
        <v>310510.02101014275</v>
      </c>
      <c r="H409" s="42">
        <f t="shared" si="43"/>
        <v>10.110415414465892</v>
      </c>
      <c r="I409" s="10">
        <f t="shared" si="44"/>
        <v>1.2872495819850647</v>
      </c>
      <c r="J409" s="4">
        <f t="shared" si="45"/>
        <v>1300.165481258611</v>
      </c>
      <c r="K409" s="4">
        <f t="shared" si="46"/>
        <v>292.29024802360755</v>
      </c>
      <c r="L409" s="42">
        <f>Pressure!Q409</f>
        <v>0.48628058608790686</v>
      </c>
      <c r="M409" s="10">
        <f t="shared" si="48"/>
        <v>1.5878288645930749</v>
      </c>
      <c r="N409" s="10">
        <f t="shared" si="47"/>
        <v>2.5616829820695148</v>
      </c>
    </row>
    <row r="410" spans="3:14">
      <c r="C410" s="4">
        <f>Pressure!AB410*1000000</f>
        <v>6791306.1539251087</v>
      </c>
      <c r="D410" s="78">
        <f>Pressure!I410</f>
        <v>1.4876302106966495E-4</v>
      </c>
      <c r="E410" s="40">
        <f>Pressure!H410</f>
        <v>148.76302106966494</v>
      </c>
      <c r="F410" s="10">
        <f t="shared" si="42"/>
        <v>4.25</v>
      </c>
      <c r="G410" s="4">
        <f t="shared" si="41"/>
        <v>310590.41351757298</v>
      </c>
      <c r="H410" s="42">
        <f t="shared" si="43"/>
        <v>10.112485215793406</v>
      </c>
      <c r="I410" s="10">
        <f t="shared" si="44"/>
        <v>1.2872659462668279</v>
      </c>
      <c r="J410" s="4">
        <f t="shared" si="45"/>
        <v>1300.5186329831854</v>
      </c>
      <c r="K410" s="4">
        <f t="shared" si="46"/>
        <v>292.36964007535306</v>
      </c>
      <c r="L410" s="42">
        <f>Pressure!Q410</f>
        <v>0.48750190296522594</v>
      </c>
      <c r="M410" s="10">
        <f t="shared" si="48"/>
        <v>1.588129700649562</v>
      </c>
      <c r="N410" s="10">
        <f t="shared" si="47"/>
        <v>2.5616829820695148</v>
      </c>
    </row>
    <row r="411" spans="3:14">
      <c r="C411" s="4">
        <f>Pressure!AB411*1000000</f>
        <v>6793049.9077032432</v>
      </c>
      <c r="D411" s="78">
        <f>Pressure!I411</f>
        <v>1.4876302106966495E-4</v>
      </c>
      <c r="E411" s="40">
        <f>Pressure!H411</f>
        <v>148.76302106966494</v>
      </c>
      <c r="F411" s="10">
        <f t="shared" si="42"/>
        <v>4.25</v>
      </c>
      <c r="G411" s="4">
        <f t="shared" si="41"/>
        <v>310670.16153581103</v>
      </c>
      <c r="H411" s="42">
        <f t="shared" si="43"/>
        <v>10.114538331731575</v>
      </c>
      <c r="I411" s="10">
        <f t="shared" si="44"/>
        <v>1.2872821709920745</v>
      </c>
      <c r="J411" s="4">
        <f t="shared" si="45"/>
        <v>1300.8689535674341</v>
      </c>
      <c r="K411" s="4">
        <f t="shared" si="46"/>
        <v>292.44839565834138</v>
      </c>
      <c r="L411" s="42">
        <f>Pressure!Q411</f>
        <v>0.48872311899046744</v>
      </c>
      <c r="M411" s="10">
        <f t="shared" si="48"/>
        <v>1.5884281042799639</v>
      </c>
      <c r="N411" s="10">
        <f t="shared" si="47"/>
        <v>2.5616829820695148</v>
      </c>
    </row>
    <row r="412" spans="3:14">
      <c r="C412" s="4">
        <f>Pressure!AB412*1000000</f>
        <v>6794779.5660345033</v>
      </c>
      <c r="D412" s="78">
        <f>Pressure!I412</f>
        <v>1.4876302106966495E-4</v>
      </c>
      <c r="E412" s="40">
        <f>Pressure!H412</f>
        <v>148.76302106966494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310749.2649194863</v>
      </c>
      <c r="H412" s="42">
        <f t="shared" si="43"/>
        <v>10.116574760794098</v>
      </c>
      <c r="I412" s="10">
        <f t="shared" si="44"/>
        <v>1.2872982563396451</v>
      </c>
      <c r="J412" s="4">
        <f t="shared" si="45"/>
        <v>1301.2164423727663</v>
      </c>
      <c r="K412" s="4">
        <f t="shared" si="46"/>
        <v>292.52651462901093</v>
      </c>
      <c r="L412" s="42">
        <f>Pressure!Q412</f>
        <v>0.48994423500615336</v>
      </c>
      <c r="M412" s="10">
        <f t="shared" si="48"/>
        <v>1.5887240755825072</v>
      </c>
      <c r="N412" s="10">
        <f t="shared" si="47"/>
        <v>2.5616829820695148</v>
      </c>
    </row>
    <row r="413" spans="3:14">
      <c r="C413" s="4">
        <f>Pressure!AB413*1000000</f>
        <v>6796495.1257647751</v>
      </c>
      <c r="D413" s="78">
        <f>Pressure!I413</f>
        <v>1.4876302106966495E-4</v>
      </c>
      <c r="E413" s="40">
        <f>Pressure!H413</f>
        <v>148.76302106966494</v>
      </c>
      <c r="F413" s="10">
        <f t="shared" ref="F413:F476" si="50">aexit/E413</f>
        <v>4.25</v>
      </c>
      <c r="G413" s="4">
        <f t="shared" si="49"/>
        <v>310827.72352435003</v>
      </c>
      <c r="H413" s="42">
        <f t="shared" ref="H413:H476" si="51">1/(((k+1)/2)^(1/(k-1))*(patm*1000000/C413)^(1/k)*SQRT((k+1)/(k-1)*(1-(patm*1000000/C413)^((k-1)/k))))</f>
        <v>10.118594501504861</v>
      </c>
      <c r="I413" s="10">
        <f t="shared" ref="I413:I476" si="52">etanoz*SQRT(2*k^2/(k-1)*(2/(k+1))^((k+1)/(k-1))*(1-(G413/C413)^((k-1)/k)))+(G413-patm*1000000)/C413*(aexit/E413)</f>
        <v>1.2873142024867208</v>
      </c>
      <c r="J413" s="4">
        <f t="shared" ref="J413:J476" si="53">I413*D413*C413</f>
        <v>1301.56109876552</v>
      </c>
      <c r="K413" s="4">
        <f t="shared" ref="K413:K474" si="54">J413/4.4482</f>
        <v>292.60399684490807</v>
      </c>
      <c r="L413" s="42">
        <f>Pressure!Q413</f>
        <v>0.49116525185414667</v>
      </c>
      <c r="M413" s="10">
        <f t="shared" si="48"/>
        <v>1.5890176146542188</v>
      </c>
      <c r="N413" s="10">
        <f t="shared" si="47"/>
        <v>2.5616829820695148</v>
      </c>
    </row>
    <row r="414" spans="3:14">
      <c r="C414" s="4">
        <f>Pressure!AB414*1000000</f>
        <v>6798196.5837636217</v>
      </c>
      <c r="D414" s="78">
        <f>Pressure!I414</f>
        <v>1.4876302106966495E-4</v>
      </c>
      <c r="E414" s="40">
        <f>Pressure!H414</f>
        <v>148.76302106966494</v>
      </c>
      <c r="F414" s="10">
        <f t="shared" si="50"/>
        <v>4.25</v>
      </c>
      <c r="G414" s="4">
        <f t="shared" si="49"/>
        <v>310905.53720723622</v>
      </c>
      <c r="H414" s="42">
        <f t="shared" si="51"/>
        <v>10.120597552396829</v>
      </c>
      <c r="I414" s="10">
        <f t="shared" si="52"/>
        <v>1.2873300096088207</v>
      </c>
      <c r="J414" s="4">
        <f t="shared" si="53"/>
        <v>1301.9029221167891</v>
      </c>
      <c r="K414" s="4">
        <f t="shared" si="54"/>
        <v>292.68084216464842</v>
      </c>
      <c r="L414" s="42">
        <f>Pressure!Q414</f>
        <v>0.49238617037565729</v>
      </c>
      <c r="M414" s="10">
        <f t="shared" si="48"/>
        <v>1.5893087215908717</v>
      </c>
      <c r="N414" s="10">
        <f t="shared" ref="N414:N477" si="55">N413-1/834*(me-mef)</f>
        <v>2.5616829820695148</v>
      </c>
    </row>
    <row r="415" spans="3:14">
      <c r="C415" s="4">
        <f>Pressure!AB415*1000000</f>
        <v>6799883.936925373</v>
      </c>
      <c r="D415" s="78">
        <f>Pressure!I415</f>
        <v>1.4876302106966495E-4</v>
      </c>
      <c r="E415" s="40">
        <f>Pressure!H415</f>
        <v>148.76302106966494</v>
      </c>
      <c r="F415" s="10">
        <f t="shared" si="50"/>
        <v>4.25</v>
      </c>
      <c r="G415" s="4">
        <f t="shared" si="49"/>
        <v>310982.70582611166</v>
      </c>
      <c r="H415" s="42">
        <f t="shared" si="51"/>
        <v>10.122583912013438</v>
      </c>
      <c r="I415" s="10">
        <f t="shared" si="52"/>
        <v>1.2873456778798171</v>
      </c>
      <c r="J415" s="4">
        <f t="shared" si="53"/>
        <v>1302.2419118026444</v>
      </c>
      <c r="K415" s="4">
        <f t="shared" si="54"/>
        <v>292.75705044796644</v>
      </c>
      <c r="L415" s="42">
        <f>Pressure!Q415</f>
        <v>0.4936069914112482</v>
      </c>
      <c r="M415" s="10">
        <f t="shared" si="48"/>
        <v>1.5895973964871104</v>
      </c>
      <c r="N415" s="10">
        <f t="shared" si="55"/>
        <v>2.5616829820695148</v>
      </c>
    </row>
    <row r="416" spans="3:14">
      <c r="C416" s="4">
        <f>Pressure!AB416*1000000</f>
        <v>6801557.1821685871</v>
      </c>
      <c r="D416" s="78">
        <f>Pressure!I416</f>
        <v>1.4876302106966495E-4</v>
      </c>
      <c r="E416" s="40">
        <f>Pressure!H416</f>
        <v>148.76302106966494</v>
      </c>
      <c r="F416" s="10">
        <f t="shared" si="50"/>
        <v>4.25</v>
      </c>
      <c r="G416" s="4">
        <f t="shared" si="49"/>
        <v>311059.22924005106</v>
      </c>
      <c r="H416" s="42">
        <f t="shared" si="51"/>
        <v>10.124553578907902</v>
      </c>
      <c r="I416" s="10">
        <f t="shared" si="52"/>
        <v>1.2873612074719347</v>
      </c>
      <c r="J416" s="4">
        <f t="shared" si="53"/>
        <v>1302.578067204023</v>
      </c>
      <c r="K416" s="4">
        <f t="shared" si="54"/>
        <v>292.83262155569059</v>
      </c>
      <c r="L416" s="42">
        <f>Pressure!Q416</f>
        <v>0.49482771580084112</v>
      </c>
      <c r="M416" s="10">
        <f t="shared" si="48"/>
        <v>1.5898836394361782</v>
      </c>
      <c r="N416" s="10">
        <f t="shared" si="55"/>
        <v>2.5616829820695148</v>
      </c>
    </row>
    <row r="417" spans="3:14">
      <c r="C417" s="4">
        <f>Pressure!AB417*1000000</f>
        <v>6803216.3164357832</v>
      </c>
      <c r="D417" s="78">
        <f>Pressure!I417</f>
        <v>1.4876302106966495E-4</v>
      </c>
      <c r="E417" s="40">
        <f>Pressure!H417</f>
        <v>148.76302106966494</v>
      </c>
      <c r="F417" s="10">
        <f t="shared" si="50"/>
        <v>4.25</v>
      </c>
      <c r="G417" s="4">
        <f t="shared" si="49"/>
        <v>311135.10730922507</v>
      </c>
      <c r="H417" s="42">
        <f t="shared" si="51"/>
        <v>10.126506551642972</v>
      </c>
      <c r="I417" s="10">
        <f t="shared" si="52"/>
        <v>1.2873765985557528</v>
      </c>
      <c r="J417" s="4">
        <f t="shared" si="53"/>
        <v>1302.9113877066761</v>
      </c>
      <c r="K417" s="4">
        <f t="shared" si="54"/>
        <v>292.90755534973158</v>
      </c>
      <c r="L417" s="42">
        <f>Pressure!Q417</f>
        <v>0.49604834438372269</v>
      </c>
      <c r="M417" s="10">
        <f t="shared" si="48"/>
        <v>1.5901674505302708</v>
      </c>
      <c r="N417" s="10">
        <f t="shared" si="55"/>
        <v>2.5616829820695148</v>
      </c>
    </row>
    <row r="418" spans="3:14">
      <c r="C418" s="4">
        <f>Pressure!AB418*1000000</f>
        <v>6804861.33669399</v>
      </c>
      <c r="D418" s="78">
        <f>Pressure!I418</f>
        <v>1.4876302106966495E-4</v>
      </c>
      <c r="E418" s="40">
        <f>Pressure!H418</f>
        <v>148.76302106966494</v>
      </c>
      <c r="F418" s="10">
        <f t="shared" si="50"/>
        <v>4.25</v>
      </c>
      <c r="G418" s="4">
        <f t="shared" si="49"/>
        <v>311210.33989492524</v>
      </c>
      <c r="H418" s="42">
        <f t="shared" si="51"/>
        <v>10.128442828791496</v>
      </c>
      <c r="I418" s="10">
        <f t="shared" si="52"/>
        <v>1.2873918513002158</v>
      </c>
      <c r="J418" s="4">
        <f t="shared" si="53"/>
        <v>1303.2418727012791</v>
      </c>
      <c r="K418" s="4">
        <f t="shared" si="54"/>
        <v>292.98185169310716</v>
      </c>
      <c r="L418" s="42">
        <f>Pressure!Q418</f>
        <v>0.49726887799855035</v>
      </c>
      <c r="M418" s="10">
        <f t="shared" si="48"/>
        <v>1.5904488298603028</v>
      </c>
      <c r="N418" s="10">
        <f t="shared" si="55"/>
        <v>2.5616829820695148</v>
      </c>
    </row>
    <row r="419" spans="3:14">
      <c r="C419" s="4">
        <f>Pressure!AB419*1000000</f>
        <v>6806492.2399341036</v>
      </c>
      <c r="D419" s="78">
        <f>Pressure!I419</f>
        <v>1.4876302106966495E-4</v>
      </c>
      <c r="E419" s="40">
        <f>Pressure!H419</f>
        <v>148.76302106966494</v>
      </c>
      <c r="F419" s="10">
        <f t="shared" si="50"/>
        <v>4.25</v>
      </c>
      <c r="G419" s="4">
        <f t="shared" si="49"/>
        <v>311284.92685953464</v>
      </c>
      <c r="H419" s="42">
        <f t="shared" si="51"/>
        <v>10.130362408935779</v>
      </c>
      <c r="I419" s="10">
        <f t="shared" si="52"/>
        <v>1.2874069658726313</v>
      </c>
      <c r="J419" s="4">
        <f t="shared" si="53"/>
        <v>1303.5695215833025</v>
      </c>
      <c r="K419" s="4">
        <f t="shared" si="54"/>
        <v>293.0555104499129</v>
      </c>
      <c r="L419" s="42">
        <f>Pressure!Q419</f>
        <v>0.49848931748335823</v>
      </c>
      <c r="M419" s="10">
        <f t="shared" si="48"/>
        <v>1.5907277775159907</v>
      </c>
      <c r="N419" s="10">
        <f t="shared" si="55"/>
        <v>2.5616829820695148</v>
      </c>
    </row>
    <row r="420" spans="3:14">
      <c r="C420" s="4">
        <f>Pressure!AB420*1000000</f>
        <v>6808109.0231714724</v>
      </c>
      <c r="D420" s="78">
        <f>Pressure!I420</f>
        <v>1.4876302106966495E-4</v>
      </c>
      <c r="E420" s="40">
        <f>Pressure!H420</f>
        <v>148.76302106966494</v>
      </c>
      <c r="F420" s="10">
        <f t="shared" si="50"/>
        <v>4.25</v>
      </c>
      <c r="G420" s="4">
        <f t="shared" si="49"/>
        <v>311358.86806655448</v>
      </c>
      <c r="H420" s="42">
        <f t="shared" si="51"/>
        <v>10.132265290668204</v>
      </c>
      <c r="I420" s="10">
        <f t="shared" si="52"/>
        <v>1.2874219424386797</v>
      </c>
      <c r="J420" s="4">
        <f t="shared" si="53"/>
        <v>1303.8943337531286</v>
      </c>
      <c r="K420" s="4">
        <f t="shared" si="54"/>
        <v>293.12853148534884</v>
      </c>
      <c r="L420" s="42">
        <f>Pressure!Q420</f>
        <v>0.49970966367556302</v>
      </c>
      <c r="M420" s="10">
        <f t="shared" si="48"/>
        <v>1.5910042935857187</v>
      </c>
      <c r="N420" s="10">
        <f t="shared" si="55"/>
        <v>2.5616829820695148</v>
      </c>
    </row>
    <row r="421" spans="3:14">
      <c r="C421" s="4">
        <f>Pressure!AB421*1000000</f>
        <v>6809711.6834455058</v>
      </c>
      <c r="D421" s="78">
        <f>Pressure!I421</f>
        <v>1.4876302106966495E-4</v>
      </c>
      <c r="E421" s="40">
        <f>Pressure!H421</f>
        <v>148.76302106966494</v>
      </c>
      <c r="F421" s="10">
        <f t="shared" si="50"/>
        <v>4.25</v>
      </c>
      <c r="G421" s="4">
        <f t="shared" si="49"/>
        <v>311432.1633805866</v>
      </c>
      <c r="H421" s="42">
        <f t="shared" si="51"/>
        <v>10.134151472590805</v>
      </c>
      <c r="I421" s="10">
        <f t="shared" si="52"/>
        <v>1.2874367811624157</v>
      </c>
      <c r="J421" s="4">
        <f t="shared" si="53"/>
        <v>1304.2163086159744</v>
      </c>
      <c r="K421" s="4">
        <f t="shared" si="54"/>
        <v>293.2009146657017</v>
      </c>
      <c r="L421" s="42">
        <f>Pressure!Q421</f>
        <v>0.50092991741197002</v>
      </c>
      <c r="M421" s="10">
        <f t="shared" si="48"/>
        <v>1.5912783781568736</v>
      </c>
      <c r="N421" s="10">
        <f t="shared" si="55"/>
        <v>2.5616829820695148</v>
      </c>
    </row>
    <row r="422" spans="3:14">
      <c r="C422" s="4">
        <f>Pressure!AB422*1000000</f>
        <v>6811300.2178194793</v>
      </c>
      <c r="D422" s="78">
        <f>Pressure!I422</f>
        <v>1.4876302106966495E-4</v>
      </c>
      <c r="E422" s="40">
        <f>Pressure!H422</f>
        <v>148.76302106966494</v>
      </c>
      <c r="F422" s="10">
        <f t="shared" si="50"/>
        <v>4.25</v>
      </c>
      <c r="G422" s="4">
        <f t="shared" si="49"/>
        <v>311504.81266732421</v>
      </c>
      <c r="H422" s="42">
        <f t="shared" si="51"/>
        <v>10.136020953315059</v>
      </c>
      <c r="I422" s="10">
        <f t="shared" si="52"/>
        <v>1.2874514822062713</v>
      </c>
      <c r="J422" s="4">
        <f t="shared" si="53"/>
        <v>1304.5354455818508</v>
      </c>
      <c r="K422" s="4">
        <f t="shared" si="54"/>
        <v>293.27265985833617</v>
      </c>
      <c r="L422" s="42">
        <f>Pressure!Q422</f>
        <v>0.50215007952877888</v>
      </c>
      <c r="M422" s="10">
        <f t="shared" si="48"/>
        <v>1.5915500313154289</v>
      </c>
      <c r="N422" s="10">
        <f t="shared" si="55"/>
        <v>2.5616829820695148</v>
      </c>
    </row>
    <row r="423" spans="3:14">
      <c r="C423" s="4">
        <f>Pressure!AB423*1000000</f>
        <v>6812874.6233810959</v>
      </c>
      <c r="D423" s="78">
        <f>Pressure!I423</f>
        <v>1.4876302106966495E-4</v>
      </c>
      <c r="E423" s="40">
        <f>Pressure!H423</f>
        <v>148.76302106966494</v>
      </c>
      <c r="F423" s="10">
        <f t="shared" si="50"/>
        <v>4.25</v>
      </c>
      <c r="G423" s="4">
        <f t="shared" si="49"/>
        <v>311576.81579357764</v>
      </c>
      <c r="H423" s="42">
        <f t="shared" si="51"/>
        <v>10.13787373146252</v>
      </c>
      <c r="I423" s="10">
        <f t="shared" si="52"/>
        <v>1.287466045731064</v>
      </c>
      <c r="J423" s="4">
        <f t="shared" si="53"/>
        <v>1304.8517440656769</v>
      </c>
      <c r="K423" s="4">
        <f t="shared" si="54"/>
        <v>293.34376693172004</v>
      </c>
      <c r="L423" s="42">
        <f>Pressure!Q423</f>
        <v>0.50337015086158965</v>
      </c>
      <c r="M423" s="10">
        <f t="shared" si="48"/>
        <v>1.5918192531463018</v>
      </c>
      <c r="N423" s="10">
        <f t="shared" si="55"/>
        <v>2.5616829820695148</v>
      </c>
    </row>
    <row r="424" spans="3:14">
      <c r="C424" s="4">
        <f>Pressure!AB424*1000000</f>
        <v>6814434.8972420106</v>
      </c>
      <c r="D424" s="78">
        <f>Pressure!I424</f>
        <v>1.4876302106966495E-4</v>
      </c>
      <c r="E424" s="40">
        <f>Pressure!H424</f>
        <v>148.76302106966494</v>
      </c>
      <c r="F424" s="10">
        <f t="shared" si="50"/>
        <v>4.25</v>
      </c>
      <c r="G424" s="4">
        <f t="shared" si="49"/>
        <v>311648.1726272527</v>
      </c>
      <c r="H424" s="42">
        <f t="shared" si="51"/>
        <v>10.139709805664323</v>
      </c>
      <c r="I424" s="10">
        <f t="shared" si="52"/>
        <v>1.2874804718959985</v>
      </c>
      <c r="J424" s="4">
        <f t="shared" si="53"/>
        <v>1305.1652034871831</v>
      </c>
      <c r="K424" s="4">
        <f t="shared" si="54"/>
        <v>293.4142357554029</v>
      </c>
      <c r="L424" s="42">
        <f>Pressure!Q424</f>
        <v>0.50459013224540838</v>
      </c>
      <c r="M424" s="10">
        <f t="shared" ref="M424:M473" si="56">(J424+J423)/2*(L424-L423)</f>
        <v>1.5920860437329454</v>
      </c>
      <c r="N424" s="10">
        <f t="shared" si="55"/>
        <v>2.5616829820695148</v>
      </c>
    </row>
    <row r="425" spans="3:14">
      <c r="C425" s="4">
        <f>Pressure!AB425*1000000</f>
        <v>6815981.0365380645</v>
      </c>
      <c r="D425" s="78">
        <f>Pressure!I425</f>
        <v>1.4876302106966495E-4</v>
      </c>
      <c r="E425" s="40">
        <f>Pressure!H425</f>
        <v>148.76302106966494</v>
      </c>
      <c r="F425" s="10">
        <f t="shared" si="50"/>
        <v>4.25</v>
      </c>
      <c r="G425" s="4">
        <f t="shared" si="49"/>
        <v>311718.88303736132</v>
      </c>
      <c r="H425" s="42">
        <f t="shared" si="51"/>
        <v>10.141529174561409</v>
      </c>
      <c r="I425" s="10">
        <f t="shared" si="52"/>
        <v>1.287494760858672</v>
      </c>
      <c r="J425" s="4">
        <f t="shared" si="53"/>
        <v>1305.4758232709596</v>
      </c>
      <c r="K425" s="4">
        <f t="shared" si="54"/>
        <v>293.48406620002692</v>
      </c>
      <c r="L425" s="42">
        <f>Pressure!Q425</f>
        <v>0.50581002451465329</v>
      </c>
      <c r="M425" s="10">
        <f t="shared" si="56"/>
        <v>1.592350403157919</v>
      </c>
      <c r="N425" s="10">
        <f t="shared" si="55"/>
        <v>2.5616829820695148</v>
      </c>
    </row>
    <row r="426" spans="3:14">
      <c r="C426" s="4">
        <f>Pressure!AB426*1000000</f>
        <v>6817513.0384289064</v>
      </c>
      <c r="D426" s="78">
        <f>Pressure!I426</f>
        <v>1.4876302106966495E-4</v>
      </c>
      <c r="E426" s="40">
        <f>Pressure!H426</f>
        <v>148.76302106966494</v>
      </c>
      <c r="F426" s="10">
        <f t="shared" si="50"/>
        <v>4.25</v>
      </c>
      <c r="G426" s="4">
        <f t="shared" si="49"/>
        <v>311788.94689400418</v>
      </c>
      <c r="H426" s="42">
        <f t="shared" si="51"/>
        <v>10.143331836804121</v>
      </c>
      <c r="I426" s="10">
        <f t="shared" si="52"/>
        <v>1.2875089127750752</v>
      </c>
      <c r="J426" s="4">
        <f t="shared" si="53"/>
        <v>1305.7836028463789</v>
      </c>
      <c r="K426" s="4">
        <f t="shared" si="54"/>
        <v>293.55325813730923</v>
      </c>
      <c r="L426" s="42">
        <f>Pressure!Q426</f>
        <v>0.50702982850316025</v>
      </c>
      <c r="M426" s="10">
        <f t="shared" si="56"/>
        <v>1.5926123315021654</v>
      </c>
      <c r="N426" s="10">
        <f t="shared" si="55"/>
        <v>2.5616829820695148</v>
      </c>
    </row>
    <row r="427" spans="3:14">
      <c r="C427" s="4">
        <f>Pressure!AB427*1000000</f>
        <v>6819030.9000982791</v>
      </c>
      <c r="D427" s="78">
        <f>Pressure!I427</f>
        <v>1.4876302106966495E-4</v>
      </c>
      <c r="E427" s="40">
        <f>Pressure!H427</f>
        <v>148.76302106966494</v>
      </c>
      <c r="F427" s="10">
        <f t="shared" si="50"/>
        <v>4.25</v>
      </c>
      <c r="G427" s="4">
        <f t="shared" si="49"/>
        <v>311858.36406838387</v>
      </c>
      <c r="H427" s="42">
        <f t="shared" si="51"/>
        <v>10.145117791052533</v>
      </c>
      <c r="I427" s="10">
        <f t="shared" si="52"/>
        <v>1.2875229277995994</v>
      </c>
      <c r="J427" s="4">
        <f t="shared" si="53"/>
        <v>1306.088541647654</v>
      </c>
      <c r="K427" s="4">
        <f t="shared" si="54"/>
        <v>293.6218114400553</v>
      </c>
      <c r="L427" s="42">
        <f>Pressure!Q427</f>
        <v>0.50824954504418918</v>
      </c>
      <c r="M427" s="10">
        <f t="shared" si="56"/>
        <v>1.5928718288460322</v>
      </c>
      <c r="N427" s="10">
        <f t="shared" si="55"/>
        <v>2.5616829820695148</v>
      </c>
    </row>
    <row r="428" spans="3:14">
      <c r="C428" s="4">
        <f>Pressure!AB428*1000000</f>
        <v>6820534.6187541541</v>
      </c>
      <c r="D428" s="78">
        <f>Pressure!I428</f>
        <v>1.4876302106966495E-4</v>
      </c>
      <c r="E428" s="40">
        <f>Pressure!H428</f>
        <v>148.76302106966494</v>
      </c>
      <c r="F428" s="10">
        <f t="shared" si="50"/>
        <v>4.25</v>
      </c>
      <c r="G428" s="4">
        <f t="shared" si="49"/>
        <v>311927.13443281112</v>
      </c>
      <c r="H428" s="42">
        <f t="shared" si="51"/>
        <v>10.146887035976642</v>
      </c>
      <c r="I428" s="10">
        <f t="shared" si="52"/>
        <v>1.2875368060850421</v>
      </c>
      <c r="J428" s="4">
        <f t="shared" si="53"/>
        <v>1306.3906391138657</v>
      </c>
      <c r="K428" s="4">
        <f t="shared" si="54"/>
        <v>293.68972598216487</v>
      </c>
      <c r="L428" s="42">
        <f>Pressure!Q428</f>
        <v>0.50946917497042921</v>
      </c>
      <c r="M428" s="10">
        <f t="shared" si="56"/>
        <v>1.5931288952678919</v>
      </c>
      <c r="N428" s="10">
        <f t="shared" si="55"/>
        <v>2.5616829820695148</v>
      </c>
    </row>
    <row r="429" spans="3:14">
      <c r="C429" s="4">
        <f>Pressure!AB429*1000000</f>
        <v>6822024.1916282363</v>
      </c>
      <c r="D429" s="78">
        <f>Pressure!I429</f>
        <v>1.4876302106966495E-4</v>
      </c>
      <c r="E429" s="40">
        <f>Pressure!H429</f>
        <v>148.76302106966494</v>
      </c>
      <c r="F429" s="10">
        <f t="shared" si="50"/>
        <v>4.25</v>
      </c>
      <c r="G429" s="4">
        <f t="shared" si="49"/>
        <v>311995.25786068192</v>
      </c>
      <c r="H429" s="42">
        <f t="shared" si="51"/>
        <v>10.148639570255767</v>
      </c>
      <c r="I429" s="10">
        <f t="shared" si="52"/>
        <v>1.2875505477826059</v>
      </c>
      <c r="J429" s="4">
        <f t="shared" si="53"/>
        <v>1306.689894688863</v>
      </c>
      <c r="K429" s="4">
        <f t="shared" si="54"/>
        <v>293.75700163860955</v>
      </c>
      <c r="L429" s="42">
        <f>Pressure!Q429</f>
        <v>0.51068871911400493</v>
      </c>
      <c r="M429" s="10">
        <f t="shared" si="56"/>
        <v>1.5933835308454218</v>
      </c>
      <c r="N429" s="10">
        <f t="shared" si="55"/>
        <v>2.5616829820695148</v>
      </c>
    </row>
    <row r="430" spans="3:14">
      <c r="C430" s="4">
        <f>Pressure!AB430*1000000</f>
        <v>6823499.6159763094</v>
      </c>
      <c r="D430" s="78">
        <f>Pressure!I430</f>
        <v>1.4876302106966495E-4</v>
      </c>
      <c r="E430" s="40">
        <f>Pressure!H430</f>
        <v>148.76302106966494</v>
      </c>
      <c r="F430" s="10">
        <f t="shared" si="50"/>
        <v>4.25</v>
      </c>
      <c r="G430" s="4">
        <f t="shared" si="49"/>
        <v>312062.73422649369</v>
      </c>
      <c r="H430" s="42">
        <f t="shared" si="51"/>
        <v>10.150375392578974</v>
      </c>
      <c r="I430" s="10">
        <f t="shared" si="52"/>
        <v>1.2875641530419066</v>
      </c>
      <c r="J430" s="4">
        <f t="shared" si="53"/>
        <v>1306.9863078213323</v>
      </c>
      <c r="K430" s="4">
        <f t="shared" si="54"/>
        <v>293.82363828544857</v>
      </c>
      <c r="L430" s="42">
        <f>Pressure!Q430</f>
        <v>0.51190817830648216</v>
      </c>
      <c r="M430" s="10">
        <f t="shared" si="56"/>
        <v>1.5936357356550239</v>
      </c>
      <c r="N430" s="10">
        <f t="shared" si="55"/>
        <v>2.5616829820695148</v>
      </c>
    </row>
    <row r="431" spans="3:14">
      <c r="C431" s="4">
        <f>Pressure!AB431*1000000</f>
        <v>6824960.8890780024</v>
      </c>
      <c r="D431" s="78">
        <f>Pressure!I431</f>
        <v>1.4876302106966495E-4</v>
      </c>
      <c r="E431" s="40">
        <f>Pressure!H431</f>
        <v>148.76302106966494</v>
      </c>
      <c r="F431" s="10">
        <f t="shared" si="50"/>
        <v>4.25</v>
      </c>
      <c r="G431" s="4">
        <f t="shared" si="49"/>
        <v>312129.5634058342</v>
      </c>
      <c r="H431" s="42">
        <f t="shared" si="51"/>
        <v>10.152094501644807</v>
      </c>
      <c r="I431" s="10">
        <f t="shared" si="52"/>
        <v>1.2875776220109745</v>
      </c>
      <c r="J431" s="4">
        <f t="shared" si="53"/>
        <v>1307.2798779647499</v>
      </c>
      <c r="K431" s="4">
        <f t="shared" si="54"/>
        <v>293.88963579981788</v>
      </c>
      <c r="L431" s="42">
        <f>Pressure!Q431</f>
        <v>0.5131275533788735</v>
      </c>
      <c r="M431" s="10">
        <f t="shared" si="56"/>
        <v>1.5938855097715652</v>
      </c>
      <c r="N431" s="10">
        <f t="shared" si="55"/>
        <v>2.5616829820695148</v>
      </c>
    </row>
    <row r="432" spans="3:14">
      <c r="C432" s="4">
        <f>Pressure!AB432*1000000</f>
        <v>6826408.0082369838</v>
      </c>
      <c r="D432" s="78">
        <f>Pressure!I432</f>
        <v>1.4876302106966495E-4</v>
      </c>
      <c r="E432" s="40">
        <f>Pressure!H432</f>
        <v>148.76302106966494</v>
      </c>
      <c r="F432" s="10">
        <f t="shared" si="50"/>
        <v>4.25</v>
      </c>
      <c r="G432" s="4">
        <f t="shared" si="49"/>
        <v>312195.74527539068</v>
      </c>
      <c r="H432" s="42">
        <f t="shared" si="51"/>
        <v>10.153796896161522</v>
      </c>
      <c r="I432" s="10">
        <f t="shared" si="52"/>
        <v>1.2875909548362601</v>
      </c>
      <c r="J432" s="4">
        <f t="shared" si="53"/>
        <v>1307.5706045774223</v>
      </c>
      <c r="K432" s="4">
        <f t="shared" si="54"/>
        <v>293.95499405993939</v>
      </c>
      <c r="L432" s="42">
        <f>Pressure!Q432</f>
        <v>0.51434684516164442</v>
      </c>
      <c r="M432" s="10">
        <f t="shared" si="56"/>
        <v>1.5941328532691161</v>
      </c>
      <c r="N432" s="10">
        <f t="shared" si="55"/>
        <v>2.5616829820695148</v>
      </c>
    </row>
    <row r="433" spans="3:14">
      <c r="C433" s="4">
        <f>Pressure!AB433*1000000</f>
        <v>6827840.9707808858</v>
      </c>
      <c r="D433" s="78">
        <f>Pressure!I433</f>
        <v>1.4876302106966495E-4</v>
      </c>
      <c r="E433" s="40">
        <f>Pressure!H433</f>
        <v>148.76302106966494</v>
      </c>
      <c r="F433" s="10">
        <f t="shared" si="50"/>
        <v>4.25</v>
      </c>
      <c r="G433" s="4">
        <f t="shared" si="49"/>
        <v>312261.27971294633</v>
      </c>
      <c r="H433" s="42">
        <f t="shared" si="51"/>
        <v>10.155482574847001</v>
      </c>
      <c r="I433" s="10">
        <f t="shared" si="52"/>
        <v>1.287604151662638</v>
      </c>
      <c r="J433" s="4">
        <f t="shared" si="53"/>
        <v>1307.8584871224703</v>
      </c>
      <c r="K433" s="4">
        <f t="shared" si="54"/>
        <v>294.01971294511719</v>
      </c>
      <c r="L433" s="42">
        <f>Pressure!Q433</f>
        <v>0.51556605448471882</v>
      </c>
      <c r="M433" s="10">
        <f t="shared" si="56"/>
        <v>1.5943777662202587</v>
      </c>
      <c r="N433" s="10">
        <f t="shared" si="55"/>
        <v>2.5616829820695148</v>
      </c>
    </row>
    <row r="434" spans="3:14">
      <c r="C434" s="4">
        <f>Pressure!AB434*1000000</f>
        <v>6829259.7740609804</v>
      </c>
      <c r="D434" s="78">
        <f>Pressure!I434</f>
        <v>1.4876302106966495E-4</v>
      </c>
      <c r="E434" s="40">
        <f>Pressure!H434</f>
        <v>148.76302106966494</v>
      </c>
      <c r="F434" s="10">
        <f t="shared" si="50"/>
        <v>4.25</v>
      </c>
      <c r="G434" s="4">
        <f t="shared" si="49"/>
        <v>312326.16659736546</v>
      </c>
      <c r="H434" s="42">
        <f t="shared" si="51"/>
        <v>10.157151536428405</v>
      </c>
      <c r="I434" s="10">
        <f t="shared" si="52"/>
        <v>1.2876172126334069</v>
      </c>
      <c r="J434" s="4">
        <f t="shared" si="53"/>
        <v>1308.1435250677632</v>
      </c>
      <c r="K434" s="4">
        <f t="shared" si="54"/>
        <v>294.08379233572305</v>
      </c>
      <c r="L434" s="42">
        <f>Pressure!Q434</f>
        <v>0.51678518217748481</v>
      </c>
      <c r="M434" s="10">
        <f t="shared" si="56"/>
        <v>1.5946202486963434</v>
      </c>
      <c r="N434" s="10">
        <f t="shared" si="55"/>
        <v>2.5616829820695148</v>
      </c>
    </row>
    <row r="435" spans="3:14">
      <c r="C435" s="4">
        <f>Pressure!AB435*1000000</f>
        <v>6830664.4154527392</v>
      </c>
      <c r="D435" s="78">
        <f>Pressure!I435</f>
        <v>1.4876302106966495E-4</v>
      </c>
      <c r="E435" s="40">
        <f>Pressure!H435</f>
        <v>148.76302106966494</v>
      </c>
      <c r="F435" s="10">
        <f t="shared" si="50"/>
        <v>4.25</v>
      </c>
      <c r="G435" s="4">
        <f t="shared" si="49"/>
        <v>312390.40580861911</v>
      </c>
      <c r="H435" s="42">
        <f t="shared" si="51"/>
        <v>10.158803779642803</v>
      </c>
      <c r="I435" s="10">
        <f t="shared" si="52"/>
        <v>1.2876301378903001</v>
      </c>
      <c r="J435" s="4">
        <f t="shared" si="53"/>
        <v>1308.4257178860332</v>
      </c>
      <c r="K435" s="4">
        <f t="shared" si="54"/>
        <v>294.14723211322183</v>
      </c>
      <c r="L435" s="42">
        <f>Pressure!Q435</f>
        <v>0.51800422906880073</v>
      </c>
      <c r="M435" s="10">
        <f t="shared" si="56"/>
        <v>1.5948603007678268</v>
      </c>
      <c r="N435" s="10">
        <f t="shared" si="55"/>
        <v>2.5616829820695148</v>
      </c>
    </row>
    <row r="436" spans="3:14">
      <c r="C436" s="4">
        <f>Pressure!AB436*1000000</f>
        <v>6832054.892355267</v>
      </c>
      <c r="D436" s="78">
        <f>Pressure!I436</f>
        <v>1.4876302106966495E-4</v>
      </c>
      <c r="E436" s="40">
        <f>Pressure!H436</f>
        <v>148.76302106966494</v>
      </c>
      <c r="F436" s="10">
        <f t="shared" si="50"/>
        <v>4.25</v>
      </c>
      <c r="G436" s="4">
        <f t="shared" si="49"/>
        <v>312453.99722775922</v>
      </c>
      <c r="H436" s="42">
        <f t="shared" si="51"/>
        <v>10.160439303236533</v>
      </c>
      <c r="I436" s="10">
        <f t="shared" si="52"/>
        <v>1.2876429275734822</v>
      </c>
      <c r="J436" s="4">
        <f t="shared" si="53"/>
        <v>1308.7050650547596</v>
      </c>
      <c r="K436" s="4">
        <f t="shared" si="54"/>
        <v>294.2100321601456</v>
      </c>
      <c r="L436" s="42">
        <f>Pressure!Q436</f>
        <v>0.51922319598700051</v>
      </c>
      <c r="M436" s="10">
        <f t="shared" si="56"/>
        <v>1.5950979225035604</v>
      </c>
      <c r="N436" s="10">
        <f t="shared" si="55"/>
        <v>2.5616829820695148</v>
      </c>
    </row>
    <row r="437" spans="3:14">
      <c r="C437" s="4">
        <f>Pressure!AB437*1000000</f>
        <v>6833431.2021915261</v>
      </c>
      <c r="D437" s="78">
        <f>Pressure!I437</f>
        <v>1.4876302106966495E-4</v>
      </c>
      <c r="E437" s="40">
        <f>Pressure!H437</f>
        <v>148.76302106966494</v>
      </c>
      <c r="F437" s="10">
        <f t="shared" si="50"/>
        <v>4.25</v>
      </c>
      <c r="G437" s="4">
        <f t="shared" si="49"/>
        <v>312516.94073692861</v>
      </c>
      <c r="H437" s="42">
        <f t="shared" si="51"/>
        <v>10.162058105965466</v>
      </c>
      <c r="I437" s="10">
        <f t="shared" si="52"/>
        <v>1.2876555818215565</v>
      </c>
      <c r="J437" s="4">
        <f t="shared" si="53"/>
        <v>1308.9815660562149</v>
      </c>
      <c r="K437" s="4">
        <f t="shared" si="54"/>
        <v>294.27219236010404</v>
      </c>
      <c r="L437" s="42">
        <f>Pressure!Q437</f>
        <v>0.52044208375989964</v>
      </c>
      <c r="M437" s="10">
        <f t="shared" si="56"/>
        <v>1.595333113971348</v>
      </c>
      <c r="N437" s="10">
        <f t="shared" si="55"/>
        <v>2.5616829820695148</v>
      </c>
    </row>
    <row r="438" spans="3:14">
      <c r="C438" s="4">
        <f>Pressure!AB438*1000000</f>
        <v>6834793.3424083907</v>
      </c>
      <c r="D438" s="78">
        <f>Pressure!I438</f>
        <v>1.4876302106966495E-4</v>
      </c>
      <c r="E438" s="40">
        <f>Pressure!H438</f>
        <v>148.76302106966494</v>
      </c>
      <c r="F438" s="10">
        <f t="shared" si="50"/>
        <v>4.25</v>
      </c>
      <c r="G438" s="4">
        <f t="shared" si="49"/>
        <v>312579.23621936399</v>
      </c>
      <c r="H438" s="42">
        <f t="shared" si="51"/>
        <v>10.163660186595099</v>
      </c>
      <c r="I438" s="10">
        <f t="shared" si="52"/>
        <v>1.2876681007715682</v>
      </c>
      <c r="J438" s="4">
        <f t="shared" si="53"/>
        <v>1309.2552203774753</v>
      </c>
      <c r="K438" s="4">
        <f t="shared" si="54"/>
        <v>294.33371259778681</v>
      </c>
      <c r="L438" s="42">
        <f>Pressure!Q438</f>
        <v>0.5216608932148008</v>
      </c>
      <c r="M438" s="10">
        <f t="shared" si="56"/>
        <v>1.5955658752377049</v>
      </c>
      <c r="N438" s="10">
        <f t="shared" si="55"/>
        <v>2.5616829820695148</v>
      </c>
    </row>
    <row r="439" spans="3:14">
      <c r="C439" s="4">
        <f>Pressure!AB439*1000000</f>
        <v>6836141.3104765955</v>
      </c>
      <c r="D439" s="78">
        <f>Pressure!I439</f>
        <v>1.4876302106966495E-4</v>
      </c>
      <c r="E439" s="40">
        <f>Pressure!H439</f>
        <v>148.76302106966494</v>
      </c>
      <c r="F439" s="10">
        <f t="shared" si="50"/>
        <v>4.25</v>
      </c>
      <c r="G439" s="4">
        <f t="shared" si="49"/>
        <v>312640.883559393</v>
      </c>
      <c r="H439" s="42">
        <f t="shared" si="51"/>
        <v>10.165245543900465</v>
      </c>
      <c r="I439" s="10">
        <f t="shared" si="52"/>
        <v>1.2876804845590084</v>
      </c>
      <c r="J439" s="4">
        <f t="shared" si="53"/>
        <v>1309.5260275104106</v>
      </c>
      <c r="K439" s="4">
        <f t="shared" si="54"/>
        <v>294.39459275896104</v>
      </c>
      <c r="L439" s="42">
        <f>Pressure!Q439</f>
        <v>0.52287962517849973</v>
      </c>
      <c r="M439" s="10">
        <f t="shared" si="56"/>
        <v>1.5957962063681648</v>
      </c>
      <c r="N439" s="10">
        <f t="shared" si="55"/>
        <v>2.5616829820695148</v>
      </c>
    </row>
    <row r="440" spans="3:14">
      <c r="C440" s="4">
        <f>Pressure!AB440*1000000</f>
        <v>6837475.1038904125</v>
      </c>
      <c r="D440" s="78">
        <f>Pressure!I440</f>
        <v>1.4876302106966495E-4</v>
      </c>
      <c r="E440" s="40">
        <f>Pressure!H440</f>
        <v>148.76302106966494</v>
      </c>
      <c r="F440" s="10">
        <f t="shared" si="50"/>
        <v>4.25</v>
      </c>
      <c r="G440" s="4">
        <f t="shared" si="49"/>
        <v>312701.88264241989</v>
      </c>
      <c r="H440" s="42">
        <f t="shared" si="51"/>
        <v>10.166814176665779</v>
      </c>
      <c r="I440" s="10">
        <f t="shared" si="52"/>
        <v>1.2876927333178143</v>
      </c>
      <c r="J440" s="4">
        <f t="shared" si="53"/>
        <v>1309.7939869516199</v>
      </c>
      <c r="K440" s="4">
        <f t="shared" si="54"/>
        <v>294.45483273045727</v>
      </c>
      <c r="L440" s="42">
        <f>Pressure!Q440</f>
        <v>0.52409828047729068</v>
      </c>
      <c r="M440" s="10">
        <f t="shared" si="56"/>
        <v>1.5960241074266697</v>
      </c>
      <c r="N440" s="10">
        <f t="shared" si="55"/>
        <v>2.5616829820695148</v>
      </c>
    </row>
    <row r="441" spans="3:14">
      <c r="C441" s="4">
        <f>Pressure!AB441*1000000</f>
        <v>6838794.7201680709</v>
      </c>
      <c r="D441" s="78">
        <f>Pressure!I441</f>
        <v>1.4876302106966495E-4</v>
      </c>
      <c r="E441" s="40">
        <f>Pressure!H441</f>
        <v>148.76302106966494</v>
      </c>
      <c r="F441" s="10">
        <f t="shared" si="50"/>
        <v>4.25</v>
      </c>
      <c r="G441" s="4">
        <f t="shared" si="49"/>
        <v>312762.23335494456</v>
      </c>
      <c r="H441" s="42">
        <f t="shared" si="51"/>
        <v>10.168366083684944</v>
      </c>
      <c r="I441" s="10">
        <f t="shared" si="52"/>
        <v>1.2877048471803767</v>
      </c>
      <c r="J441" s="4">
        <f t="shared" si="53"/>
        <v>1310.0590982025146</v>
      </c>
      <c r="K441" s="4">
        <f t="shared" si="54"/>
        <v>294.51443240018762</v>
      </c>
      <c r="L441" s="42">
        <f>Pressure!Q441</f>
        <v>0.52531685993697241</v>
      </c>
      <c r="M441" s="10">
        <f t="shared" si="56"/>
        <v>1.5962495784763253</v>
      </c>
      <c r="N441" s="10">
        <f t="shared" si="55"/>
        <v>2.5616829820695148</v>
      </c>
    </row>
    <row r="442" spans="3:14">
      <c r="C442" s="4">
        <f>Pressure!AB442*1000000</f>
        <v>6840100.1568517089</v>
      </c>
      <c r="D442" s="78">
        <f>Pressure!I442</f>
        <v>1.4876302106966495E-4</v>
      </c>
      <c r="E442" s="40">
        <f>Pressure!H442</f>
        <v>148.76302106966494</v>
      </c>
      <c r="F442" s="10">
        <f t="shared" si="50"/>
        <v>4.25</v>
      </c>
      <c r="G442" s="4">
        <f t="shared" si="49"/>
        <v>312821.93558456027</v>
      </c>
      <c r="H442" s="42">
        <f t="shared" si="51"/>
        <v>10.169901263761499</v>
      </c>
      <c r="I442" s="10">
        <f t="shared" si="52"/>
        <v>1.2877168262775431</v>
      </c>
      <c r="J442" s="4">
        <f t="shared" si="53"/>
        <v>1310.3213607693094</v>
      </c>
      <c r="K442" s="4">
        <f t="shared" si="54"/>
        <v>294.57339165714433</v>
      </c>
      <c r="L442" s="42">
        <f>Pressure!Q442</f>
        <v>0.52653536438285353</v>
      </c>
      <c r="M442" s="10">
        <f t="shared" si="56"/>
        <v>1.5964726195785872</v>
      </c>
      <c r="N442" s="10">
        <f t="shared" si="55"/>
        <v>2.5616829820695148</v>
      </c>
    </row>
    <row r="443" spans="3:14">
      <c r="C443" s="4">
        <f>Pressure!AB443*1000000</f>
        <v>6841391.4115068838</v>
      </c>
      <c r="D443" s="78">
        <f>Pressure!I443</f>
        <v>1.4876302106966495E-4</v>
      </c>
      <c r="E443" s="40">
        <f>Pressure!H443</f>
        <v>148.76302106966494</v>
      </c>
      <c r="F443" s="10">
        <f t="shared" si="50"/>
        <v>4.25</v>
      </c>
      <c r="G443" s="4">
        <f t="shared" si="49"/>
        <v>312880.98921993136</v>
      </c>
      <c r="H443" s="42">
        <f t="shared" si="51"/>
        <v>10.171419715708035</v>
      </c>
      <c r="I443" s="10">
        <f t="shared" si="52"/>
        <v>1.2877286707386169</v>
      </c>
      <c r="J443" s="4">
        <f t="shared" si="53"/>
        <v>1310.5807741629242</v>
      </c>
      <c r="K443" s="4">
        <f t="shared" si="54"/>
        <v>294.63171039137723</v>
      </c>
      <c r="L443" s="42">
        <f>Pressure!Q443</f>
        <v>0.52775379463975858</v>
      </c>
      <c r="M443" s="10">
        <f t="shared" si="56"/>
        <v>1.5966932307942319</v>
      </c>
      <c r="N443" s="10">
        <f t="shared" si="55"/>
        <v>2.5616829820695148</v>
      </c>
    </row>
    <row r="444" spans="3:14">
      <c r="C444" s="4">
        <f>Pressure!AB444*1000000</f>
        <v>6842668.4817231307</v>
      </c>
      <c r="D444" s="78">
        <f>Pressure!I444</f>
        <v>1.4876302106966495E-4</v>
      </c>
      <c r="E444" s="40">
        <f>Pressure!H444</f>
        <v>148.76302106966494</v>
      </c>
      <c r="F444" s="10">
        <f t="shared" si="50"/>
        <v>4.25</v>
      </c>
      <c r="G444" s="4">
        <f t="shared" si="49"/>
        <v>312939.3941508187</v>
      </c>
      <c r="H444" s="42">
        <f t="shared" si="51"/>
        <v>10.172921438346872</v>
      </c>
      <c r="I444" s="10">
        <f t="shared" si="52"/>
        <v>1.2877403806913656</v>
      </c>
      <c r="J444" s="4">
        <f t="shared" si="53"/>
        <v>1310.8373378990962</v>
      </c>
      <c r="K444" s="4">
        <f t="shared" si="54"/>
        <v>294.68938849401917</v>
      </c>
      <c r="L444" s="42">
        <f>Pressure!Q444</f>
        <v>0.52897215153203336</v>
      </c>
      <c r="M444" s="10">
        <f t="shared" si="56"/>
        <v>1.5969114121823595</v>
      </c>
      <c r="N444" s="10">
        <f t="shared" si="55"/>
        <v>2.5616829820695148</v>
      </c>
    </row>
    <row r="445" spans="3:14">
      <c r="C445" s="4">
        <f>Pressure!AB445*1000000</f>
        <v>6843931.3651133338</v>
      </c>
      <c r="D445" s="78">
        <f>Pressure!I445</f>
        <v>1.4876302106966495E-4</v>
      </c>
      <c r="E445" s="40">
        <f>Pressure!H445</f>
        <v>148.76302106966494</v>
      </c>
      <c r="F445" s="10">
        <f t="shared" si="50"/>
        <v>4.25</v>
      </c>
      <c r="G445" s="4">
        <f t="shared" si="49"/>
        <v>312997.15026805119</v>
      </c>
      <c r="H445" s="42">
        <f t="shared" si="51"/>
        <v>10.174406430509325</v>
      </c>
      <c r="I445" s="10">
        <f t="shared" si="52"/>
        <v>1.2877519562620194</v>
      </c>
      <c r="J445" s="4">
        <f t="shared" si="53"/>
        <v>1311.0910514982531</v>
      </c>
      <c r="K445" s="4">
        <f t="shared" si="54"/>
        <v>294.74642585725758</v>
      </c>
      <c r="L445" s="42">
        <f>Pressure!Q445</f>
        <v>0.53019043588355086</v>
      </c>
      <c r="M445" s="10">
        <f t="shared" si="56"/>
        <v>1.5971271638011308</v>
      </c>
      <c r="N445" s="10">
        <f t="shared" si="55"/>
        <v>2.5616829820695148</v>
      </c>
    </row>
    <row r="446" spans="3:14">
      <c r="C446" s="4">
        <f>Pressure!AB446*1000000</f>
        <v>6845180.0593145955</v>
      </c>
      <c r="D446" s="78">
        <f>Pressure!I446</f>
        <v>1.4876302106966495E-4</v>
      </c>
      <c r="E446" s="40">
        <f>Pressure!H446</f>
        <v>148.76302106966494</v>
      </c>
      <c r="F446" s="10">
        <f t="shared" si="50"/>
        <v>4.25</v>
      </c>
      <c r="G446" s="4">
        <f t="shared" si="49"/>
        <v>313054.2574635651</v>
      </c>
      <c r="H446" s="42">
        <f t="shared" si="51"/>
        <v>10.175874691036736</v>
      </c>
      <c r="I446" s="10">
        <f t="shared" si="52"/>
        <v>1.2877633975752809</v>
      </c>
      <c r="J446" s="4">
        <f t="shared" si="53"/>
        <v>1311.3419144856882</v>
      </c>
      <c r="K446" s="4">
        <f t="shared" si="54"/>
        <v>294.80282237437353</v>
      </c>
      <c r="L446" s="42">
        <f>Pressure!Q446</f>
        <v>0.53140864851771674</v>
      </c>
      <c r="M446" s="10">
        <f t="shared" si="56"/>
        <v>1.597340485707373</v>
      </c>
      <c r="N446" s="10">
        <f t="shared" si="55"/>
        <v>2.5616829820695148</v>
      </c>
    </row>
    <row r="447" spans="3:14">
      <c r="C447" s="4">
        <f>Pressure!AB447*1000000</f>
        <v>6846414.5619873181</v>
      </c>
      <c r="D447" s="78">
        <f>Pressure!I447</f>
        <v>1.4876302106966495E-4</v>
      </c>
      <c r="E447" s="40">
        <f>Pressure!H447</f>
        <v>148.76302106966494</v>
      </c>
      <c r="F447" s="10">
        <f t="shared" si="50"/>
        <v>4.25</v>
      </c>
      <c r="G447" s="4">
        <f t="shared" si="49"/>
        <v>313110.71563036233</v>
      </c>
      <c r="H447" s="42">
        <f t="shared" si="51"/>
        <v>10.177326218779379</v>
      </c>
      <c r="I447" s="10">
        <f t="shared" si="52"/>
        <v>1.2877747047543218</v>
      </c>
      <c r="J447" s="4">
        <f t="shared" si="53"/>
        <v>1311.5899263913755</v>
      </c>
      <c r="K447" s="4">
        <f t="shared" si="54"/>
        <v>294.85857793970041</v>
      </c>
      <c r="L447" s="42">
        <f>Pressure!Q447</f>
        <v>0.53262679025747495</v>
      </c>
      <c r="M447" s="10">
        <f t="shared" si="56"/>
        <v>1.5975513779565889</v>
      </c>
      <c r="N447" s="10">
        <f t="shared" si="55"/>
        <v>2.5616829820695148</v>
      </c>
    </row>
    <row r="448" spans="3:14">
      <c r="C448" s="4">
        <f>Pressure!AB448*1000000</f>
        <v>6847634.8708154894</v>
      </c>
      <c r="D448" s="78">
        <f>Pressure!I448</f>
        <v>1.4876302106966495E-4</v>
      </c>
      <c r="E448" s="40">
        <f>Pressure!H448</f>
        <v>148.76302106966494</v>
      </c>
      <c r="F448" s="10">
        <f t="shared" si="50"/>
        <v>4.25</v>
      </c>
      <c r="G448" s="4">
        <f t="shared" si="49"/>
        <v>313166.52466252353</v>
      </c>
      <c r="H448" s="42">
        <f t="shared" si="51"/>
        <v>10.178761012596832</v>
      </c>
      <c r="I448" s="10">
        <f t="shared" si="52"/>
        <v>1.2877858779207876</v>
      </c>
      <c r="J448" s="4">
        <f t="shared" si="53"/>
        <v>1311.835086750028</v>
      </c>
      <c r="K448" s="4">
        <f t="shared" si="54"/>
        <v>294.91369244863722</v>
      </c>
      <c r="L448" s="42">
        <f>Pressure!Q448</f>
        <v>0.53384486192531344</v>
      </c>
      <c r="M448" s="10">
        <f t="shared" si="56"/>
        <v>1.5977598406031863</v>
      </c>
      <c r="N448" s="10">
        <f t="shared" si="55"/>
        <v>2.5616829820695148</v>
      </c>
    </row>
    <row r="449" spans="3:14">
      <c r="C449" s="4">
        <f>Pressure!AB449*1000000</f>
        <v>6848840.9835073482</v>
      </c>
      <c r="D449" s="78">
        <f>Pressure!I449</f>
        <v>1.4876302106966495E-4</v>
      </c>
      <c r="E449" s="40">
        <f>Pressure!H449</f>
        <v>148.76302106966494</v>
      </c>
      <c r="F449" s="10">
        <f t="shared" si="50"/>
        <v>4.25</v>
      </c>
      <c r="G449" s="4">
        <f t="shared" si="49"/>
        <v>313221.68445523828</v>
      </c>
      <c r="H449" s="42">
        <f t="shared" si="51"/>
        <v>10.180179071358749</v>
      </c>
      <c r="I449" s="10">
        <f t="shared" si="52"/>
        <v>1.2877969171948072</v>
      </c>
      <c r="J449" s="4">
        <f t="shared" si="53"/>
        <v>1312.0773951012297</v>
      </c>
      <c r="K449" s="4">
        <f t="shared" si="54"/>
        <v>294.96816579767767</v>
      </c>
      <c r="L449" s="42">
        <f>Pressure!Q449</f>
        <v>0.53506286434326988</v>
      </c>
      <c r="M449" s="10">
        <f t="shared" si="56"/>
        <v>1.5979658737004616</v>
      </c>
      <c r="N449" s="10">
        <f t="shared" si="55"/>
        <v>2.5616829820695148</v>
      </c>
    </row>
    <row r="450" spans="3:14">
      <c r="C450" s="4">
        <f>Pressure!AB450*1000000</f>
        <v>6850032.897794026</v>
      </c>
      <c r="D450" s="78">
        <f>Pressure!I450</f>
        <v>1.4876302106966495E-4</v>
      </c>
      <c r="E450" s="40">
        <f>Pressure!H450</f>
        <v>148.76302106966494</v>
      </c>
      <c r="F450" s="10">
        <f t="shared" si="50"/>
        <v>4.25</v>
      </c>
      <c r="G450" s="4">
        <f t="shared" si="49"/>
        <v>313276.19490474334</v>
      </c>
      <c r="H450" s="42">
        <f t="shared" si="51"/>
        <v>10.181580393943266</v>
      </c>
      <c r="I450" s="10">
        <f t="shared" si="52"/>
        <v>1.2878078226949841</v>
      </c>
      <c r="J450" s="4">
        <f t="shared" si="53"/>
        <v>1312.3168509891648</v>
      </c>
      <c r="K450" s="4">
        <f t="shared" si="54"/>
        <v>295.02199788434979</v>
      </c>
      <c r="L450" s="42">
        <f>Pressure!Q450</f>
        <v>0.53628079833293718</v>
      </c>
      <c r="M450" s="10">
        <f t="shared" si="56"/>
        <v>1.5981694773003861</v>
      </c>
      <c r="N450" s="10">
        <f t="shared" si="55"/>
        <v>2.5616829820695148</v>
      </c>
    </row>
    <row r="451" spans="3:14">
      <c r="C451" s="4">
        <f>Pressure!AB451*1000000</f>
        <v>6851210.6114304876</v>
      </c>
      <c r="D451" s="78">
        <f>Pressure!I451</f>
        <v>1.4876302106966495E-4</v>
      </c>
      <c r="E451" s="40">
        <f>Pressure!H451</f>
        <v>148.76302106966494</v>
      </c>
      <c r="F451" s="10">
        <f t="shared" si="50"/>
        <v>4.25</v>
      </c>
      <c r="G451" s="4">
        <f t="shared" si="49"/>
        <v>313330.05590836523</v>
      </c>
      <c r="H451" s="42">
        <f t="shared" si="51"/>
        <v>10.182964979238127</v>
      </c>
      <c r="I451" s="10">
        <f t="shared" si="52"/>
        <v>1.2878185945384077</v>
      </c>
      <c r="J451" s="4">
        <f t="shared" si="53"/>
        <v>1312.553453962805</v>
      </c>
      <c r="K451" s="4">
        <f t="shared" si="54"/>
        <v>295.07518860725799</v>
      </c>
      <c r="L451" s="42">
        <f>Pressure!Q451</f>
        <v>0.53749866471546914</v>
      </c>
      <c r="M451" s="10">
        <f t="shared" si="56"/>
        <v>1.5983706514537124</v>
      </c>
      <c r="N451" s="10">
        <f t="shared" si="55"/>
        <v>2.5616829820695148</v>
      </c>
    </row>
    <row r="452" spans="3:14">
      <c r="C452" s="4">
        <f>Pressure!AB452*1000000</f>
        <v>6852374.1221957486</v>
      </c>
      <c r="D452" s="78">
        <f>Pressure!I452</f>
        <v>1.4876302106966495E-4</v>
      </c>
      <c r="E452" s="40">
        <f>Pressure!H452</f>
        <v>148.76302106966494</v>
      </c>
      <c r="F452" s="10">
        <f t="shared" si="50"/>
        <v>4.25</v>
      </c>
      <c r="G452" s="4">
        <f t="shared" si="49"/>
        <v>313383.26736453047</v>
      </c>
      <c r="H452" s="42">
        <f t="shared" si="51"/>
        <v>10.184332826140922</v>
      </c>
      <c r="I452" s="10">
        <f t="shared" si="52"/>
        <v>1.2878292328406589</v>
      </c>
      <c r="J452" s="4">
        <f t="shared" si="53"/>
        <v>1312.7872035759538</v>
      </c>
      <c r="K452" s="4">
        <f t="shared" si="54"/>
        <v>295.12773786609273</v>
      </c>
      <c r="L452" s="42">
        <f>Pressure!Q452</f>
        <v>0.53871646431158593</v>
      </c>
      <c r="M452" s="10">
        <f t="shared" si="56"/>
        <v>1.5985693962098395</v>
      </c>
      <c r="N452" s="10">
        <f t="shared" si="55"/>
        <v>2.5616829820695148</v>
      </c>
    </row>
    <row r="453" spans="3:14">
      <c r="C453" s="4">
        <f>Pressure!AB453*1000000</f>
        <v>6853523.427891708</v>
      </c>
      <c r="D453" s="78">
        <f>Pressure!I453</f>
        <v>1.4876302106966495E-4</v>
      </c>
      <c r="E453" s="40">
        <f>Pressure!H453</f>
        <v>148.76302106966494</v>
      </c>
      <c r="F453" s="10">
        <f t="shared" si="50"/>
        <v>4.25</v>
      </c>
      <c r="G453" s="4">
        <f t="shared" si="49"/>
        <v>313435.82917271223</v>
      </c>
      <c r="H453" s="42">
        <f t="shared" si="51"/>
        <v>10.185683933557753</v>
      </c>
      <c r="I453" s="10">
        <f t="shared" si="52"/>
        <v>1.2878397377158013</v>
      </c>
      <c r="J453" s="4">
        <f t="shared" si="53"/>
        <v>1313.0180993870122</v>
      </c>
      <c r="K453" s="4">
        <f t="shared" si="54"/>
        <v>295.17964556157818</v>
      </c>
      <c r="L453" s="42">
        <f>Pressure!Q453</f>
        <v>0.53993419794157993</v>
      </c>
      <c r="M453" s="10">
        <f t="shared" si="56"/>
        <v>1.5987657116172937</v>
      </c>
      <c r="N453" s="10">
        <f t="shared" si="55"/>
        <v>2.5616829820695148</v>
      </c>
    </row>
    <row r="454" spans="3:14">
      <c r="C454" s="4">
        <f>Pressure!AB454*1000000</f>
        <v>6854658.5263443599</v>
      </c>
      <c r="D454" s="78">
        <f>Pressure!I454</f>
        <v>1.4876302106966495E-4</v>
      </c>
      <c r="E454" s="40">
        <f>Pressure!H454</f>
        <v>148.76302106966494</v>
      </c>
      <c r="F454" s="10">
        <f t="shared" si="50"/>
        <v>4.25</v>
      </c>
      <c r="G454" s="4">
        <f t="shared" si="49"/>
        <v>313487.74123348552</v>
      </c>
      <c r="H454" s="42">
        <f t="shared" si="51"/>
        <v>10.187018300404633</v>
      </c>
      <c r="I454" s="10">
        <f t="shared" si="52"/>
        <v>1.2878501092763974</v>
      </c>
      <c r="J454" s="4">
        <f t="shared" si="53"/>
        <v>1313.246140959222</v>
      </c>
      <c r="K454" s="4">
        <f t="shared" si="54"/>
        <v>295.23091159552672</v>
      </c>
      <c r="L454" s="42">
        <f>Pressure!Q454</f>
        <v>0.54115186642532109</v>
      </c>
      <c r="M454" s="10">
        <f t="shared" si="56"/>
        <v>1.5989595977230184</v>
      </c>
      <c r="N454" s="10">
        <f t="shared" si="55"/>
        <v>2.5616829820695148</v>
      </c>
    </row>
    <row r="455" spans="3:14">
      <c r="C455" s="4">
        <f>Pressure!AB455*1000000</f>
        <v>6855779.4154031249</v>
      </c>
      <c r="D455" s="78">
        <f>Pressure!I455</f>
        <v>1.4876302106966495E-4</v>
      </c>
      <c r="E455" s="40">
        <f>Pressure!H455</f>
        <v>148.76302106966494</v>
      </c>
      <c r="F455" s="10">
        <f t="shared" si="50"/>
        <v>4.25</v>
      </c>
      <c r="G455" s="4">
        <f t="shared" si="49"/>
        <v>313539.00344849669</v>
      </c>
      <c r="H455" s="42">
        <f t="shared" si="51"/>
        <v>10.188335925606722</v>
      </c>
      <c r="I455" s="10">
        <f t="shared" si="52"/>
        <v>1.2878603476335033</v>
      </c>
      <c r="J455" s="4">
        <f t="shared" si="53"/>
        <v>1313.4713278605313</v>
      </c>
      <c r="K455" s="4">
        <f t="shared" si="54"/>
        <v>295.28153587080874</v>
      </c>
      <c r="L455" s="42">
        <f>Pressure!Q455</f>
        <v>0.54236947058226259</v>
      </c>
      <c r="M455" s="10">
        <f t="shared" si="56"/>
        <v>1.5991510545728915</v>
      </c>
      <c r="N455" s="10">
        <f t="shared" si="55"/>
        <v>2.5616829820695148</v>
      </c>
    </row>
    <row r="456" spans="3:14">
      <c r="C456" s="4">
        <f>Pressure!AB456*1000000</f>
        <v>6856886.0929406974</v>
      </c>
      <c r="D456" s="78">
        <f>Pressure!I456</f>
        <v>1.4876302106966495E-4</v>
      </c>
      <c r="E456" s="40">
        <f>Pressure!H456</f>
        <v>148.76302106966494</v>
      </c>
      <c r="F456" s="10">
        <f t="shared" si="50"/>
        <v>4.25</v>
      </c>
      <c r="G456" s="4">
        <f t="shared" si="49"/>
        <v>313589.61572045652</v>
      </c>
      <c r="H456" s="42">
        <f t="shared" si="51"/>
        <v>10.189636808098152</v>
      </c>
      <c r="I456" s="10">
        <f t="shared" si="52"/>
        <v>1.2878704528966718</v>
      </c>
      <c r="J456" s="4">
        <f t="shared" si="53"/>
        <v>1313.6936596635639</v>
      </c>
      <c r="K456" s="4">
        <f t="shared" si="54"/>
        <v>295.33151829134573</v>
      </c>
      <c r="L456" s="42">
        <f>Pressure!Q456</f>
        <v>0.54358701123144659</v>
      </c>
      <c r="M456" s="10">
        <f t="shared" si="56"/>
        <v>1.5993400822117829</v>
      </c>
      <c r="N456" s="10">
        <f t="shared" si="55"/>
        <v>2.5616829820695148</v>
      </c>
    </row>
    <row r="457" spans="3:14">
      <c r="C457" s="4">
        <f>Pressure!AB457*1000000</f>
        <v>6857978.556853733</v>
      </c>
      <c r="D457" s="78">
        <f>Pressure!I457</f>
        <v>1.4876302106966495E-4</v>
      </c>
      <c r="E457" s="40">
        <f>Pressure!H457</f>
        <v>148.76302106966494</v>
      </c>
      <c r="F457" s="10">
        <f t="shared" si="50"/>
        <v>4.25</v>
      </c>
      <c r="G457" s="4">
        <f t="shared" si="49"/>
        <v>313639.57795317174</v>
      </c>
      <c r="H457" s="42">
        <f t="shared" si="51"/>
        <v>10.190920946822846</v>
      </c>
      <c r="I457" s="10">
        <f t="shared" si="52"/>
        <v>1.2878804251739604</v>
      </c>
      <c r="J457" s="4">
        <f t="shared" si="53"/>
        <v>1313.9131359457569</v>
      </c>
      <c r="K457" s="4">
        <f t="shared" si="54"/>
        <v>295.38085876214132</v>
      </c>
      <c r="L457" s="42">
        <f>Pressure!Q457</f>
        <v>0.54480448919150948</v>
      </c>
      <c r="M457" s="10">
        <f t="shared" si="56"/>
        <v>1.5995266806829049</v>
      </c>
      <c r="N457" s="10">
        <f t="shared" si="55"/>
        <v>2.5616829820695148</v>
      </c>
    </row>
    <row r="458" spans="3:14">
      <c r="C458" s="4">
        <f>Pressure!AB458*1000000</f>
        <v>6859056.805062145</v>
      </c>
      <c r="D458" s="78">
        <f>Pressure!I458</f>
        <v>1.4876302106966495E-4</v>
      </c>
      <c r="E458" s="40">
        <f>Pressure!H458</f>
        <v>148.76302106966494</v>
      </c>
      <c r="F458" s="10">
        <f t="shared" si="50"/>
        <v>4.25</v>
      </c>
      <c r="G458" s="4">
        <f t="shared" si="49"/>
        <v>313688.89005151263</v>
      </c>
      <c r="H458" s="42">
        <f t="shared" si="51"/>
        <v>10.192188340733676</v>
      </c>
      <c r="I458" s="10">
        <f t="shared" si="52"/>
        <v>1.287890264571929</v>
      </c>
      <c r="J458" s="4">
        <f t="shared" si="53"/>
        <v>1314.1297562892209</v>
      </c>
      <c r="K458" s="4">
        <f t="shared" si="54"/>
        <v>295.42955718924981</v>
      </c>
      <c r="L458" s="42">
        <f>Pressure!Q458</f>
        <v>0.54602190528068761</v>
      </c>
      <c r="M458" s="10">
        <f t="shared" si="56"/>
        <v>1.5997108500285522</v>
      </c>
      <c r="N458" s="10">
        <f t="shared" si="55"/>
        <v>2.5616829820695148</v>
      </c>
    </row>
    <row r="459" spans="3:14">
      <c r="C459" s="4">
        <f>Pressure!AB459*1000000</f>
        <v>6860120.8355093403</v>
      </c>
      <c r="D459" s="78">
        <f>Pressure!I459</f>
        <v>1.4876302106966495E-4</v>
      </c>
      <c r="E459" s="40">
        <f>Pressure!H459</f>
        <v>148.76302106966494</v>
      </c>
      <c r="F459" s="10">
        <f t="shared" si="50"/>
        <v>4.25</v>
      </c>
      <c r="G459" s="4">
        <f t="shared" si="49"/>
        <v>313737.55192142387</v>
      </c>
      <c r="H459" s="42">
        <f t="shared" si="51"/>
        <v>10.193438988792757</v>
      </c>
      <c r="I459" s="10">
        <f t="shared" si="52"/>
        <v>1.2878999711956438</v>
      </c>
      <c r="J459" s="4">
        <f t="shared" si="53"/>
        <v>1314.3435202807855</v>
      </c>
      <c r="K459" s="4">
        <f t="shared" si="54"/>
        <v>295.47761347978633</v>
      </c>
      <c r="L459" s="42">
        <f>Pressure!Q459</f>
        <v>0.54723926031682291</v>
      </c>
      <c r="M459" s="10">
        <f t="shared" si="56"/>
        <v>1.5998925902897654</v>
      </c>
      <c r="N459" s="10">
        <f t="shared" si="55"/>
        <v>2.5616829820695148</v>
      </c>
    </row>
    <row r="460" spans="3:14">
      <c r="C460" s="4">
        <f>Pressure!AB460*1000000</f>
        <v>6861170.6461624</v>
      </c>
      <c r="D460" s="78">
        <f>Pressure!I460</f>
        <v>1.4876302106966495E-4</v>
      </c>
      <c r="E460" s="40">
        <f>Pressure!H460</f>
        <v>148.76302106966494</v>
      </c>
      <c r="F460" s="10">
        <f t="shared" si="50"/>
        <v>4.25</v>
      </c>
      <c r="G460" s="4">
        <f t="shared" si="49"/>
        <v>313785.56346993294</v>
      </c>
      <c r="H460" s="42">
        <f t="shared" si="51"/>
        <v>10.194672889971677</v>
      </c>
      <c r="I460" s="10">
        <f t="shared" si="52"/>
        <v>1.2879095451486826</v>
      </c>
      <c r="J460" s="4">
        <f t="shared" si="53"/>
        <v>1314.5544275120369</v>
      </c>
      <c r="K460" s="4">
        <f t="shared" si="54"/>
        <v>295.5250275419354</v>
      </c>
      <c r="L460" s="42">
        <f>Pressure!Q460</f>
        <v>0.54845655511736835</v>
      </c>
      <c r="M460" s="10">
        <f t="shared" si="56"/>
        <v>1.6000719015063942</v>
      </c>
      <c r="N460" s="10">
        <f t="shared" si="55"/>
        <v>2.5616829820695148</v>
      </c>
    </row>
    <row r="461" spans="3:14">
      <c r="C461" s="4">
        <f>Pressure!AB461*1000000</f>
        <v>6862206.2350116987</v>
      </c>
      <c r="D461" s="78">
        <f>Pressure!I461</f>
        <v>1.4876302106966495E-4</v>
      </c>
      <c r="E461" s="40">
        <f>Pressure!H461</f>
        <v>148.76302106966494</v>
      </c>
      <c r="F461" s="10">
        <f t="shared" si="50"/>
        <v>4.25</v>
      </c>
      <c r="G461" s="4">
        <f t="shared" si="49"/>
        <v>313832.92460513249</v>
      </c>
      <c r="H461" s="42">
        <f t="shared" si="51"/>
        <v>10.19589004325104</v>
      </c>
      <c r="I461" s="10">
        <f t="shared" si="52"/>
        <v>1.2879189865331331</v>
      </c>
      <c r="J461" s="4">
        <f t="shared" si="53"/>
        <v>1314.7624775792406</v>
      </c>
      <c r="K461" s="4">
        <f t="shared" si="54"/>
        <v>295.57179928493338</v>
      </c>
      <c r="L461" s="42">
        <f>Pressure!Q461</f>
        <v>0.54967379049939358</v>
      </c>
      <c r="M461" s="10">
        <f t="shared" si="56"/>
        <v>1.6002487837170856</v>
      </c>
      <c r="N461" s="10">
        <f t="shared" si="55"/>
        <v>2.5616829820695148</v>
      </c>
    </row>
    <row r="462" spans="3:14">
      <c r="C462" s="4">
        <f>Pressure!AB462*1000000</f>
        <v>6863227.6000709925</v>
      </c>
      <c r="D462" s="78">
        <f>Pressure!I462</f>
        <v>1.4876302106966495E-4</v>
      </c>
      <c r="E462" s="40">
        <f>Pressure!H462</f>
        <v>148.76302106966494</v>
      </c>
      <c r="F462" s="10">
        <f t="shared" si="50"/>
        <v>4.25</v>
      </c>
      <c r="G462" s="4">
        <f t="shared" si="49"/>
        <v>313879.63523618469</v>
      </c>
      <c r="H462" s="42">
        <f t="shared" si="51"/>
        <v>10.197090447620571</v>
      </c>
      <c r="I462" s="10">
        <f t="shared" si="52"/>
        <v>1.2879282954495972</v>
      </c>
      <c r="J462" s="4">
        <f t="shared" si="53"/>
        <v>1314.96767008336</v>
      </c>
      <c r="K462" s="4">
        <f t="shared" si="54"/>
        <v>295.61792861907287</v>
      </c>
      <c r="L462" s="42">
        <f>Pressure!Q462</f>
        <v>0.55089096727959019</v>
      </c>
      <c r="M462" s="10">
        <f t="shared" si="56"/>
        <v>1.6004232369589679</v>
      </c>
      <c r="N462" s="10">
        <f t="shared" si="55"/>
        <v>2.5616829820695148</v>
      </c>
    </row>
    <row r="463" spans="3:14">
      <c r="C463" s="4">
        <f>Pressure!AB463*1000000</f>
        <v>6864234.7393777762</v>
      </c>
      <c r="D463" s="78">
        <f>Pressure!I463</f>
        <v>1.4876302106966495E-4</v>
      </c>
      <c r="E463" s="40">
        <f>Pressure!H463</f>
        <v>148.76302106966494</v>
      </c>
      <c r="F463" s="10">
        <f t="shared" si="50"/>
        <v>4.25</v>
      </c>
      <c r="G463" s="4">
        <f t="shared" si="49"/>
        <v>313925.69527333719</v>
      </c>
      <c r="H463" s="42">
        <f t="shared" si="51"/>
        <v>10.198274102079548</v>
      </c>
      <c r="I463" s="10">
        <f t="shared" si="52"/>
        <v>1.2879374719971965</v>
      </c>
      <c r="J463" s="4">
        <f t="shared" si="53"/>
        <v>1315.1700046301271</v>
      </c>
      <c r="K463" s="4">
        <f t="shared" si="54"/>
        <v>295.66341545571851</v>
      </c>
      <c r="L463" s="42">
        <f>Pressure!Q463</f>
        <v>0.55210808627427754</v>
      </c>
      <c r="M463" s="10">
        <f t="shared" si="56"/>
        <v>1.6005952612683014</v>
      </c>
      <c r="N463" s="10">
        <f t="shared" si="55"/>
        <v>2.5616829820695148</v>
      </c>
    </row>
    <row r="464" spans="3:14">
      <c r="C464" s="4">
        <f>Pressure!AB464*1000000</f>
        <v>6865227.6509929728</v>
      </c>
      <c r="D464" s="78">
        <f>Pressure!I464</f>
        <v>1.4876302106966495E-4</v>
      </c>
      <c r="E464" s="40">
        <f>Pressure!H464</f>
        <v>148.76302106966494</v>
      </c>
      <c r="F464" s="10">
        <f t="shared" si="50"/>
        <v>4.25</v>
      </c>
      <c r="G464" s="4">
        <f t="shared" si="49"/>
        <v>313971.10462790914</v>
      </c>
      <c r="H464" s="42">
        <f t="shared" si="51"/>
        <v>10.199441005636455</v>
      </c>
      <c r="I464" s="10">
        <f t="shared" si="52"/>
        <v>1.2879465162735728</v>
      </c>
      <c r="J464" s="4">
        <f t="shared" si="53"/>
        <v>1315.3694808299808</v>
      </c>
      <c r="K464" s="4">
        <f t="shared" si="54"/>
        <v>295.70825970729305</v>
      </c>
      <c r="L464" s="42">
        <f>Pressure!Q464</f>
        <v>0.55332514829940804</v>
      </c>
      <c r="M464" s="10">
        <f t="shared" si="56"/>
        <v>1.6007648566799111</v>
      </c>
      <c r="N464" s="10">
        <f t="shared" si="55"/>
        <v>2.5616829820695148</v>
      </c>
    </row>
    <row r="465" spans="3:14">
      <c r="C465" s="4">
        <f>Pressure!AB465*1000000</f>
        <v>6866206.3330005966</v>
      </c>
      <c r="D465" s="78">
        <f>Pressure!I465</f>
        <v>1.4876302106966495E-4</v>
      </c>
      <c r="E465" s="40">
        <f>Pressure!H465</f>
        <v>148.76302106966494</v>
      </c>
      <c r="F465" s="10">
        <f t="shared" si="50"/>
        <v>4.25</v>
      </c>
      <c r="G465" s="4">
        <f t="shared" si="49"/>
        <v>314015.86321227578</v>
      </c>
      <c r="H465" s="42">
        <f t="shared" si="51"/>
        <v>10.200591157308555</v>
      </c>
      <c r="I465" s="10">
        <f t="shared" si="52"/>
        <v>1.2879554283748862</v>
      </c>
      <c r="J465" s="4">
        <f t="shared" si="53"/>
        <v>1315.5660982979991</v>
      </c>
      <c r="K465" s="4">
        <f t="shared" si="54"/>
        <v>295.75246128726207</v>
      </c>
      <c r="L465" s="42">
        <f>Pressure!Q465</f>
        <v>0.55454215417057295</v>
      </c>
      <c r="M465" s="10">
        <f t="shared" si="56"/>
        <v>1.6009320232277038</v>
      </c>
      <c r="N465" s="10">
        <f t="shared" si="55"/>
        <v>2.5616829820695148</v>
      </c>
    </row>
    <row r="466" spans="3:14">
      <c r="C466" s="4">
        <f>Pressure!AB466*1000000</f>
        <v>6867170.7835082551</v>
      </c>
      <c r="D466" s="78">
        <f>Pressure!I466</f>
        <v>1.4876302106966495E-4</v>
      </c>
      <c r="E466" s="40">
        <f>Pressure!H466</f>
        <v>148.76302106966494</v>
      </c>
      <c r="F466" s="10">
        <f t="shared" si="50"/>
        <v>4.25</v>
      </c>
      <c r="G466" s="4">
        <f t="shared" si="49"/>
        <v>314059.9709398913</v>
      </c>
      <c r="H466" s="42">
        <f t="shared" si="51"/>
        <v>10.201724556122532</v>
      </c>
      <c r="I466" s="10">
        <f t="shared" si="52"/>
        <v>1.2879642083958238</v>
      </c>
      <c r="J466" s="4">
        <f t="shared" si="53"/>
        <v>1315.7598566540003</v>
      </c>
      <c r="K466" s="4">
        <f t="shared" si="54"/>
        <v>295.79602011015697</v>
      </c>
      <c r="L466" s="42">
        <f>Pressure!Q466</f>
        <v>0.55575910470300771</v>
      </c>
      <c r="M466" s="10">
        <f t="shared" si="56"/>
        <v>1.601096760944116</v>
      </c>
      <c r="N466" s="10">
        <f t="shared" si="55"/>
        <v>2.5616829820695148</v>
      </c>
    </row>
    <row r="467" spans="3:14">
      <c r="C467" s="4">
        <f>Pressure!AB467*1000000</f>
        <v>6868121.0006471435</v>
      </c>
      <c r="D467" s="78">
        <f>Pressure!I467</f>
        <v>1.4876302106966495E-4</v>
      </c>
      <c r="E467" s="40">
        <f>Pressure!H467</f>
        <v>148.76302106966494</v>
      </c>
      <c r="F467" s="10">
        <f t="shared" si="50"/>
        <v>4.25</v>
      </c>
      <c r="G467" s="4">
        <f t="shared" si="49"/>
        <v>314103.42772528867</v>
      </c>
      <c r="H467" s="42">
        <f t="shared" si="51"/>
        <v>10.202841201114438</v>
      </c>
      <c r="I467" s="10">
        <f t="shared" si="52"/>
        <v>1.2879728564296009</v>
      </c>
      <c r="J467" s="4">
        <f t="shared" si="53"/>
        <v>1315.9507555225402</v>
      </c>
      <c r="K467" s="4">
        <f t="shared" si="54"/>
        <v>295.83893609157417</v>
      </c>
      <c r="L467" s="42">
        <f>Pressure!Q467</f>
        <v>0.55697600071159736</v>
      </c>
      <c r="M467" s="10">
        <f t="shared" si="56"/>
        <v>1.6012590698603306</v>
      </c>
      <c r="N467" s="10">
        <f t="shared" si="55"/>
        <v>2.5616829820695148</v>
      </c>
    </row>
    <row r="468" spans="3:14">
      <c r="C468" s="4">
        <f>Pressure!AB468*1000000</f>
        <v>6869056.9825714426</v>
      </c>
      <c r="D468" s="78">
        <f>Pressure!I468</f>
        <v>1.4876302106966495E-4</v>
      </c>
      <c r="E468" s="40">
        <f>Pressure!H468</f>
        <v>148.76302106966494</v>
      </c>
      <c r="F468" s="10">
        <f t="shared" si="50"/>
        <v>4.25</v>
      </c>
      <c r="G468" s="4">
        <f t="shared" si="49"/>
        <v>314146.23348405201</v>
      </c>
      <c r="H468" s="42">
        <f t="shared" si="51"/>
        <v>10.203941091329048</v>
      </c>
      <c r="I468" s="10">
        <f t="shared" si="52"/>
        <v>1.287981372567959</v>
      </c>
      <c r="J468" s="4">
        <f t="shared" si="53"/>
        <v>1316.1387945327942</v>
      </c>
      <c r="K468" s="4">
        <f t="shared" si="54"/>
        <v>295.88120914814851</v>
      </c>
      <c r="L468" s="42">
        <f>Pressure!Q468</f>
        <v>0.55819284301088212</v>
      </c>
      <c r="M468" s="10">
        <f t="shared" si="56"/>
        <v>1.6014189500063605</v>
      </c>
      <c r="N468" s="10">
        <f t="shared" si="55"/>
        <v>2.5616829820695148</v>
      </c>
    </row>
    <row r="469" spans="3:14">
      <c r="C469" s="4">
        <f>Pressure!AB469*1000000</f>
        <v>6869978.7274591662</v>
      </c>
      <c r="D469" s="78">
        <f>Pressure!I469</f>
        <v>1.4876302106966495E-4</v>
      </c>
      <c r="E469" s="40">
        <f>Pressure!H469</f>
        <v>148.76302106966494</v>
      </c>
      <c r="F469" s="10">
        <f t="shared" si="50"/>
        <v>4.25</v>
      </c>
      <c r="G469" s="4">
        <f t="shared" si="49"/>
        <v>314188.38813285553</v>
      </c>
      <c r="H469" s="42">
        <f t="shared" si="51"/>
        <v>10.205024225820784</v>
      </c>
      <c r="I469" s="10">
        <f t="shared" si="52"/>
        <v>1.2879897569011745</v>
      </c>
      <c r="J469" s="4">
        <f t="shared" si="53"/>
        <v>1316.323973318724</v>
      </c>
      <c r="K469" s="4">
        <f t="shared" si="54"/>
        <v>295.92283919759097</v>
      </c>
      <c r="L469" s="42">
        <f>Pressure!Q469</f>
        <v>0.55940963241506303</v>
      </c>
      <c r="M469" s="10">
        <f t="shared" si="56"/>
        <v>1.6015764014112348</v>
      </c>
      <c r="N469" s="10">
        <f t="shared" si="55"/>
        <v>2.5616829820695148</v>
      </c>
    </row>
    <row r="470" spans="3:14">
      <c r="C470" s="4">
        <f>Pressure!AB470*1000000</f>
        <v>6870886.2335114935</v>
      </c>
      <c r="D470" s="78">
        <f>Pressure!I470</f>
        <v>1.4876302106966495E-4</v>
      </c>
      <c r="E470" s="40">
        <f>Pressure!H470</f>
        <v>148.76302106966494</v>
      </c>
      <c r="F470" s="10">
        <f t="shared" si="50"/>
        <v>4.25</v>
      </c>
      <c r="G470" s="4">
        <f t="shared" si="49"/>
        <v>314229.89158943272</v>
      </c>
      <c r="H470" s="42">
        <f t="shared" si="51"/>
        <v>10.206090603653008</v>
      </c>
      <c r="I470" s="10">
        <f t="shared" si="52"/>
        <v>1.287998009518057</v>
      </c>
      <c r="J470" s="4">
        <f t="shared" si="53"/>
        <v>1316.5062915189465</v>
      </c>
      <c r="K470" s="4">
        <f t="shared" si="54"/>
        <v>295.96382615865889</v>
      </c>
      <c r="L470" s="42">
        <f>Pressure!Q470</f>
        <v>0.56062636973800706</v>
      </c>
      <c r="M470" s="10">
        <f t="shared" si="56"/>
        <v>1.6017314241023017</v>
      </c>
      <c r="N470" s="10">
        <f t="shared" si="55"/>
        <v>2.5616829820695148</v>
      </c>
    </row>
    <row r="471" spans="3:14">
      <c r="C471" s="4">
        <f>Pressure!AB471*1000000</f>
        <v>6871779.4989528218</v>
      </c>
      <c r="D471" s="78">
        <f>Pressure!I471</f>
        <v>1.4876302106966495E-4</v>
      </c>
      <c r="E471" s="40">
        <f>Pressure!H471</f>
        <v>148.76302106966494</v>
      </c>
      <c r="F471" s="10">
        <f t="shared" si="50"/>
        <v>4.25</v>
      </c>
      <c r="G471" s="4">
        <f t="shared" si="49"/>
        <v>314270.74377257907</v>
      </c>
      <c r="H471" s="42">
        <f t="shared" si="51"/>
        <v>10.207140223898064</v>
      </c>
      <c r="I471" s="10">
        <f t="shared" si="52"/>
        <v>1.2880061305059503</v>
      </c>
      <c r="J471" s="4">
        <f t="shared" si="53"/>
        <v>1316.6857487767422</v>
      </c>
      <c r="K471" s="4">
        <f t="shared" si="54"/>
        <v>296.0041699511583</v>
      </c>
      <c r="L471" s="42">
        <f>Pressure!Q471</f>
        <v>0.561843055793253</v>
      </c>
      <c r="M471" s="10">
        <f t="shared" si="56"/>
        <v>1.6018840181061864</v>
      </c>
      <c r="N471" s="10">
        <f t="shared" si="55"/>
        <v>2.5616829820695148</v>
      </c>
    </row>
    <row r="472" spans="3:14">
      <c r="C472" s="4">
        <f>Pressure!AB472*1000000</f>
        <v>6872658.5220309598</v>
      </c>
      <c r="D472" s="78">
        <f>Pressure!I472</f>
        <v>1.4876302106966495E-4</v>
      </c>
      <c r="E472" s="40">
        <f>Pressure!H472</f>
        <v>148.76302106966494</v>
      </c>
      <c r="F472" s="10">
        <f t="shared" si="50"/>
        <v>4.25</v>
      </c>
      <c r="G472" s="4">
        <f t="shared" si="49"/>
        <v>314310.94460216066</v>
      </c>
      <c r="H472" s="42">
        <f t="shared" si="51"/>
        <v>10.208173085637478</v>
      </c>
      <c r="I472" s="10">
        <f t="shared" si="52"/>
        <v>1.2880141199507376</v>
      </c>
      <c r="J472" s="4">
        <f t="shared" si="53"/>
        <v>1316.862344740096</v>
      </c>
      <c r="K472" s="4">
        <f t="shared" si="54"/>
        <v>296.04387049595255</v>
      </c>
      <c r="L472" s="42">
        <f>Pressure!Q472</f>
        <v>0.56305969139401668</v>
      </c>
      <c r="M472" s="10">
        <f t="shared" si="56"/>
        <v>1.6020341834479543</v>
      </c>
      <c r="N472" s="10">
        <f t="shared" si="55"/>
        <v>2.5616829820695148</v>
      </c>
    </row>
    <row r="473" spans="3:14">
      <c r="C473" s="4">
        <f>Pressure!AB473*1000000</f>
        <v>6873523.3010171764</v>
      </c>
      <c r="D473" s="78">
        <f>Pressure!I473</f>
        <v>1.4876302106966495E-4</v>
      </c>
      <c r="E473" s="40">
        <f>Pressure!H473</f>
        <v>148.76302106966494</v>
      </c>
      <c r="F473" s="10">
        <f t="shared" si="50"/>
        <v>4.25</v>
      </c>
      <c r="G473" s="4">
        <f t="shared" si="49"/>
        <v>314350.49399911653</v>
      </c>
      <c r="H473" s="42">
        <f t="shared" si="51"/>
        <v>10.209189187962069</v>
      </c>
      <c r="I473" s="10">
        <f t="shared" si="52"/>
        <v>1.2880219779368436</v>
      </c>
      <c r="J473" s="4">
        <f t="shared" si="53"/>
        <v>1317.0360790617051</v>
      </c>
      <c r="K473" s="4">
        <f t="shared" si="54"/>
        <v>296.08292771496451</v>
      </c>
      <c r="L473" s="42">
        <f>Pressure!Q473</f>
        <v>0.56427627735319652</v>
      </c>
      <c r="M473" s="10">
        <f t="shared" si="56"/>
        <v>1.6021819201515901</v>
      </c>
      <c r="N473" s="10">
        <f t="shared" si="55"/>
        <v>2.5616829820695148</v>
      </c>
    </row>
    <row r="474" spans="3:14">
      <c r="C474" s="4">
        <f>Pressure!AB474*1000000</f>
        <v>6874373.8342060409</v>
      </c>
      <c r="D474" s="78">
        <f>Pressure!I474</f>
        <v>1.4876302106966495E-4</v>
      </c>
      <c r="E474" s="40">
        <f>Pressure!H474</f>
        <v>148.76302106966494</v>
      </c>
      <c r="F474" s="10">
        <f t="shared" si="50"/>
        <v>4.25</v>
      </c>
      <c r="G474" s="4">
        <f t="shared" si="49"/>
        <v>314389.39188545127</v>
      </c>
      <c r="H474" s="42">
        <f t="shared" si="51"/>
        <v>10.210188529971735</v>
      </c>
      <c r="I474" s="10">
        <f t="shared" si="52"/>
        <v>1.2880297045472351</v>
      </c>
      <c r="J474" s="4">
        <f t="shared" si="53"/>
        <v>1317.2069513989479</v>
      </c>
      <c r="K474" s="4">
        <f t="shared" si="54"/>
        <v>296.12134153116943</v>
      </c>
      <c r="L474" s="42">
        <f>Pressure!Q474</f>
        <v>0.56549281448337896</v>
      </c>
      <c r="M474" s="10">
        <f t="shared" ref="M474:M505" si="57">(J474+J473)/2*(L474-L473)</f>
        <v>1.6023272282398457</v>
      </c>
      <c r="N474" s="10">
        <f t="shared" si="55"/>
        <v>2.5616829820695148</v>
      </c>
    </row>
    <row r="475" spans="3:14">
      <c r="C475" s="4">
        <f>Pressure!AB475*1000000</f>
        <v>6875210.1199154593</v>
      </c>
      <c r="D475" s="78">
        <f>Pressure!I475</f>
        <v>1.4876302106966495E-4</v>
      </c>
      <c r="E475" s="40">
        <f>Pressure!H475</f>
        <v>148.76302106966494</v>
      </c>
      <c r="F475" s="10">
        <f t="shared" si="50"/>
        <v>4.25</v>
      </c>
      <c r="G475" s="4">
        <f t="shared" si="49"/>
        <v>314427.63818423683</v>
      </c>
      <c r="H475" s="42">
        <f t="shared" si="51"/>
        <v>10.211171110775501</v>
      </c>
      <c r="I475" s="10">
        <f t="shared" si="52"/>
        <v>1.2880372998634246</v>
      </c>
      <c r="J475" s="4">
        <f t="shared" si="53"/>
        <v>1317.3749614138915</v>
      </c>
      <c r="K475" s="4">
        <f t="shared" ref="K475:K506" si="58">J475/4.4482</f>
        <v>296.1591118685966</v>
      </c>
      <c r="L475" s="42">
        <f>Pressure!Q475</f>
        <v>0.56670930359684379</v>
      </c>
      <c r="M475" s="10">
        <f t="shared" si="57"/>
        <v>1.6024701077340915</v>
      </c>
      <c r="N475" s="10">
        <f t="shared" si="55"/>
        <v>2.5616829820695148</v>
      </c>
    </row>
    <row r="476" spans="3:14">
      <c r="C476" s="4">
        <f>Pressure!AB476*1000000</f>
        <v>6876032.1564864134</v>
      </c>
      <c r="D476" s="78">
        <f>Pressure!I476</f>
        <v>1.4876302106966495E-4</v>
      </c>
      <c r="E476" s="40">
        <f>Pressure!H476</f>
        <v>148.76302106966494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314465.23281960038</v>
      </c>
      <c r="H476" s="42">
        <f t="shared" si="51"/>
        <v>10.212136929491225</v>
      </c>
      <c r="I476" s="10">
        <f t="shared" si="52"/>
        <v>1.2880447639654686</v>
      </c>
      <c r="J476" s="4">
        <f t="shared" si="53"/>
        <v>1317.5401087732384</v>
      </c>
      <c r="K476" s="4">
        <f t="shared" si="58"/>
        <v>296.19623865231745</v>
      </c>
      <c r="L476" s="42">
        <f>Pressure!Q476</f>
        <v>0.56792574550556996</v>
      </c>
      <c r="M476" s="10">
        <f t="shared" si="57"/>
        <v>1.6026105586548813</v>
      </c>
      <c r="N476" s="10">
        <f t="shared" si="55"/>
        <v>2.5616829820695148</v>
      </c>
    </row>
    <row r="477" spans="3:14">
      <c r="C477" s="4">
        <f>Pressure!AB477*1000000</f>
        <v>6876839.9422832243</v>
      </c>
      <c r="D477" s="78">
        <f>Pressure!I477</f>
        <v>1.4876302106966495E-4</v>
      </c>
      <c r="E477" s="40">
        <f>Pressure!H477</f>
        <v>148.76302106966494</v>
      </c>
      <c r="F477" s="10">
        <f t="shared" ref="F477:F540" si="60">aexit/E477</f>
        <v>4.25</v>
      </c>
      <c r="G477" s="4">
        <f t="shared" si="59"/>
        <v>314502.17571673664</v>
      </c>
      <c r="H477" s="42">
        <f t="shared" ref="H477:H540" si="61">1/(((k+1)/2)^(1/(k-1))*(patm*1000000/C477)^(1/k)*SQRT((k+1)/(k-1)*(1-(patm*1000000/C477)^((k-1)/k))))</f>
        <v>10.2130859852459</v>
      </c>
      <c r="I477" s="10">
        <f t="shared" ref="I477:I540" si="62">etanoz*SQRT(2*k^2/(k-1)*(2/(k+1))^((k+1)/(k-1))*(1-(G477/C477)^((k-1)/k)))+(G477-patm*1000000)/C477*(aexit/E477)</f>
        <v>1.2880520969319735</v>
      </c>
      <c r="J477" s="4">
        <f t="shared" ref="J477:J540" si="63">I477*D477*C477</f>
        <v>1317.7023931483809</v>
      </c>
      <c r="K477" s="4">
        <f t="shared" si="58"/>
        <v>296.23272180845754</v>
      </c>
      <c r="L477" s="42">
        <f>Pressure!Q477</f>
        <v>0.56914214102124061</v>
      </c>
      <c r="M477" s="10">
        <f t="shared" si="57"/>
        <v>1.6027485810210864</v>
      </c>
      <c r="N477" s="10">
        <f t="shared" si="55"/>
        <v>2.5616829820695148</v>
      </c>
    </row>
    <row r="478" spans="3:14">
      <c r="C478" s="4">
        <f>Pressure!AB478*1000000</f>
        <v>6877633.4756937912</v>
      </c>
      <c r="D478" s="78">
        <f>Pressure!I478</f>
        <v>1.4876302106966495E-4</v>
      </c>
      <c r="E478" s="40">
        <f>Pressure!H478</f>
        <v>148.76302106966494</v>
      </c>
      <c r="F478" s="10">
        <f t="shared" si="60"/>
        <v>4.25</v>
      </c>
      <c r="G478" s="4">
        <f t="shared" si="59"/>
        <v>314538.46680191846</v>
      </c>
      <c r="H478" s="42">
        <f t="shared" si="61"/>
        <v>10.214018277175949</v>
      </c>
      <c r="I478" s="10">
        <f t="shared" si="62"/>
        <v>1.2880592988400983</v>
      </c>
      <c r="J478" s="4">
        <f t="shared" si="63"/>
        <v>1317.8618142154467</v>
      </c>
      <c r="K478" s="4">
        <f t="shared" si="58"/>
        <v>296.26856126420722</v>
      </c>
      <c r="L478" s="42">
        <f>Pressure!Q478</f>
        <v>0.57035849095524871</v>
      </c>
      <c r="M478" s="10">
        <f t="shared" si="57"/>
        <v>1.6028841748505489</v>
      </c>
      <c r="N478" s="10">
        <f t="shared" ref="N478:N541" si="64">N477-1/834*(me-mef)</f>
        <v>2.5616829820695148</v>
      </c>
    </row>
    <row r="479" spans="3:14">
      <c r="C479" s="4">
        <f>Pressure!AB479*1000000</f>
        <v>6878412.7551290412</v>
      </c>
      <c r="D479" s="78">
        <f>Pressure!I479</f>
        <v>1.4876302106966495E-4</v>
      </c>
      <c r="E479" s="40">
        <f>Pressure!H479</f>
        <v>148.76302106966494</v>
      </c>
      <c r="F479" s="10">
        <f t="shared" si="60"/>
        <v>4.25</v>
      </c>
      <c r="G479" s="4">
        <f t="shared" si="59"/>
        <v>314574.10600247193</v>
      </c>
      <c r="H479" s="42">
        <f t="shared" si="61"/>
        <v>10.21493380442659</v>
      </c>
      <c r="I479" s="10">
        <f t="shared" si="62"/>
        <v>1.2880663697655532</v>
      </c>
      <c r="J479" s="4">
        <f t="shared" si="63"/>
        <v>1318.0183716551915</v>
      </c>
      <c r="K479" s="4">
        <f t="shared" si="58"/>
        <v>296.30375694779718</v>
      </c>
      <c r="L479" s="42">
        <f>Pressure!Q479</f>
        <v>0.57157479611870254</v>
      </c>
      <c r="M479" s="10">
        <f t="shared" si="57"/>
        <v>1.6030173401600554</v>
      </c>
      <c r="N479" s="10">
        <f t="shared" si="64"/>
        <v>2.5616829820695148</v>
      </c>
    </row>
    <row r="480" spans="3:14">
      <c r="C480" s="4">
        <f>Pressure!AB480*1000000</f>
        <v>6879177.7790231844</v>
      </c>
      <c r="D480" s="78">
        <f>Pressure!I480</f>
        <v>1.4876302106966495E-4</v>
      </c>
      <c r="E480" s="40">
        <f>Pressure!H480</f>
        <v>148.76302106966494</v>
      </c>
      <c r="F480" s="10">
        <f t="shared" si="60"/>
        <v>4.25</v>
      </c>
      <c r="G480" s="4">
        <f t="shared" si="59"/>
        <v>314609.09324678808</v>
      </c>
      <c r="H480" s="42">
        <f t="shared" si="61"/>
        <v>10.215832566152125</v>
      </c>
      <c r="I480" s="10">
        <f t="shared" si="62"/>
        <v>1.2880733097826029</v>
      </c>
      <c r="J480" s="4">
        <f t="shared" si="63"/>
        <v>1318.172065153047</v>
      </c>
      <c r="K480" s="4">
        <f t="shared" si="58"/>
        <v>296.33830878850927</v>
      </c>
      <c r="L480" s="42">
        <f>Pressure!Q480</f>
        <v>0.57279105732243107</v>
      </c>
      <c r="M480" s="10">
        <f t="shared" si="57"/>
        <v>1.6031480769650142</v>
      </c>
      <c r="N480" s="10">
        <f t="shared" si="64"/>
        <v>2.5616829820695148</v>
      </c>
    </row>
    <row r="481" spans="3:14">
      <c r="C481" s="4">
        <f>Pressure!AB481*1000000</f>
        <v>6879928.5458336053</v>
      </c>
      <c r="D481" s="78">
        <f>Pressure!I481</f>
        <v>1.4876302106966495E-4</v>
      </c>
      <c r="E481" s="40">
        <f>Pressure!H481</f>
        <v>148.76302106966494</v>
      </c>
      <c r="F481" s="10">
        <f t="shared" si="60"/>
        <v>4.25</v>
      </c>
      <c r="G481" s="4">
        <f t="shared" si="59"/>
        <v>314643.42846431746</v>
      </c>
      <c r="H481" s="42">
        <f t="shared" si="61"/>
        <v>10.216714561515802</v>
      </c>
      <c r="I481" s="10">
        <f t="shared" si="62"/>
        <v>1.2880801189640676</v>
      </c>
      <c r="J481" s="4">
        <f t="shared" si="63"/>
        <v>1318.3228943991019</v>
      </c>
      <c r="K481" s="4">
        <f t="shared" si="58"/>
        <v>296.37221671667231</v>
      </c>
      <c r="L481" s="42">
        <f>Pressure!Q481</f>
        <v>0.57400727537698926</v>
      </c>
      <c r="M481" s="10">
        <f t="shared" si="57"/>
        <v>1.6032763852794842</v>
      </c>
      <c r="N481" s="10">
        <f t="shared" si="64"/>
        <v>2.5616829820695148</v>
      </c>
    </row>
    <row r="482" spans="3:14">
      <c r="C482" s="4">
        <f>Pressure!AB482*1000000</f>
        <v>6880665.0540412385</v>
      </c>
      <c r="D482" s="78">
        <f>Pressure!I482</f>
        <v>1.4876302106966495E-4</v>
      </c>
      <c r="E482" s="40">
        <f>Pressure!H482</f>
        <v>148.76302106966494</v>
      </c>
      <c r="F482" s="10">
        <f t="shared" si="60"/>
        <v>4.25</v>
      </c>
      <c r="G482" s="4">
        <f t="shared" si="59"/>
        <v>314677.11158558802</v>
      </c>
      <c r="H482" s="42">
        <f t="shared" si="61"/>
        <v>10.217579789690296</v>
      </c>
      <c r="I482" s="10">
        <f t="shared" si="62"/>
        <v>1.2880867973813288</v>
      </c>
      <c r="J482" s="4">
        <f t="shared" si="63"/>
        <v>1318.4708590881751</v>
      </c>
      <c r="K482" s="4">
        <f t="shared" si="58"/>
        <v>296.40548066367859</v>
      </c>
      <c r="L482" s="42">
        <f>Pressure!Q482</f>
        <v>0.57522345109266371</v>
      </c>
      <c r="M482" s="10">
        <f t="shared" si="57"/>
        <v>1.6034022651166544</v>
      </c>
      <c r="N482" s="10">
        <f t="shared" si="64"/>
        <v>2.5616829820695148</v>
      </c>
    </row>
    <row r="483" spans="3:14">
      <c r="C483" s="4">
        <f>Pressure!AB483*1000000</f>
        <v>6881387.3021498155</v>
      </c>
      <c r="D483" s="78">
        <f>Pressure!I483</f>
        <v>1.4876302106966495E-4</v>
      </c>
      <c r="E483" s="40">
        <f>Pressure!H483</f>
        <v>148.76302106966494</v>
      </c>
      <c r="F483" s="10">
        <f t="shared" si="60"/>
        <v>4.25</v>
      </c>
      <c r="G483" s="4">
        <f t="shared" si="59"/>
        <v>314710.14254216995</v>
      </c>
      <c r="H483" s="42">
        <f t="shared" si="61"/>
        <v>10.218428249856794</v>
      </c>
      <c r="I483" s="10">
        <f t="shared" si="62"/>
        <v>1.2880933451043239</v>
      </c>
      <c r="J483" s="4">
        <f t="shared" si="63"/>
        <v>1318.6159589196661</v>
      </c>
      <c r="K483" s="4">
        <f t="shared" si="58"/>
        <v>296.43810056195002</v>
      </c>
      <c r="L483" s="42">
        <f>Pressure!Q483</f>
        <v>0.5764395852794777</v>
      </c>
      <c r="M483" s="10">
        <f t="shared" si="57"/>
        <v>1.6035257164879275</v>
      </c>
      <c r="N483" s="10">
        <f t="shared" si="64"/>
        <v>2.5616829820695148</v>
      </c>
    </row>
    <row r="484" spans="3:14">
      <c r="C484" s="4">
        <f>Pressure!AB484*1000000</f>
        <v>6882095.2886867467</v>
      </c>
      <c r="D484" s="78">
        <f>Pressure!I484</f>
        <v>1.4876302106966495E-4</v>
      </c>
      <c r="E484" s="40">
        <f>Pressure!H484</f>
        <v>148.76302106966494</v>
      </c>
      <c r="F484" s="10">
        <f t="shared" si="60"/>
        <v>4.25</v>
      </c>
      <c r="G484" s="4">
        <f t="shared" si="59"/>
        <v>314742.52126671671</v>
      </c>
      <c r="H484" s="42">
        <f t="shared" si="61"/>
        <v>10.219259941206051</v>
      </c>
      <c r="I484" s="10">
        <f t="shared" si="62"/>
        <v>1.2880997622015562</v>
      </c>
      <c r="J484" s="4">
        <f t="shared" si="63"/>
        <v>1318.7581935977314</v>
      </c>
      <c r="K484" s="4">
        <f t="shared" si="58"/>
        <v>296.47007634497805</v>
      </c>
      <c r="L484" s="42">
        <f>Pressure!Q484</f>
        <v>0.57765567874719714</v>
      </c>
      <c r="M484" s="10">
        <f t="shared" si="57"/>
        <v>1.6036467394042608</v>
      </c>
      <c r="N484" s="10">
        <f t="shared" si="64"/>
        <v>2.5616829820695148</v>
      </c>
    </row>
    <row r="485" spans="3:14">
      <c r="C485" s="4">
        <f>Pressure!AB485*1000000</f>
        <v>6882789.0122021949</v>
      </c>
      <c r="D485" s="78">
        <f>Pressure!I485</f>
        <v>1.4876302106966495E-4</v>
      </c>
      <c r="E485" s="40">
        <f>Pressure!H485</f>
        <v>148.76302106966494</v>
      </c>
      <c r="F485" s="10">
        <f t="shared" si="60"/>
        <v>4.25</v>
      </c>
      <c r="G485" s="4">
        <f t="shared" si="59"/>
        <v>314774.24769292196</v>
      </c>
      <c r="H485" s="42">
        <f t="shared" si="61"/>
        <v>10.220074862937309</v>
      </c>
      <c r="I485" s="10">
        <f t="shared" si="62"/>
        <v>1.2881060487400882</v>
      </c>
      <c r="J485" s="4">
        <f t="shared" si="63"/>
        <v>1318.897562831098</v>
      </c>
      <c r="K485" s="4">
        <f t="shared" si="58"/>
        <v>296.50140794728156</v>
      </c>
      <c r="L485" s="42">
        <f>Pressure!Q485</f>
        <v>0.5788717323053354</v>
      </c>
      <c r="M485" s="10">
        <f t="shared" si="57"/>
        <v>1.6037653338745612</v>
      </c>
      <c r="N485" s="10">
        <f t="shared" si="64"/>
        <v>2.5616829820695148</v>
      </c>
    </row>
    <row r="486" spans="3:14">
      <c r="C486" s="4">
        <f>Pressure!AB486*1000000</f>
        <v>6883468.4712700052</v>
      </c>
      <c r="D486" s="78">
        <f>Pressure!I486</f>
        <v>1.4876302106966495E-4</v>
      </c>
      <c r="E486" s="40">
        <f>Pressure!H486</f>
        <v>148.76302106966494</v>
      </c>
      <c r="F486" s="10">
        <f t="shared" si="60"/>
        <v>4.25</v>
      </c>
      <c r="G486" s="4">
        <f t="shared" si="59"/>
        <v>314805.32175556268</v>
      </c>
      <c r="H486" s="42">
        <f t="shared" si="61"/>
        <v>10.220873014259386</v>
      </c>
      <c r="I486" s="10">
        <f t="shared" si="62"/>
        <v>1.288112204785552</v>
      </c>
      <c r="J486" s="4">
        <f t="shared" si="63"/>
        <v>1319.0340663332513</v>
      </c>
      <c r="K486" s="4">
        <f t="shared" si="58"/>
        <v>296.53209530444929</v>
      </c>
      <c r="L486" s="42">
        <f>Pressure!Q486</f>
        <v>0.58008774676315922</v>
      </c>
      <c r="M486" s="10">
        <f t="shared" si="57"/>
        <v>1.6038814999072986</v>
      </c>
      <c r="N486" s="10">
        <f t="shared" si="64"/>
        <v>2.5616829820695148</v>
      </c>
    </row>
    <row r="487" spans="3:14">
      <c r="C487" s="4">
        <f>Pressure!AB487*1000000</f>
        <v>6884133.6644866923</v>
      </c>
      <c r="D487" s="78">
        <f>Pressure!I487</f>
        <v>1.4876302106966495E-4</v>
      </c>
      <c r="E487" s="40">
        <f>Pressure!H487</f>
        <v>148.76302106966494</v>
      </c>
      <c r="F487" s="10">
        <f t="shared" si="60"/>
        <v>4.25</v>
      </c>
      <c r="G487" s="4">
        <f t="shared" si="59"/>
        <v>314835.74339045252</v>
      </c>
      <c r="H487" s="42">
        <f t="shared" si="61"/>
        <v>10.221654394389475</v>
      </c>
      <c r="I487" s="10">
        <f t="shared" si="62"/>
        <v>1.2881182304021412</v>
      </c>
      <c r="J487" s="4">
        <f t="shared" si="63"/>
        <v>1319.1677038222306</v>
      </c>
      <c r="K487" s="4">
        <f t="shared" si="58"/>
        <v>296.56213835309353</v>
      </c>
      <c r="L487" s="42">
        <f>Pressure!Q487</f>
        <v>0.58130372292969368</v>
      </c>
      <c r="M487" s="10">
        <f t="shared" si="57"/>
        <v>1.6039952375090452</v>
      </c>
      <c r="N487" s="10">
        <f t="shared" si="64"/>
        <v>2.5616829820695148</v>
      </c>
    </row>
    <row r="488" spans="3:14">
      <c r="C488" s="4">
        <f>Pressure!AB488*1000000</f>
        <v>6884784.5904724197</v>
      </c>
      <c r="D488" s="78">
        <f>Pressure!I488</f>
        <v>1.4876302106966495E-4</v>
      </c>
      <c r="E488" s="40">
        <f>Pressure!H488</f>
        <v>148.76302106966494</v>
      </c>
      <c r="F488" s="10">
        <f t="shared" si="60"/>
        <v>4.25</v>
      </c>
      <c r="G488" s="4">
        <f t="shared" si="59"/>
        <v>314865.51253448671</v>
      </c>
      <c r="H488" s="42">
        <f t="shared" si="61"/>
        <v>10.222419002554307</v>
      </c>
      <c r="I488" s="10">
        <f t="shared" si="62"/>
        <v>1.2881241256526228</v>
      </c>
      <c r="J488" s="4">
        <f t="shared" si="63"/>
        <v>1319.2984750208263</v>
      </c>
      <c r="K488" s="4">
        <f t="shared" si="58"/>
        <v>296.59153703089481</v>
      </c>
      <c r="L488" s="42">
        <f>Pressure!Q488</f>
        <v>0.58251966161372781</v>
      </c>
      <c r="M488" s="10">
        <f t="shared" si="57"/>
        <v>1.6041065466854991</v>
      </c>
      <c r="N488" s="10">
        <f t="shared" si="64"/>
        <v>2.5616829820695148</v>
      </c>
    </row>
    <row r="489" spans="3:14">
      <c r="C489" s="4">
        <f>Pressure!AB489*1000000</f>
        <v>6885421.2478703</v>
      </c>
      <c r="D489" s="78">
        <f>Pressure!I489</f>
        <v>1.4876302106966495E-4</v>
      </c>
      <c r="E489" s="40">
        <f>Pressure!H489</f>
        <v>148.76302106966494</v>
      </c>
      <c r="F489" s="10">
        <f t="shared" si="60"/>
        <v>4.25</v>
      </c>
      <c r="G489" s="4">
        <f t="shared" si="59"/>
        <v>314894.62912560999</v>
      </c>
      <c r="H489" s="42">
        <f t="shared" si="61"/>
        <v>10.223166837989362</v>
      </c>
      <c r="I489" s="10">
        <f t="shared" si="62"/>
        <v>1.2881298905983307</v>
      </c>
      <c r="J489" s="4">
        <f t="shared" si="63"/>
        <v>1319.4263796564398</v>
      </c>
      <c r="K489" s="4">
        <f t="shared" si="58"/>
        <v>296.62029127657024</v>
      </c>
      <c r="L489" s="42">
        <f>Pressure!Q489</f>
        <v>0.58373556362382006</v>
      </c>
      <c r="M489" s="10">
        <f t="shared" si="57"/>
        <v>1.6042154274412359</v>
      </c>
      <c r="N489" s="10">
        <f t="shared" si="64"/>
        <v>2.5616829820695148</v>
      </c>
    </row>
    <row r="490" spans="3:14">
      <c r="C490" s="4">
        <f>Pressure!AB490*1000000</f>
        <v>6886043.6353467489</v>
      </c>
      <c r="D490" s="78">
        <f>Pressure!I490</f>
        <v>1.4876302106966495E-4</v>
      </c>
      <c r="E490" s="40">
        <f>Pressure!H490</f>
        <v>148.76302106966494</v>
      </c>
      <c r="F490" s="10">
        <f t="shared" si="60"/>
        <v>4.25</v>
      </c>
      <c r="G490" s="4">
        <f t="shared" si="59"/>
        <v>314923.09310283279</v>
      </c>
      <c r="H490" s="42">
        <f t="shared" si="61"/>
        <v>10.223897899939237</v>
      </c>
      <c r="I490" s="10">
        <f t="shared" si="62"/>
        <v>1.2881355252991715</v>
      </c>
      <c r="J490" s="4">
        <f t="shared" si="63"/>
        <v>1319.5514174611533</v>
      </c>
      <c r="K490" s="4">
        <f t="shared" si="58"/>
        <v>296.64840102988921</v>
      </c>
      <c r="L490" s="42">
        <f>Pressure!Q490</f>
        <v>0.58495142976830339</v>
      </c>
      <c r="M490" s="10">
        <f t="shared" si="57"/>
        <v>1.6043218797792318</v>
      </c>
      <c r="N490" s="10">
        <f t="shared" si="64"/>
        <v>2.5616829820695148</v>
      </c>
    </row>
    <row r="491" spans="3:14">
      <c r="C491" s="4">
        <f>Pressure!AB491*1000000</f>
        <v>6886651.7515912531</v>
      </c>
      <c r="D491" s="78">
        <f>Pressure!I491</f>
        <v>1.4876302106966495E-4</v>
      </c>
      <c r="E491" s="40">
        <f>Pressure!H491</f>
        <v>148.76302106966494</v>
      </c>
      <c r="F491" s="10">
        <f t="shared" si="60"/>
        <v>4.25</v>
      </c>
      <c r="G491" s="4">
        <f t="shared" si="59"/>
        <v>314950.90440622071</v>
      </c>
      <c r="H491" s="42">
        <f t="shared" si="61"/>
        <v>10.224612187657405</v>
      </c>
      <c r="I491" s="10">
        <f t="shared" si="62"/>
        <v>1.2881410298136244</v>
      </c>
      <c r="J491" s="4">
        <f t="shared" si="63"/>
        <v>1319.6735881716843</v>
      </c>
      <c r="K491" s="4">
        <f t="shared" si="58"/>
        <v>296.67586623166324</v>
      </c>
      <c r="L491" s="42">
        <f>Pressure!Q491</f>
        <v>0.58616726085529103</v>
      </c>
      <c r="M491" s="10">
        <f t="shared" si="57"/>
        <v>1.6044259037017665</v>
      </c>
      <c r="N491" s="10">
        <f t="shared" si="64"/>
        <v>2.5616829820695148</v>
      </c>
    </row>
    <row r="492" spans="3:14">
      <c r="C492" s="4">
        <f>Pressure!AB492*1000000</f>
        <v>6887245.5953163682</v>
      </c>
      <c r="D492" s="78">
        <f>Pressure!I492</f>
        <v>1.4876302106966495E-4</v>
      </c>
      <c r="E492" s="40">
        <f>Pressure!H492</f>
        <v>148.76302106966494</v>
      </c>
      <c r="F492" s="10">
        <f t="shared" si="60"/>
        <v>4.25</v>
      </c>
      <c r="G492" s="4">
        <f t="shared" si="59"/>
        <v>314978.06297689449</v>
      </c>
      <c r="H492" s="42">
        <f t="shared" si="61"/>
        <v>10.2253097004062</v>
      </c>
      <c r="I492" s="10">
        <f t="shared" si="62"/>
        <v>1.2881464041987414</v>
      </c>
      <c r="J492" s="4">
        <f t="shared" si="63"/>
        <v>1319.7928915293849</v>
      </c>
      <c r="K492" s="4">
        <f t="shared" si="58"/>
        <v>296.70268682374552</v>
      </c>
      <c r="L492" s="42">
        <f>Pressure!Q492</f>
        <v>0.58738305769268151</v>
      </c>
      <c r="M492" s="10">
        <f t="shared" si="57"/>
        <v>1.6045274992093737</v>
      </c>
      <c r="N492" s="10">
        <f t="shared" si="64"/>
        <v>2.5616829820695148</v>
      </c>
    </row>
    <row r="493" spans="3:14">
      <c r="C493" s="4">
        <f>Pressure!AB493*1000000</f>
        <v>6887825.1652579252</v>
      </c>
      <c r="D493" s="78">
        <f>Pressure!I493</f>
        <v>1.4876302106966495E-4</v>
      </c>
      <c r="E493" s="40">
        <f>Pressure!H493</f>
        <v>148.76302106966494</v>
      </c>
      <c r="F493" s="10">
        <f t="shared" si="60"/>
        <v>4.25</v>
      </c>
      <c r="G493" s="4">
        <f t="shared" si="59"/>
        <v>315004.56875703903</v>
      </c>
      <c r="H493" s="42">
        <f t="shared" si="61"/>
        <v>10.225990437457092</v>
      </c>
      <c r="I493" s="10">
        <f t="shared" si="62"/>
        <v>1.2881516485101518</v>
      </c>
      <c r="J493" s="4">
        <f t="shared" si="63"/>
        <v>1319.9093272802834</v>
      </c>
      <c r="K493" s="4">
        <f t="shared" si="58"/>
        <v>296.72886274904084</v>
      </c>
      <c r="L493" s="42">
        <f>Pressure!Q493</f>
        <v>0.58859882108816419</v>
      </c>
      <c r="M493" s="10">
        <f t="shared" si="57"/>
        <v>1.6046266663016071</v>
      </c>
      <c r="N493" s="10">
        <f t="shared" si="64"/>
        <v>2.5616829820695148</v>
      </c>
    </row>
    <row r="494" spans="3:14">
      <c r="C494" s="4">
        <f>Pressure!AB494*1000000</f>
        <v>6888390.4601750355</v>
      </c>
      <c r="D494" s="78">
        <f>Pressure!I494</f>
        <v>1.4876302106966495E-4</v>
      </c>
      <c r="E494" s="40">
        <f>Pressure!H494</f>
        <v>148.76302106966494</v>
      </c>
      <c r="F494" s="10">
        <f t="shared" si="60"/>
        <v>4.25</v>
      </c>
      <c r="G494" s="4">
        <f t="shared" si="59"/>
        <v>315030.42168990429</v>
      </c>
      <c r="H494" s="42">
        <f t="shared" si="61"/>
        <v>10.226654398090664</v>
      </c>
      <c r="I494" s="10">
        <f t="shared" si="62"/>
        <v>1.2881567628020636</v>
      </c>
      <c r="J494" s="4">
        <f t="shared" si="63"/>
        <v>1320.0228951750848</v>
      </c>
      <c r="K494" s="4">
        <f t="shared" si="58"/>
        <v>296.75439395150505</v>
      </c>
      <c r="L494" s="42">
        <f>Pressure!Q494</f>
        <v>0.5898145518492246</v>
      </c>
      <c r="M494" s="10">
        <f t="shared" si="57"/>
        <v>1.6047234049767785</v>
      </c>
      <c r="N494" s="10">
        <f t="shared" si="64"/>
        <v>2.5616829820695148</v>
      </c>
    </row>
    <row r="495" spans="3:14">
      <c r="C495" s="4">
        <f>Pressure!AB495*1000000</f>
        <v>6888941.4788496206</v>
      </c>
      <c r="D495" s="78">
        <f>Pressure!I495</f>
        <v>1.4876302106966495E-4</v>
      </c>
      <c r="E495" s="40">
        <f>Pressure!H495</f>
        <v>148.76302106966494</v>
      </c>
      <c r="F495" s="10">
        <f t="shared" si="60"/>
        <v>4.25</v>
      </c>
      <c r="G495" s="4">
        <f t="shared" si="59"/>
        <v>315055.62171978311</v>
      </c>
      <c r="H495" s="42">
        <f t="shared" si="61"/>
        <v>10.227301581596057</v>
      </c>
      <c r="I495" s="10">
        <f t="shared" si="62"/>
        <v>1.2881617471272593</v>
      </c>
      <c r="J495" s="4">
        <f t="shared" si="63"/>
        <v>1320.133594969077</v>
      </c>
      <c r="K495" s="4">
        <f t="shared" si="58"/>
        <v>296.77928037612452</v>
      </c>
      <c r="L495" s="42">
        <f>Pressure!Q495</f>
        <v>0.59103025078314986</v>
      </c>
      <c r="M495" s="10">
        <f t="shared" si="57"/>
        <v>1.6048177152320537</v>
      </c>
      <c r="N495" s="10">
        <f t="shared" si="64"/>
        <v>2.5616829820695148</v>
      </c>
    </row>
    <row r="496" spans="3:14">
      <c r="C496" s="4">
        <f>Pressure!AB496*1000000</f>
        <v>6889478.2200868847</v>
      </c>
      <c r="D496" s="78">
        <f>Pressure!I496</f>
        <v>1.4876302106966495E-4</v>
      </c>
      <c r="E496" s="40">
        <f>Pressure!H496</f>
        <v>148.76302106966494</v>
      </c>
      <c r="F496" s="10">
        <f t="shared" si="60"/>
        <v>4.25</v>
      </c>
      <c r="G496" s="4">
        <f t="shared" si="59"/>
        <v>315080.16879203334</v>
      </c>
      <c r="H496" s="42">
        <f t="shared" si="61"/>
        <v>10.227931987271559</v>
      </c>
      <c r="I496" s="10">
        <f t="shared" si="62"/>
        <v>1.2881666015371034</v>
      </c>
      <c r="J496" s="4">
        <f t="shared" si="63"/>
        <v>1320.2414264222252</v>
      </c>
      <c r="K496" s="4">
        <f t="shared" si="58"/>
        <v>296.80352196893693</v>
      </c>
      <c r="L496" s="42">
        <f>Pressure!Q496</f>
        <v>0.59224591869703391</v>
      </c>
      <c r="M496" s="10">
        <f t="shared" si="57"/>
        <v>1.6049095970631662</v>
      </c>
      <c r="N496" s="10">
        <f t="shared" si="64"/>
        <v>2.5616829820695148</v>
      </c>
    </row>
    <row r="497" spans="3:14">
      <c r="C497" s="114">
        <f>Pressure!AB497*1000000</f>
        <v>6890000.6827153843</v>
      </c>
      <c r="D497" s="79">
        <f>Pressure!I497</f>
        <v>1.4876302106966495E-4</v>
      </c>
      <c r="E497" s="111">
        <f>Pressure!H497</f>
        <v>148.76302106966494</v>
      </c>
      <c r="F497" s="10">
        <f t="shared" si="60"/>
        <v>4.25</v>
      </c>
      <c r="G497" s="4">
        <f t="shared" si="59"/>
        <v>315104.06285308069</v>
      </c>
      <c r="H497" s="58">
        <f t="shared" si="61"/>
        <v>10.228545614424672</v>
      </c>
      <c r="I497" s="10">
        <f t="shared" si="62"/>
        <v>1.2881713260815433</v>
      </c>
      <c r="J497" s="4">
        <f t="shared" si="63"/>
        <v>1320.3463892991858</v>
      </c>
      <c r="K497" s="4">
        <f t="shared" si="58"/>
        <v>296.82711867703472</v>
      </c>
      <c r="L497" s="42">
        <f>Pressure!Q497</f>
        <v>0.59346155639778309</v>
      </c>
      <c r="M497" s="10">
        <f t="shared" si="57"/>
        <v>1.6049990504649279</v>
      </c>
      <c r="N497" s="10">
        <f t="shared" si="64"/>
        <v>2.5616829820695148</v>
      </c>
    </row>
    <row r="498" spans="3:14">
      <c r="C498" s="4">
        <f>Pressure!AB498*1000000</f>
        <v>6890508.8655863507</v>
      </c>
      <c r="D498" s="78">
        <f>Pressure!I498</f>
        <v>1.4876302106966495E-4</v>
      </c>
      <c r="E498" s="40">
        <f>Pressure!H498</f>
        <v>148.76302106966494</v>
      </c>
      <c r="F498" s="10">
        <f t="shared" si="60"/>
        <v>4.25</v>
      </c>
      <c r="G498" s="4">
        <f t="shared" si="59"/>
        <v>315127.30385038798</v>
      </c>
      <c r="H498" s="42">
        <f t="shared" si="61"/>
        <v>10.229142462371316</v>
      </c>
      <c r="I498" s="10">
        <f t="shared" si="62"/>
        <v>1.2881759208091041</v>
      </c>
      <c r="J498" s="4">
        <f t="shared" si="63"/>
        <v>1320.4484833691711</v>
      </c>
      <c r="K498" s="4">
        <f t="shared" si="58"/>
        <v>296.8500704485345</v>
      </c>
      <c r="L498" s="42">
        <f>Pressure!Q498</f>
        <v>0.59467716469212117</v>
      </c>
      <c r="M498" s="10">
        <f t="shared" si="57"/>
        <v>1.6050860754305758</v>
      </c>
      <c r="N498" s="10">
        <f t="shared" si="64"/>
        <v>2.5616829820695148</v>
      </c>
    </row>
    <row r="499" spans="3:14">
      <c r="C499" s="4">
        <f>Pressure!AB499*1000000</f>
        <v>6891002.7675744137</v>
      </c>
      <c r="D499" s="78">
        <f>Pressure!I499</f>
        <v>1.4876302106966495E-4</v>
      </c>
      <c r="E499" s="40">
        <f>Pressure!H499</f>
        <v>148.76302106966494</v>
      </c>
      <c r="F499" s="10">
        <f t="shared" si="60"/>
        <v>4.25</v>
      </c>
      <c r="G499" s="4">
        <f t="shared" si="59"/>
        <v>315149.89173248794</v>
      </c>
      <c r="H499" s="42">
        <f t="shared" si="61"/>
        <v>10.229722530436671</v>
      </c>
      <c r="I499" s="10">
        <f t="shared" si="62"/>
        <v>1.2881803857668979</v>
      </c>
      <c r="J499" s="4">
        <f t="shared" si="63"/>
        <v>1320.547708406094</v>
      </c>
      <c r="K499" s="4">
        <f t="shared" si="58"/>
        <v>296.87237723260961</v>
      </c>
      <c r="L499" s="42">
        <f>Pressure!Q499</f>
        <v>0.59589274438659512</v>
      </c>
      <c r="M499" s="10">
        <f t="shared" si="57"/>
        <v>1.6051706719525145</v>
      </c>
      <c r="N499" s="10">
        <f t="shared" si="64"/>
        <v>2.5616829820695148</v>
      </c>
    </row>
    <row r="500" spans="3:14">
      <c r="C500" s="4">
        <f>Pressure!AB500*1000000</f>
        <v>6891482.3875771882</v>
      </c>
      <c r="D500" s="78">
        <f>Pressure!I500</f>
        <v>1.4876302106966495E-4</v>
      </c>
      <c r="E500" s="40">
        <f>Pressure!H500</f>
        <v>148.76302106966494</v>
      </c>
      <c r="F500" s="10">
        <f t="shared" si="60"/>
        <v>4.25</v>
      </c>
      <c r="G500" s="4">
        <f t="shared" si="59"/>
        <v>315171.82644896465</v>
      </c>
      <c r="H500" s="42">
        <f t="shared" si="61"/>
        <v>10.230285817954726</v>
      </c>
      <c r="I500" s="10">
        <f t="shared" si="62"/>
        <v>1.2881847210006196</v>
      </c>
      <c r="J500" s="4">
        <f t="shared" si="63"/>
        <v>1320.6440641884851</v>
      </c>
      <c r="K500" s="4">
        <f t="shared" si="58"/>
        <v>296.89403897947147</v>
      </c>
      <c r="L500" s="42">
        <f>Pressure!Q500</f>
        <v>0.59710829628758</v>
      </c>
      <c r="M500" s="10">
        <f t="shared" si="57"/>
        <v>1.6052528400214816</v>
      </c>
      <c r="N500" s="10">
        <f t="shared" si="64"/>
        <v>2.5616829820695148</v>
      </c>
    </row>
    <row r="501" spans="3:14">
      <c r="C501" s="4">
        <f>Pressure!AB501*1000000</f>
        <v>6891947.7245154288</v>
      </c>
      <c r="D501" s="78">
        <f>Pressure!I501</f>
        <v>1.4876302106966495E-4</v>
      </c>
      <c r="E501" s="40">
        <f>Pressure!H501</f>
        <v>148.76302106966494</v>
      </c>
      <c r="F501" s="10">
        <f t="shared" si="60"/>
        <v>4.25</v>
      </c>
      <c r="G501" s="4">
        <f t="shared" si="59"/>
        <v>315193.10795046046</v>
      </c>
      <c r="H501" s="42">
        <f t="shared" si="61"/>
        <v>10.230832324268412</v>
      </c>
      <c r="I501" s="10">
        <f t="shared" si="62"/>
        <v>1.2881889265545503</v>
      </c>
      <c r="J501" s="4">
        <f t="shared" si="63"/>
        <v>1320.7375504995234</v>
      </c>
      <c r="K501" s="4">
        <f t="shared" si="58"/>
        <v>296.91505564037664</v>
      </c>
      <c r="L501" s="42">
        <f>Pressure!Q501</f>
        <v>0.59832382120128469</v>
      </c>
      <c r="M501" s="10">
        <f t="shared" si="57"/>
        <v>1.6053325796273992</v>
      </c>
      <c r="N501" s="10">
        <f t="shared" si="64"/>
        <v>2.5616829820695148</v>
      </c>
    </row>
    <row r="502" spans="3:14">
      <c r="C502" s="4">
        <f>Pressure!AB502*1000000</f>
        <v>6892398.7773330687</v>
      </c>
      <c r="D502" s="78">
        <f>Pressure!I502</f>
        <v>1.4876302106966495E-4</v>
      </c>
      <c r="E502" s="40">
        <f>Pressure!H502</f>
        <v>148.76302106966494</v>
      </c>
      <c r="F502" s="10">
        <f t="shared" si="60"/>
        <v>4.25</v>
      </c>
      <c r="G502" s="4">
        <f t="shared" si="59"/>
        <v>315213.73618867766</v>
      </c>
      <c r="H502" s="42">
        <f t="shared" si="61"/>
        <v>10.231362048729713</v>
      </c>
      <c r="I502" s="10">
        <f t="shared" si="62"/>
        <v>1.2881930024715589</v>
      </c>
      <c r="J502" s="4">
        <f t="shared" si="63"/>
        <v>1320.8281671270452</v>
      </c>
      <c r="K502" s="4">
        <f t="shared" si="58"/>
        <v>296.93542716762852</v>
      </c>
      <c r="L502" s="42">
        <f>Pressure!Q502</f>
        <v>0.59953931993375698</v>
      </c>
      <c r="M502" s="10">
        <f t="shared" si="57"/>
        <v>1.60540989075867</v>
      </c>
      <c r="N502" s="10">
        <f t="shared" si="64"/>
        <v>2.5616829820695148</v>
      </c>
    </row>
    <row r="503" spans="3:14">
      <c r="C503" s="4">
        <f>Pressure!AB503*1000000</f>
        <v>6892835.5449969824</v>
      </c>
      <c r="D503" s="78">
        <f>Pressure!I503</f>
        <v>1.4876302106966495E-4</v>
      </c>
      <c r="E503" s="40">
        <f>Pressure!H503</f>
        <v>148.76302106966494</v>
      </c>
      <c r="F503" s="10">
        <f t="shared" si="60"/>
        <v>4.25</v>
      </c>
      <c r="G503" s="4">
        <f t="shared" si="59"/>
        <v>315233.71111636778</v>
      </c>
      <c r="H503" s="42">
        <f t="shared" si="61"/>
        <v>10.231874990699326</v>
      </c>
      <c r="I503" s="10">
        <f t="shared" si="62"/>
        <v>1.2881969487931004</v>
      </c>
      <c r="J503" s="4">
        <f t="shared" si="63"/>
        <v>1320.9159138634948</v>
      </c>
      <c r="K503" s="4">
        <f t="shared" si="58"/>
        <v>296.95515351456652</v>
      </c>
      <c r="L503" s="42">
        <f>Pressure!Q503</f>
        <v>0.60075479329088899</v>
      </c>
      <c r="M503" s="10">
        <f t="shared" si="57"/>
        <v>1.6054847734025983</v>
      </c>
      <c r="N503" s="10">
        <f t="shared" si="64"/>
        <v>2.5616829820695148</v>
      </c>
    </row>
    <row r="504" spans="3:14">
      <c r="C504" s="4">
        <f>Pressure!AB504*1000000</f>
        <v>6893258.0264971228</v>
      </c>
      <c r="D504" s="78">
        <f>Pressure!I504</f>
        <v>1.4876302106966495E-4</v>
      </c>
      <c r="E504" s="40">
        <f>Pressure!H504</f>
        <v>148.76302106966494</v>
      </c>
      <c r="F504" s="10">
        <f t="shared" si="60"/>
        <v>4.25</v>
      </c>
      <c r="G504" s="4">
        <f t="shared" si="59"/>
        <v>315253.03268733778</v>
      </c>
      <c r="H504" s="42">
        <f t="shared" si="61"/>
        <v>10.232371149546861</v>
      </c>
      <c r="I504" s="10">
        <f t="shared" si="62"/>
        <v>1.2882007655592191</v>
      </c>
      <c r="J504" s="4">
        <f t="shared" si="63"/>
        <v>1321.0007905059538</v>
      </c>
      <c r="K504" s="4">
        <f t="shared" si="58"/>
        <v>296.97423463557254</v>
      </c>
      <c r="L504" s="42">
        <f>Pressure!Q504</f>
        <v>0.60197024207842265</v>
      </c>
      <c r="M504" s="10">
        <f t="shared" si="57"/>
        <v>1.6055572275453811</v>
      </c>
      <c r="N504" s="10">
        <f t="shared" si="64"/>
        <v>2.5616829820695148</v>
      </c>
    </row>
    <row r="505" spans="3:14">
      <c r="C505" s="4">
        <f>Pressure!AB505*1000000</f>
        <v>6893666.2208466055</v>
      </c>
      <c r="D505" s="78">
        <f>Pressure!I505</f>
        <v>1.4876302106966495E-4</v>
      </c>
      <c r="E505" s="40">
        <f>Pressure!H505</f>
        <v>148.76302106966494</v>
      </c>
      <c r="F505" s="10">
        <f t="shared" si="60"/>
        <v>4.25</v>
      </c>
      <c r="G505" s="4">
        <f t="shared" si="59"/>
        <v>315271.70085645397</v>
      </c>
      <c r="H505" s="42">
        <f t="shared" si="61"/>
        <v>10.232850524650935</v>
      </c>
      <c r="I505" s="10">
        <f t="shared" si="62"/>
        <v>1.2882044528085497</v>
      </c>
      <c r="J505" s="4">
        <f t="shared" si="63"/>
        <v>1321.0827968561571</v>
      </c>
      <c r="K505" s="4">
        <f t="shared" si="58"/>
        <v>296.99267048607459</v>
      </c>
      <c r="L505" s="42">
        <f>Pressure!Q505</f>
        <v>0.60318566710195465</v>
      </c>
      <c r="M505" s="10">
        <f t="shared" si="57"/>
        <v>1.6056272531715547</v>
      </c>
      <c r="N505" s="10">
        <f t="shared" si="64"/>
        <v>2.5616829820695148</v>
      </c>
    </row>
    <row r="506" spans="3:14">
      <c r="C506" s="4">
        <f>Pressure!AB506*1000000</f>
        <v>6894060.1270815991</v>
      </c>
      <c r="D506" s="78">
        <f>Pressure!I506</f>
        <v>1.4876302106966495E-4</v>
      </c>
      <c r="E506" s="40">
        <f>Pressure!H506</f>
        <v>148.76302106966494</v>
      </c>
      <c r="F506" s="10">
        <f t="shared" si="60"/>
        <v>4.25</v>
      </c>
      <c r="G506" s="4">
        <f t="shared" si="59"/>
        <v>315289.71557963692</v>
      </c>
      <c r="H506" s="42">
        <f t="shared" si="61"/>
        <v>10.233313115399039</v>
      </c>
      <c r="I506" s="10">
        <f t="shared" si="62"/>
        <v>1.2882080105783174</v>
      </c>
      <c r="J506" s="4">
        <f t="shared" si="63"/>
        <v>1321.1619327204703</v>
      </c>
      <c r="K506" s="4">
        <f t="shared" si="58"/>
        <v>297.01046102254179</v>
      </c>
      <c r="L506" s="42">
        <f>Pressure!Q506</f>
        <v>0.60440106916694225</v>
      </c>
      <c r="M506" s="10">
        <f t="shared" ref="M506:M526" si="65">(J506+J505)/2*(L506-L505)</f>
        <v>1.6056948502650217</v>
      </c>
      <c r="N506" s="10">
        <f t="shared" si="64"/>
        <v>2.5616829820695148</v>
      </c>
    </row>
    <row r="507" spans="3:14">
      <c r="C507" s="4">
        <f>Pressure!AB507*1000000</f>
        <v>6894439.7442613011</v>
      </c>
      <c r="D507" s="78">
        <f>Pressure!I507</f>
        <v>1.4876302106966495E-4</v>
      </c>
      <c r="E507" s="40">
        <f>Pressure!H507</f>
        <v>148.76302106966494</v>
      </c>
      <c r="F507" s="10">
        <f t="shared" si="60"/>
        <v>4.25</v>
      </c>
      <c r="G507" s="4">
        <f t="shared" si="59"/>
        <v>315307.07681386045</v>
      </c>
      <c r="H507" s="42">
        <f t="shared" si="61"/>
        <v>10.233758921187523</v>
      </c>
      <c r="I507" s="10">
        <f t="shared" si="62"/>
        <v>1.2882114389043386</v>
      </c>
      <c r="J507" s="4">
        <f t="shared" si="63"/>
        <v>1321.2381979098861</v>
      </c>
      <c r="K507" s="4">
        <f t="shared" ref="K507:K526" si="66">J507/4.4482</f>
        <v>297.0276062024833</v>
      </c>
      <c r="L507" s="42">
        <f>Pressure!Q507</f>
        <v>0.60561644907870837</v>
      </c>
      <c r="M507" s="10">
        <f t="shared" si="65"/>
        <v>1.6057600188081578</v>
      </c>
      <c r="N507" s="10">
        <f t="shared" si="64"/>
        <v>2.5616829820695148</v>
      </c>
    </row>
    <row r="508" spans="3:14">
      <c r="C508" s="4">
        <f>Pressure!AB508*1000000</f>
        <v>6894805.0714680217</v>
      </c>
      <c r="D508" s="78">
        <f>Pressure!I508</f>
        <v>1.4876302106966495E-4</v>
      </c>
      <c r="E508" s="40">
        <f>Pressure!H508</f>
        <v>148.76302106966494</v>
      </c>
      <c r="F508" s="10">
        <f t="shared" si="60"/>
        <v>4.25</v>
      </c>
      <c r="G508" s="4">
        <f t="shared" si="59"/>
        <v>315323.78451715538</v>
      </c>
      <c r="H508" s="42">
        <f t="shared" si="61"/>
        <v>10.234187941421654</v>
      </c>
      <c r="I508" s="10">
        <f t="shared" si="62"/>
        <v>1.2882147378210231</v>
      </c>
      <c r="J508" s="4">
        <f t="shared" si="63"/>
        <v>1321.3115922400405</v>
      </c>
      <c r="K508" s="4">
        <f t="shared" si="66"/>
        <v>297.04410598445224</v>
      </c>
      <c r="L508" s="42">
        <f>Pressure!Q508</f>
        <v>0.60683180764244671</v>
      </c>
      <c r="M508" s="10">
        <f t="shared" si="65"/>
        <v>1.6058227587818248</v>
      </c>
      <c r="N508" s="10">
        <f t="shared" si="64"/>
        <v>2.5616829820695148</v>
      </c>
    </row>
    <row r="509" spans="3:14">
      <c r="C509" s="4">
        <f>Pressure!AB509*1000000</f>
        <v>6895156.1078069163</v>
      </c>
      <c r="D509" s="78">
        <f>Pressure!I509</f>
        <v>1.4876302106966495E-4</v>
      </c>
      <c r="E509" s="40">
        <f>Pressure!H509</f>
        <v>148.76302106966494</v>
      </c>
      <c r="F509" s="10">
        <f t="shared" si="60"/>
        <v>4.25</v>
      </c>
      <c r="G509" s="4">
        <f t="shared" si="59"/>
        <v>315339.83864859724</v>
      </c>
      <c r="H509" s="42">
        <f t="shared" si="61"/>
        <v>10.234600175515371</v>
      </c>
      <c r="I509" s="10">
        <f t="shared" si="62"/>
        <v>1.2882179073613718</v>
      </c>
      <c r="J509" s="4">
        <f t="shared" si="63"/>
        <v>1321.3821155311589</v>
      </c>
      <c r="K509" s="4">
        <f t="shared" si="66"/>
        <v>297.05996032803358</v>
      </c>
      <c r="L509" s="42">
        <f>Pressure!Q509</f>
        <v>0.6080471456632276</v>
      </c>
      <c r="M509" s="10">
        <f t="shared" si="65"/>
        <v>1.6058830701663769</v>
      </c>
      <c r="N509" s="10">
        <f t="shared" si="64"/>
        <v>2.5616829820695148</v>
      </c>
    </row>
    <row r="510" spans="3:14">
      <c r="C510" s="4">
        <f>Pressure!AB510*1000000</f>
        <v>6895492.8524065809</v>
      </c>
      <c r="D510" s="78">
        <f>Pressure!I510</f>
        <v>1.4876302106966495E-4</v>
      </c>
      <c r="E510" s="40">
        <f>Pressure!H510</f>
        <v>148.76302106966494</v>
      </c>
      <c r="F510" s="10">
        <f t="shared" si="60"/>
        <v>4.25</v>
      </c>
      <c r="G510" s="4">
        <f t="shared" si="59"/>
        <v>315355.23916833365</v>
      </c>
      <c r="H510" s="42">
        <f t="shared" si="61"/>
        <v>10.234995622891937</v>
      </c>
      <c r="I510" s="10">
        <f t="shared" si="62"/>
        <v>1.2882209475569832</v>
      </c>
      <c r="J510" s="4">
        <f t="shared" si="63"/>
        <v>1321.4497676081758</v>
      </c>
      <c r="K510" s="4">
        <f t="shared" si="66"/>
        <v>297.07516919387075</v>
      </c>
      <c r="L510" s="42">
        <f>Pressure!Q510</f>
        <v>0.60926246394600281</v>
      </c>
      <c r="M510" s="10">
        <f t="shared" si="65"/>
        <v>1.6059409529402391</v>
      </c>
      <c r="N510" s="10">
        <f t="shared" si="64"/>
        <v>2.5616829820695148</v>
      </c>
    </row>
    <row r="511" spans="3:14">
      <c r="C511" s="4">
        <f>Pressure!AB511*1000000</f>
        <v>6895815.3044182602</v>
      </c>
      <c r="D511" s="78">
        <f>Pressure!I511</f>
        <v>1.4876302106966495E-4</v>
      </c>
      <c r="E511" s="40">
        <f>Pressure!H511</f>
        <v>148.76302106966494</v>
      </c>
      <c r="F511" s="10">
        <f t="shared" si="60"/>
        <v>4.25</v>
      </c>
      <c r="G511" s="4">
        <f t="shared" si="59"/>
        <v>315369.98603754805</v>
      </c>
      <c r="H511" s="42">
        <f t="shared" si="61"/>
        <v>10.235374282983003</v>
      </c>
      <c r="I511" s="10">
        <f t="shared" si="62"/>
        <v>1.2882238584380474</v>
      </c>
      <c r="J511" s="4">
        <f t="shared" si="63"/>
        <v>1321.5145483005763</v>
      </c>
      <c r="K511" s="4">
        <f t="shared" si="66"/>
        <v>297.0897325436303</v>
      </c>
      <c r="L511" s="42">
        <f>Pressure!Q511</f>
        <v>0.6104777632956111</v>
      </c>
      <c r="M511" s="10">
        <f t="shared" si="65"/>
        <v>1.6059964070809123</v>
      </c>
      <c r="N511" s="10">
        <f t="shared" si="64"/>
        <v>2.5616829820695148</v>
      </c>
    </row>
    <row r="512" spans="3:14">
      <c r="C512" s="4">
        <f>Pressure!AB512*1000000</f>
        <v>6896123.4630164243</v>
      </c>
      <c r="D512" s="78">
        <f>Pressure!I512</f>
        <v>1.4876302106966495E-4</v>
      </c>
      <c r="E512" s="40">
        <f>Pressure!H512</f>
        <v>148.76302106966494</v>
      </c>
      <c r="F512" s="10">
        <f t="shared" si="60"/>
        <v>4.25</v>
      </c>
      <c r="G512" s="4">
        <f t="shared" si="59"/>
        <v>315384.07921848609</v>
      </c>
      <c r="H512" s="42">
        <f t="shared" si="61"/>
        <v>10.235736155229331</v>
      </c>
      <c r="I512" s="10">
        <f t="shared" si="62"/>
        <v>1.2882266400333517</v>
      </c>
      <c r="J512" s="4">
        <f t="shared" si="63"/>
        <v>1321.5764574425111</v>
      </c>
      <c r="K512" s="4">
        <f t="shared" si="66"/>
        <v>297.10365034002768</v>
      </c>
      <c r="L512" s="42">
        <f>Pressure!Q512</f>
        <v>0.61169304451678352</v>
      </c>
      <c r="M512" s="10">
        <f t="shared" si="65"/>
        <v>1.6060494325646577</v>
      </c>
      <c r="N512" s="10">
        <f t="shared" si="64"/>
        <v>2.5616829820695148</v>
      </c>
    </row>
    <row r="513" spans="3:14">
      <c r="C513" s="4">
        <f>Pressure!AB513*1000000</f>
        <v>6896417.3273986047</v>
      </c>
      <c r="D513" s="78">
        <f>Pressure!I513</f>
        <v>1.4876302106966495E-4</v>
      </c>
      <c r="E513" s="40">
        <f>Pressure!H513</f>
        <v>148.76302106966494</v>
      </c>
      <c r="F513" s="10">
        <f t="shared" si="60"/>
        <v>4.25</v>
      </c>
      <c r="G513" s="4">
        <f t="shared" si="59"/>
        <v>315397.51867444802</v>
      </c>
      <c r="H513" s="42">
        <f t="shared" si="61"/>
        <v>10.236081239080562</v>
      </c>
      <c r="I513" s="10">
        <f t="shared" si="62"/>
        <v>1.2882292923702798</v>
      </c>
      <c r="J513" s="4">
        <f t="shared" si="63"/>
        <v>1321.6354948727646</v>
      </c>
      <c r="K513" s="4">
        <f t="shared" si="66"/>
        <v>297.11692254681998</v>
      </c>
      <c r="L513" s="42">
        <f>Pressure!Q513</f>
        <v>0.61290830841414889</v>
      </c>
      <c r="M513" s="10">
        <f t="shared" si="65"/>
        <v>1.6061000293666963</v>
      </c>
      <c r="N513" s="10">
        <f t="shared" si="64"/>
        <v>2.5616829820695148</v>
      </c>
    </row>
    <row r="514" spans="3:14">
      <c r="C514" s="4">
        <f>Pressure!AB514*1000000</f>
        <v>6896696.8967853207</v>
      </c>
      <c r="D514" s="78">
        <f>Pressure!I514</f>
        <v>1.4876302106966495E-4</v>
      </c>
      <c r="E514" s="40">
        <f>Pressure!H514</f>
        <v>148.76302106966494</v>
      </c>
      <c r="F514" s="10">
        <f t="shared" si="60"/>
        <v>4.25</v>
      </c>
      <c r="G514" s="4">
        <f t="shared" si="59"/>
        <v>315410.30436978536</v>
      </c>
      <c r="H514" s="42">
        <f t="shared" si="61"/>
        <v>10.236409533995136</v>
      </c>
      <c r="I514" s="10">
        <f t="shared" si="62"/>
        <v>1.2882318154748116</v>
      </c>
      <c r="J514" s="4">
        <f t="shared" si="63"/>
        <v>1321.691660434738</v>
      </c>
      <c r="K514" s="4">
        <f t="shared" si="66"/>
        <v>297.12954912880218</v>
      </c>
      <c r="L514" s="42">
        <f>Pressure!Q514</f>
        <v>0.61412355579223876</v>
      </c>
      <c r="M514" s="10">
        <f t="shared" si="65"/>
        <v>1.6061481974605956</v>
      </c>
      <c r="N514" s="10">
        <f t="shared" si="64"/>
        <v>2.5616829820695148</v>
      </c>
    </row>
    <row r="515" spans="3:14">
      <c r="C515" s="4">
        <f>Pressure!AB515*1000000</f>
        <v>6896962.1704200916</v>
      </c>
      <c r="D515" s="78">
        <f>Pressure!I515</f>
        <v>1.4876302106966495E-4</v>
      </c>
      <c r="E515" s="40">
        <f>Pressure!H515</f>
        <v>148.76302106966494</v>
      </c>
      <c r="F515" s="10">
        <f t="shared" si="60"/>
        <v>4.25</v>
      </c>
      <c r="G515" s="4">
        <f t="shared" si="59"/>
        <v>315422.43626990169</v>
      </c>
      <c r="H515" s="42">
        <f t="shared" si="61"/>
        <v>10.236721039440329</v>
      </c>
      <c r="I515" s="10">
        <f t="shared" si="62"/>
        <v>1.2882342093715249</v>
      </c>
      <c r="J515" s="4">
        <f t="shared" si="63"/>
        <v>1321.7449539764548</v>
      </c>
      <c r="K515" s="4">
        <f t="shared" si="66"/>
        <v>297.14153005180856</v>
      </c>
      <c r="L515" s="42">
        <f>Pressure!Q515</f>
        <v>0.61533878745549286</v>
      </c>
      <c r="M515" s="10">
        <f t="shared" si="65"/>
        <v>1.6061939368188525</v>
      </c>
      <c r="N515" s="10">
        <f t="shared" si="64"/>
        <v>2.5616829820695148</v>
      </c>
    </row>
    <row r="516" spans="3:14">
      <c r="C516" s="4">
        <f>Pressure!AB516*1000000</f>
        <v>6897213.1475694245</v>
      </c>
      <c r="D516" s="78">
        <f>Pressure!I516</f>
        <v>1.4876302106966495E-4</v>
      </c>
      <c r="E516" s="40">
        <f>Pressure!H516</f>
        <v>148.76302106966494</v>
      </c>
      <c r="F516" s="10">
        <f t="shared" si="60"/>
        <v>4.25</v>
      </c>
      <c r="G516" s="4">
        <f t="shared" si="59"/>
        <v>315433.91434125177</v>
      </c>
      <c r="H516" s="42">
        <f t="shared" si="61"/>
        <v>10.237015754892216</v>
      </c>
      <c r="I516" s="10">
        <f t="shared" si="62"/>
        <v>1.2882364740835948</v>
      </c>
      <c r="J516" s="4">
        <f t="shared" si="63"/>
        <v>1321.7953753505558</v>
      </c>
      <c r="K516" s="4">
        <f t="shared" si="66"/>
        <v>297.15286528271116</v>
      </c>
      <c r="L516" s="42">
        <f>Pressure!Q516</f>
        <v>0.61655400420826467</v>
      </c>
      <c r="M516" s="10">
        <f t="shared" si="65"/>
        <v>1.6062372474130433</v>
      </c>
      <c r="N516" s="10">
        <f t="shared" si="64"/>
        <v>2.5616829820695148</v>
      </c>
    </row>
    <row r="517" spans="3:14">
      <c r="C517" s="4">
        <f>Pressure!AB517*1000000</f>
        <v>6897449.8275229726</v>
      </c>
      <c r="D517" s="78">
        <f>Pressure!I517</f>
        <v>1.4876302106966495E-4</v>
      </c>
      <c r="E517" s="40">
        <f>Pressure!H517</f>
        <v>148.76302106966494</v>
      </c>
      <c r="F517" s="10">
        <f t="shared" si="60"/>
        <v>4.25</v>
      </c>
      <c r="G517" s="4">
        <f t="shared" si="59"/>
        <v>315444.73855134886</v>
      </c>
      <c r="H517" s="42">
        <f t="shared" si="61"/>
        <v>10.237293679835867</v>
      </c>
      <c r="I517" s="10">
        <f t="shared" si="62"/>
        <v>1.2882386096327965</v>
      </c>
      <c r="J517" s="4">
        <f t="shared" si="63"/>
        <v>1321.8429244143322</v>
      </c>
      <c r="K517" s="4">
        <f t="shared" si="66"/>
        <v>297.16355478942768</v>
      </c>
      <c r="L517" s="42">
        <f>Pressure!Q517</f>
        <v>0.61776920685482639</v>
      </c>
      <c r="M517" s="10">
        <f t="shared" si="65"/>
        <v>1.6062781292131079</v>
      </c>
      <c r="N517" s="10">
        <f t="shared" si="64"/>
        <v>2.5616829820695148</v>
      </c>
    </row>
    <row r="518" spans="3:14">
      <c r="C518" s="4">
        <f>Pressure!AB518*1000000</f>
        <v>6897672.2095933519</v>
      </c>
      <c r="D518" s="78">
        <f>Pressure!I518</f>
        <v>1.4876302106966495E-4</v>
      </c>
      <c r="E518" s="40">
        <f>Pressure!H518</f>
        <v>148.76302106966494</v>
      </c>
      <c r="F518" s="10">
        <f t="shared" si="60"/>
        <v>4.25</v>
      </c>
      <c r="G518" s="4">
        <f t="shared" si="59"/>
        <v>315454.90886875649</v>
      </c>
      <c r="H518" s="42">
        <f t="shared" si="61"/>
        <v>10.23755481376512</v>
      </c>
      <c r="I518" s="10">
        <f t="shared" si="62"/>
        <v>1.2882406160395035</v>
      </c>
      <c r="J518" s="4">
        <f t="shared" si="63"/>
        <v>1321.8876010296883</v>
      </c>
      <c r="K518" s="4">
        <f t="shared" si="66"/>
        <v>297.17359854091279</v>
      </c>
      <c r="L518" s="42">
        <f>Pressure!Q518</f>
        <v>0.61898439619937451</v>
      </c>
      <c r="M518" s="10">
        <f t="shared" si="65"/>
        <v>1.6063165821880852</v>
      </c>
      <c r="N518" s="10">
        <f t="shared" si="64"/>
        <v>2.5616829820695148</v>
      </c>
    </row>
    <row r="519" spans="3:14">
      <c r="C519" s="4">
        <f>Pressure!AB519*1000000</f>
        <v>6897880.2931161355</v>
      </c>
      <c r="D519" s="78">
        <f>Pressure!I519</f>
        <v>1.4876302106966495E-4</v>
      </c>
      <c r="E519" s="40">
        <f>Pressure!H519</f>
        <v>148.76302106966494</v>
      </c>
      <c r="F519" s="10">
        <f t="shared" si="60"/>
        <v>4.25</v>
      </c>
      <c r="G519" s="4">
        <f t="shared" si="59"/>
        <v>315464.42526308814</v>
      </c>
      <c r="H519" s="42">
        <f t="shared" si="61"/>
        <v>10.237799156182612</v>
      </c>
      <c r="I519" s="10">
        <f t="shared" si="62"/>
        <v>1.2882424933226888</v>
      </c>
      <c r="J519" s="4">
        <f t="shared" si="63"/>
        <v>1321.9294050631408</v>
      </c>
      <c r="K519" s="4">
        <f t="shared" si="66"/>
        <v>297.18299650715812</v>
      </c>
      <c r="L519" s="42">
        <f>Pressure!Q519</f>
        <v>0.62019957304603479</v>
      </c>
      <c r="M519" s="10">
        <f t="shared" si="65"/>
        <v>1.6063526063053557</v>
      </c>
      <c r="N519" s="10">
        <f t="shared" si="64"/>
        <v>2.5616829820695148</v>
      </c>
    </row>
    <row r="520" spans="3:14">
      <c r="C520" s="4">
        <f>Pressure!AB520*1000000</f>
        <v>6898074.0774499252</v>
      </c>
      <c r="D520" s="78">
        <f>Pressure!I520</f>
        <v>1.4876302106966495E-4</v>
      </c>
      <c r="E520" s="40">
        <f>Pressure!H520</f>
        <v>148.76302106966494</v>
      </c>
      <c r="F520" s="10">
        <f t="shared" si="60"/>
        <v>4.25</v>
      </c>
      <c r="G520" s="4">
        <f t="shared" si="59"/>
        <v>315473.28770501033</v>
      </c>
      <c r="H520" s="42">
        <f t="shared" si="61"/>
        <v>10.238026706599809</v>
      </c>
      <c r="I520" s="10">
        <f t="shared" si="62"/>
        <v>1.2882442414999256</v>
      </c>
      <c r="J520" s="4">
        <f t="shared" si="63"/>
        <v>1321.9683363858326</v>
      </c>
      <c r="K520" s="4">
        <f t="shared" si="66"/>
        <v>297.1917486591953</v>
      </c>
      <c r="L520" s="42">
        <f>Pressure!Q520</f>
        <v>0.62141473819886806</v>
      </c>
      <c r="M520" s="10">
        <f t="shared" si="65"/>
        <v>1.6063862015316819</v>
      </c>
      <c r="N520" s="10">
        <f t="shared" si="64"/>
        <v>2.5616829820695148</v>
      </c>
    </row>
    <row r="521" spans="3:14">
      <c r="C521" s="4">
        <f>Pressure!AB521*1000000</f>
        <v>6898253.5619765008</v>
      </c>
      <c r="D521" s="78">
        <f>Pressure!I521</f>
        <v>1.4876302106966495E-4</v>
      </c>
      <c r="E521" s="40">
        <f>Pressure!H521</f>
        <v>148.76302106966494</v>
      </c>
      <c r="F521" s="10">
        <f t="shared" si="60"/>
        <v>4.25</v>
      </c>
      <c r="G521" s="4">
        <f t="shared" si="59"/>
        <v>315481.49616624968</v>
      </c>
      <c r="H521" s="42">
        <f t="shared" si="61"/>
        <v>10.238237464537221</v>
      </c>
      <c r="I521" s="10">
        <f t="shared" si="62"/>
        <v>1.2882458605873883</v>
      </c>
      <c r="J521" s="4">
        <f t="shared" si="63"/>
        <v>1322.0043948735629</v>
      </c>
      <c r="K521" s="4">
        <f t="shared" si="66"/>
        <v>297.19985496910277</v>
      </c>
      <c r="L521" s="42">
        <f>Pressure!Q521</f>
        <v>0.62262989246187495</v>
      </c>
      <c r="M521" s="10">
        <f t="shared" si="65"/>
        <v>1.6064173678319125</v>
      </c>
      <c r="N521" s="10">
        <f t="shared" si="64"/>
        <v>2.5616829820695148</v>
      </c>
    </row>
    <row r="522" spans="3:14">
      <c r="C522" s="4">
        <f>Pressure!AB522*1000000</f>
        <v>6898418.7461003587</v>
      </c>
      <c r="D522" s="78">
        <f>Pressure!I522</f>
        <v>1.4876302106966495E-4</v>
      </c>
      <c r="E522" s="40">
        <f>Pressure!H522</f>
        <v>148.76302106966494</v>
      </c>
      <c r="F522" s="10">
        <f t="shared" si="60"/>
        <v>4.25</v>
      </c>
      <c r="G522" s="4">
        <f t="shared" si="59"/>
        <v>315489.05061957176</v>
      </c>
      <c r="H522" s="42">
        <f t="shared" si="61"/>
        <v>10.238431429523843</v>
      </c>
      <c r="I522" s="10">
        <f t="shared" si="62"/>
        <v>1.2882473505998508</v>
      </c>
      <c r="J522" s="4">
        <f t="shared" si="63"/>
        <v>1322.037580406695</v>
      </c>
      <c r="K522" s="4">
        <f t="shared" si="66"/>
        <v>297.20731540998497</v>
      </c>
      <c r="L522" s="42">
        <f>Pressure!Q522</f>
        <v>0.62384503663900159</v>
      </c>
      <c r="M522" s="10">
        <f t="shared" si="65"/>
        <v>1.6064461051701231</v>
      </c>
      <c r="N522" s="10">
        <f t="shared" si="64"/>
        <v>2.5616829820695148</v>
      </c>
    </row>
    <row r="523" spans="3:14">
      <c r="C523" s="4">
        <f>Pressure!AB523*1000000</f>
        <v>6898569.6292491928</v>
      </c>
      <c r="D523" s="78">
        <f>Pressure!I523</f>
        <v>1.4876302106966495E-4</v>
      </c>
      <c r="E523" s="40">
        <f>Pressure!H523</f>
        <v>148.76302106966494</v>
      </c>
      <c r="F523" s="10">
        <f t="shared" si="60"/>
        <v>4.25</v>
      </c>
      <c r="G523" s="4">
        <f t="shared" si="59"/>
        <v>315495.95103880292</v>
      </c>
      <c r="H523" s="42">
        <f t="shared" si="61"/>
        <v>10.238608601097722</v>
      </c>
      <c r="I523" s="10">
        <f t="shared" si="62"/>
        <v>1.2882487115506891</v>
      </c>
      <c r="J523" s="4">
        <f t="shared" si="63"/>
        <v>1322.0678928702525</v>
      </c>
      <c r="K523" s="4">
        <f t="shared" si="66"/>
        <v>297.214129955994</v>
      </c>
      <c r="L523" s="42">
        <f>Pressure!Q523</f>
        <v>0.62506017153414495</v>
      </c>
      <c r="M523" s="10">
        <f t="shared" si="65"/>
        <v>1.6064724135091772</v>
      </c>
      <c r="N523" s="10">
        <f t="shared" si="64"/>
        <v>2.5616829820695148</v>
      </c>
    </row>
    <row r="524" spans="3:14">
      <c r="C524" s="4">
        <f>Pressure!AB524*1000000</f>
        <v>6898706.2108736532</v>
      </c>
      <c r="D524" s="78">
        <f>Pressure!I524</f>
        <v>1.4876302106966495E-4</v>
      </c>
      <c r="E524" s="40">
        <f>Pressure!H524</f>
        <v>148.76302106966494</v>
      </c>
      <c r="F524" s="10">
        <f t="shared" si="60"/>
        <v>4.25</v>
      </c>
      <c r="G524" s="4">
        <f t="shared" si="59"/>
        <v>315502.19739881944</v>
      </c>
      <c r="H524" s="42">
        <f t="shared" si="61"/>
        <v>10.23876897880568</v>
      </c>
      <c r="I524" s="10">
        <f t="shared" si="62"/>
        <v>1.2882499434518799</v>
      </c>
      <c r="J524" s="4">
        <f t="shared" si="63"/>
        <v>1322.0953321538707</v>
      </c>
      <c r="K524" s="4">
        <f t="shared" si="66"/>
        <v>297.22029858231883</v>
      </c>
      <c r="L524" s="42">
        <f>Pressure!Q524</f>
        <v>0.62627529795115777</v>
      </c>
      <c r="M524" s="10">
        <f t="shared" si="65"/>
        <v>1.6064962928103181</v>
      </c>
      <c r="N524" s="10">
        <f t="shared" si="64"/>
        <v>2.5616829820695148</v>
      </c>
    </row>
    <row r="525" spans="3:14">
      <c r="C525" s="4">
        <f>Pressure!AB525*1000000</f>
        <v>6898828.4904474393</v>
      </c>
      <c r="D525" s="78">
        <f>Pressure!I525</f>
        <v>1.4876302106966495E-4</v>
      </c>
      <c r="E525" s="40">
        <f>Pressure!H525</f>
        <v>148.76302106966494</v>
      </c>
      <c r="F525" s="10">
        <f t="shared" si="60"/>
        <v>4.25</v>
      </c>
      <c r="G525" s="4">
        <f t="shared" si="59"/>
        <v>315507.78967555182</v>
      </c>
      <c r="H525" s="42">
        <f t="shared" si="61"/>
        <v>10.238912562203417</v>
      </c>
      <c r="I525" s="10">
        <f t="shared" si="62"/>
        <v>1.2882510463140031</v>
      </c>
      <c r="J525" s="4">
        <f t="shared" si="63"/>
        <v>1322.119898151816</v>
      </c>
      <c r="K525" s="4">
        <f t="shared" si="66"/>
        <v>297.2258212651895</v>
      </c>
      <c r="L525" s="42">
        <f>Pressure!Q525</f>
        <v>0.6274904166938543</v>
      </c>
      <c r="M525" s="10">
        <f t="shared" si="65"/>
        <v>1.6065177430340312</v>
      </c>
      <c r="N525" s="10">
        <f t="shared" si="64"/>
        <v>2.5616829820695148</v>
      </c>
    </row>
    <row r="526" spans="3:14">
      <c r="C526" s="4">
        <f>Pressure!AB526*1000000</f>
        <v>6898936.4674671199</v>
      </c>
      <c r="D526" s="78">
        <f>Pressure!I526</f>
        <v>1.4876302106966495E-4</v>
      </c>
      <c r="E526" s="40">
        <f>Pressure!H526</f>
        <v>148.76302106966494</v>
      </c>
      <c r="F526" s="10">
        <f t="shared" si="60"/>
        <v>4.25</v>
      </c>
      <c r="G526" s="4">
        <f t="shared" si="59"/>
        <v>315512.7278459763</v>
      </c>
      <c r="H526" s="42">
        <f t="shared" si="61"/>
        <v>10.239039350855297</v>
      </c>
      <c r="I526" s="10">
        <f t="shared" si="62"/>
        <v>1.2882520201462382</v>
      </c>
      <c r="J526" s="4">
        <f t="shared" si="63"/>
        <v>1322.1415907629482</v>
      </c>
      <c r="K526" s="4">
        <f t="shared" si="66"/>
        <v>297.23069798186867</v>
      </c>
      <c r="L526" s="42">
        <f>Pressure!Q526</f>
        <v>0.62870552856601525</v>
      </c>
      <c r="M526" s="10">
        <f t="shared" si="65"/>
        <v>1.6065367641391544</v>
      </c>
      <c r="N526" s="10">
        <f t="shared" si="64"/>
        <v>2.5616829820695148</v>
      </c>
    </row>
    <row r="527" spans="3:14">
      <c r="C527" s="4">
        <f>Pressure!AB527*1000000</f>
        <v>6899030.1414524103</v>
      </c>
      <c r="D527" s="78">
        <f>Pressure!I527</f>
        <v>1.4876302106966495E-4</v>
      </c>
      <c r="E527" s="40">
        <f>Pressure!H527</f>
        <v>148.76302106966494</v>
      </c>
      <c r="F527" s="10">
        <f t="shared" si="60"/>
        <v>4.25</v>
      </c>
      <c r="G527" s="4">
        <f t="shared" si="59"/>
        <v>315517.01188812783</v>
      </c>
      <c r="H527" s="42">
        <f t="shared" si="61"/>
        <v>10.23914934433467</v>
      </c>
      <c r="I527" s="10">
        <f t="shared" si="62"/>
        <v>1.2882528649563694</v>
      </c>
      <c r="J527" s="4">
        <f t="shared" si="63"/>
        <v>1322.160409890779</v>
      </c>
      <c r="K527" s="4">
        <f t="shared" ref="K527:K590" si="67">J527/4.4482</f>
        <v>297.23492871066475</v>
      </c>
      <c r="L527" s="42">
        <f>Pressure!Q527</f>
        <v>0.62992063437139334</v>
      </c>
      <c r="M527" s="10">
        <f t="shared" ref="M527:M590" si="68">(J527+J526)/2*(L527-L526)</f>
        <v>1.6065533560836232</v>
      </c>
      <c r="N527" s="10">
        <f t="shared" si="64"/>
        <v>2.5616829820695148</v>
      </c>
    </row>
    <row r="528" spans="3:14">
      <c r="C528" s="4">
        <f>Pressure!AB528*1000000</f>
        <v>6899109.5119459433</v>
      </c>
      <c r="D528" s="78">
        <f>Pressure!I528</f>
        <v>1.4876302106966495E-4</v>
      </c>
      <c r="E528" s="40">
        <f>Pressure!H528</f>
        <v>148.76302106966494</v>
      </c>
      <c r="F528" s="10">
        <f t="shared" si="60"/>
        <v>4.25</v>
      </c>
      <c r="G528" s="4">
        <f t="shared" si="59"/>
        <v>315520.6417810893</v>
      </c>
      <c r="H528" s="42">
        <f t="shared" si="61"/>
        <v>10.239242542223629</v>
      </c>
      <c r="I528" s="10">
        <f t="shared" si="62"/>
        <v>1.2882535807507811</v>
      </c>
      <c r="J528" s="4">
        <f t="shared" si="63"/>
        <v>1322.1763554434224</v>
      </c>
      <c r="K528" s="4">
        <f t="shared" si="67"/>
        <v>297.23851343092093</v>
      </c>
      <c r="L528" s="42">
        <f>Pressure!Q528</f>
        <v>0.63113573491371844</v>
      </c>
      <c r="M528" s="10">
        <f t="shared" si="68"/>
        <v>1.6065675188238919</v>
      </c>
      <c r="N528" s="10">
        <f t="shared" si="64"/>
        <v>2.5616829820695148</v>
      </c>
    </row>
    <row r="529" spans="3:14">
      <c r="C529" s="4">
        <f>Pressure!AB529*1000000</f>
        <v>6899174.5785132889</v>
      </c>
      <c r="D529" s="78">
        <f>Pressure!I529</f>
        <v>1.4876302106966495E-4</v>
      </c>
      <c r="E529" s="40">
        <f>Pressure!H529</f>
        <v>148.76302106966494</v>
      </c>
      <c r="F529" s="10">
        <f t="shared" si="60"/>
        <v>4.25</v>
      </c>
      <c r="G529" s="4">
        <f t="shared" si="59"/>
        <v>315523.61750499276</v>
      </c>
      <c r="H529" s="42">
        <f t="shared" si="61"/>
        <v>10.239318944112986</v>
      </c>
      <c r="I529" s="10">
        <f t="shared" si="62"/>
        <v>1.2882541675344608</v>
      </c>
      <c r="J529" s="4">
        <f t="shared" si="63"/>
        <v>1322.1894273336018</v>
      </c>
      <c r="K529" s="4">
        <f t="shared" si="67"/>
        <v>297.24145212301647</v>
      </c>
      <c r="L529" s="42">
        <f>Pressure!Q529</f>
        <v>0.63235083099670297</v>
      </c>
      <c r="M529" s="10">
        <f t="shared" si="68"/>
        <v>1.6065792523153475</v>
      </c>
      <c r="N529" s="10">
        <f t="shared" si="64"/>
        <v>2.5616829820695148</v>
      </c>
    </row>
    <row r="530" spans="3:14">
      <c r="C530" s="4">
        <f>Pressure!AB530*1000000</f>
        <v>6899225.3407431506</v>
      </c>
      <c r="D530" s="78">
        <f>Pressure!I530</f>
        <v>1.4876302106966495E-4</v>
      </c>
      <c r="E530" s="40">
        <f>Pressure!H530</f>
        <v>148.76302106966494</v>
      </c>
      <c r="F530" s="10">
        <f t="shared" si="60"/>
        <v>4.25</v>
      </c>
      <c r="G530" s="4">
        <f t="shared" si="59"/>
        <v>315525.93904102821</v>
      </c>
      <c r="H530" s="42">
        <f t="shared" si="61"/>
        <v>10.23937854960255</v>
      </c>
      <c r="I530" s="10">
        <f t="shared" si="62"/>
        <v>1.288254625310999</v>
      </c>
      <c r="J530" s="4">
        <f t="shared" si="63"/>
        <v>1322.1996254786873</v>
      </c>
      <c r="K530" s="4">
        <f t="shared" si="67"/>
        <v>297.24374476837534</v>
      </c>
      <c r="L530" s="42">
        <f>Pressure!Q530</f>
        <v>0.63356592342404716</v>
      </c>
      <c r="M530" s="10">
        <f t="shared" si="68"/>
        <v>1.6065885565120424</v>
      </c>
      <c r="N530" s="10">
        <f t="shared" si="64"/>
        <v>2.5616829820695148</v>
      </c>
    </row>
    <row r="531" spans="3:14">
      <c r="C531" s="4">
        <f>Pressure!AB531*1000000</f>
        <v>6899261.7982471548</v>
      </c>
      <c r="D531" s="78">
        <f>Pressure!I531</f>
        <v>1.4876302106966495E-4</v>
      </c>
      <c r="E531" s="40">
        <f>Pressure!H531</f>
        <v>148.76302106966494</v>
      </c>
      <c r="F531" s="10">
        <f t="shared" si="60"/>
        <v>4.25</v>
      </c>
      <c r="G531" s="4">
        <f t="shared" si="59"/>
        <v>315527.60637143382</v>
      </c>
      <c r="H531" s="42">
        <f t="shared" si="61"/>
        <v>10.239421358300836</v>
      </c>
      <c r="I531" s="10">
        <f t="shared" si="62"/>
        <v>1.2882549540825883</v>
      </c>
      <c r="J531" s="4">
        <f t="shared" si="63"/>
        <v>1322.2069498006547</v>
      </c>
      <c r="K531" s="4">
        <f t="shared" si="67"/>
        <v>297.24539134945701</v>
      </c>
      <c r="L531" s="42">
        <f>Pressure!Q531</f>
        <v>0.63478101299944434</v>
      </c>
      <c r="M531" s="10">
        <f t="shared" si="68"/>
        <v>1.6065954313668394</v>
      </c>
      <c r="N531" s="10">
        <f t="shared" si="64"/>
        <v>2.5616829820695148</v>
      </c>
    </row>
    <row r="532" spans="3:14">
      <c r="C532" s="4">
        <f>Pressure!AB532*1000000</f>
        <v>6899283.9506598767</v>
      </c>
      <c r="D532" s="78">
        <f>Pressure!I532</f>
        <v>1.4876302106966495E-4</v>
      </c>
      <c r="E532" s="40">
        <f>Pressure!H532</f>
        <v>148.76302106966494</v>
      </c>
      <c r="F532" s="10">
        <f t="shared" si="60"/>
        <v>4.25</v>
      </c>
      <c r="G532" s="4">
        <f t="shared" si="59"/>
        <v>315528.61947949755</v>
      </c>
      <c r="H532" s="42">
        <f t="shared" si="61"/>
        <v>10.239447369825132</v>
      </c>
      <c r="I532" s="10">
        <f t="shared" si="62"/>
        <v>1.2882551538500235</v>
      </c>
      <c r="J532" s="4">
        <f t="shared" si="63"/>
        <v>1322.2114002260903</v>
      </c>
      <c r="K532" s="4">
        <f t="shared" si="67"/>
        <v>297.24639184975729</v>
      </c>
      <c r="L532" s="42">
        <f>Pressure!Q532</f>
        <v>0.63599610052658628</v>
      </c>
      <c r="M532" s="10">
        <f t="shared" si="68"/>
        <v>1.6065998768313896</v>
      </c>
      <c r="N532" s="10">
        <f t="shared" si="64"/>
        <v>2.5616829820695148</v>
      </c>
    </row>
    <row r="533" spans="3:14">
      <c r="C533" s="4">
        <f>Pressure!AB533*1000000</f>
        <v>6899291.7976388233</v>
      </c>
      <c r="D533" s="78">
        <f>Pressure!I533</f>
        <v>1.4876302106966495E-4</v>
      </c>
      <c r="E533" s="40">
        <f>Pressure!H533</f>
        <v>148.76302106966494</v>
      </c>
      <c r="F533" s="10">
        <f t="shared" si="60"/>
        <v>4.25</v>
      </c>
      <c r="G533" s="4">
        <f t="shared" si="59"/>
        <v>315528.97834955592</v>
      </c>
      <c r="H533" s="42">
        <f t="shared" si="61"/>
        <v>10.23945658380145</v>
      </c>
      <c r="I533" s="10">
        <f t="shared" si="62"/>
        <v>1.2882552246127013</v>
      </c>
      <c r="J533" s="4">
        <f t="shared" si="63"/>
        <v>1322.2129766861867</v>
      </c>
      <c r="K533" s="4">
        <f t="shared" si="67"/>
        <v>297.24674625380754</v>
      </c>
      <c r="L533" s="42">
        <f>Pressure!Q533</f>
        <v>0.63721118680916855</v>
      </c>
      <c r="M533" s="10">
        <f t="shared" si="68"/>
        <v>1.6066018928561334</v>
      </c>
      <c r="N533" s="10">
        <f t="shared" si="64"/>
        <v>2.5616829820695148</v>
      </c>
    </row>
    <row r="534" spans="3:14">
      <c r="C534" s="4">
        <f>Pressure!AB534*1000000</f>
        <v>6899285.3388647288</v>
      </c>
      <c r="D534" s="78">
        <f>Pressure!I534</f>
        <v>1.4876302106966495E-4</v>
      </c>
      <c r="E534" s="40">
        <f>Pressure!H534</f>
        <v>148.76302106966494</v>
      </c>
      <c r="F534" s="10">
        <f t="shared" si="60"/>
        <v>4.25</v>
      </c>
      <c r="G534" s="4">
        <f t="shared" si="59"/>
        <v>315528.6829670078</v>
      </c>
      <c r="H534" s="42">
        <f t="shared" si="61"/>
        <v>10.239448999864893</v>
      </c>
      <c r="I534" s="10">
        <f t="shared" si="62"/>
        <v>1.2882551663686228</v>
      </c>
      <c r="J534" s="4">
        <f t="shared" si="63"/>
        <v>1322.2116791168035</v>
      </c>
      <c r="K534" s="4">
        <f t="shared" si="67"/>
        <v>297.24645454718842</v>
      </c>
      <c r="L534" s="42">
        <f>Pressure!Q534</f>
        <v>0.63842627265089569</v>
      </c>
      <c r="M534" s="10">
        <f t="shared" si="68"/>
        <v>1.6066014793901855</v>
      </c>
      <c r="N534" s="10">
        <f t="shared" si="64"/>
        <v>2.5616829820695148</v>
      </c>
    </row>
    <row r="535" spans="3:14">
      <c r="C535" s="4">
        <f>Pressure!AB535*1000000</f>
        <v>6899264.5740410434</v>
      </c>
      <c r="D535" s="78">
        <f>Pressure!I535</f>
        <v>1.4876302106966495E-4</v>
      </c>
      <c r="E535" s="40">
        <f>Pressure!H535</f>
        <v>148.76302106966494</v>
      </c>
      <c r="F535" s="10">
        <f t="shared" si="60"/>
        <v>4.25</v>
      </c>
      <c r="G535" s="4">
        <f t="shared" si="59"/>
        <v>315527.73331829091</v>
      </c>
      <c r="H535" s="42">
        <f t="shared" si="61"/>
        <v>10.239424617659024</v>
      </c>
      <c r="I535" s="10">
        <f t="shared" si="62"/>
        <v>1.2882549791143891</v>
      </c>
      <c r="J535" s="4">
        <f t="shared" si="63"/>
        <v>1322.2075074583636</v>
      </c>
      <c r="K535" s="4">
        <f t="shared" si="67"/>
        <v>297.24551671650636</v>
      </c>
      <c r="L535" s="42">
        <f>Pressure!Q535</f>
        <v>0.63964135885548645</v>
      </c>
      <c r="M535" s="10">
        <f t="shared" si="68"/>
        <v>1.6065986363813092</v>
      </c>
      <c r="N535" s="10">
        <f t="shared" si="64"/>
        <v>2.5616829820695148</v>
      </c>
    </row>
    <row r="536" spans="3:14">
      <c r="C536" s="4">
        <f>Pressure!AB536*1000000</f>
        <v>6899229.5028944109</v>
      </c>
      <c r="D536" s="78">
        <f>Pressure!I536</f>
        <v>1.4876302106966495E-4</v>
      </c>
      <c r="E536" s="40">
        <f>Pressure!H536</f>
        <v>148.76302106966494</v>
      </c>
      <c r="F536" s="10">
        <f t="shared" si="60"/>
        <v>4.25</v>
      </c>
      <c r="G536" s="4">
        <f t="shared" si="59"/>
        <v>315526.12939090369</v>
      </c>
      <c r="H536" s="42">
        <f t="shared" si="61"/>
        <v>10.239383436836462</v>
      </c>
      <c r="I536" s="10">
        <f t="shared" si="62"/>
        <v>1.2882546628452056</v>
      </c>
      <c r="J536" s="4">
        <f t="shared" si="63"/>
        <v>1322.2004616559502</v>
      </c>
      <c r="K536" s="4">
        <f t="shared" si="67"/>
        <v>297.24393274941553</v>
      </c>
      <c r="L536" s="42">
        <f>Pressure!Q536</f>
        <v>0.64085644622667937</v>
      </c>
      <c r="M536" s="10">
        <f t="shared" si="68"/>
        <v>1.6065933637763512</v>
      </c>
      <c r="N536" s="10">
        <f t="shared" si="64"/>
        <v>2.5616829820695148</v>
      </c>
    </row>
    <row r="537" spans="3:14">
      <c r="C537" s="4">
        <f>Pressure!AB537*1000000</f>
        <v>6899180.1251743352</v>
      </c>
      <c r="D537" s="78">
        <f>Pressure!I537</f>
        <v>1.4876302106966495E-4</v>
      </c>
      <c r="E537" s="40">
        <f>Pressure!H537</f>
        <v>148.76302106966494</v>
      </c>
      <c r="F537" s="10">
        <f t="shared" si="60"/>
        <v>4.25</v>
      </c>
      <c r="G537" s="4">
        <f t="shared" si="59"/>
        <v>315523.87117339013</v>
      </c>
      <c r="H537" s="42">
        <f t="shared" si="61"/>
        <v>10.239325457058467</v>
      </c>
      <c r="I537" s="10">
        <f t="shared" si="62"/>
        <v>1.2882542175548783</v>
      </c>
      <c r="J537" s="4">
        <f t="shared" si="63"/>
        <v>1322.1905416592381</v>
      </c>
      <c r="K537" s="4">
        <f t="shared" si="67"/>
        <v>297.24170263460235</v>
      </c>
      <c r="L537" s="42">
        <f>Pressure!Q537</f>
        <v>0.64207153556823793</v>
      </c>
      <c r="M537" s="10">
        <f t="shared" si="68"/>
        <v>1.6065856615208183</v>
      </c>
      <c r="N537" s="10">
        <f t="shared" si="64"/>
        <v>2.5616829820695148</v>
      </c>
    </row>
    <row r="538" spans="3:14">
      <c r="C538" s="4">
        <f>Pressure!AB538*1000000</f>
        <v>6899116.4406533511</v>
      </c>
      <c r="D538" s="78">
        <f>Pressure!I538</f>
        <v>1.4876302106966495E-4</v>
      </c>
      <c r="E538" s="40">
        <f>Pressure!H538</f>
        <v>148.76302106966494</v>
      </c>
      <c r="F538" s="10">
        <f t="shared" si="60"/>
        <v>4.25</v>
      </c>
      <c r="G538" s="4">
        <f t="shared" si="59"/>
        <v>315520.95865534741</v>
      </c>
      <c r="H538" s="42">
        <f t="shared" si="61"/>
        <v>10.239250677995143</v>
      </c>
      <c r="I538" s="10">
        <f t="shared" si="62"/>
        <v>1.2882536432358154</v>
      </c>
      <c r="J538" s="4">
        <f t="shared" si="63"/>
        <v>1322.1777474225296</v>
      </c>
      <c r="K538" s="4">
        <f t="shared" si="67"/>
        <v>297.23882636179343</v>
      </c>
      <c r="L538" s="42">
        <f>Pressure!Q538</f>
        <v>0.64328662768395573</v>
      </c>
      <c r="M538" s="10">
        <f t="shared" si="68"/>
        <v>1.6065755295587085</v>
      </c>
      <c r="N538" s="10">
        <f t="shared" si="64"/>
        <v>2.5616829820695148</v>
      </c>
    </row>
    <row r="539" spans="3:14">
      <c r="C539" s="4">
        <f>Pressure!AB539*1000000</f>
        <v>6899038.4491270809</v>
      </c>
      <c r="D539" s="78">
        <f>Pressure!I539</f>
        <v>1.4876302106966495E-4</v>
      </c>
      <c r="E539" s="40">
        <f>Pressure!H539</f>
        <v>148.76302106966494</v>
      </c>
      <c r="F539" s="10">
        <f t="shared" si="60"/>
        <v>4.25</v>
      </c>
      <c r="G539" s="4">
        <f t="shared" si="59"/>
        <v>315517.39182742854</v>
      </c>
      <c r="H539" s="42">
        <f t="shared" si="61"/>
        <v>10.239159099325487</v>
      </c>
      <c r="I539" s="10">
        <f t="shared" si="62"/>
        <v>1.2882529398790274</v>
      </c>
      <c r="J539" s="4">
        <f t="shared" si="63"/>
        <v>1322.1620789047652</v>
      </c>
      <c r="K539" s="4">
        <f t="shared" si="67"/>
        <v>297.23530392175826</v>
      </c>
      <c r="L539" s="42">
        <f>Pressure!Q539</f>
        <v>0.64450172337766187</v>
      </c>
      <c r="M539" s="10">
        <f t="shared" si="68"/>
        <v>1.6065629678329789</v>
      </c>
      <c r="N539" s="10">
        <f t="shared" si="64"/>
        <v>2.5616829820695148</v>
      </c>
    </row>
    <row r="540" spans="3:14">
      <c r="C540" s="4">
        <f>Pressure!AB540*1000000</f>
        <v>6898946.1504140189</v>
      </c>
      <c r="D540" s="78">
        <f>Pressure!I540</f>
        <v>1.4876302106966495E-4</v>
      </c>
      <c r="E540" s="40">
        <f>Pressure!H540</f>
        <v>148.76302106966494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315513.17068133276</v>
      </c>
      <c r="H540" s="42">
        <f t="shared" si="61"/>
        <v>10.239050720737183</v>
      </c>
      <c r="I540" s="10">
        <f t="shared" si="62"/>
        <v>1.2882521074741256</v>
      </c>
      <c r="J540" s="4">
        <f t="shared" si="63"/>
        <v>1322.1435360694804</v>
      </c>
      <c r="K540" s="4">
        <f t="shared" si="67"/>
        <v>297.23113530629928</v>
      </c>
      <c r="L540" s="42">
        <f>Pressure!Q540</f>
        <v>0.64571682345322656</v>
      </c>
      <c r="M540" s="10">
        <f t="shared" si="68"/>
        <v>1.60654797628567</v>
      </c>
      <c r="N540" s="10">
        <f t="shared" si="64"/>
        <v>2.5616829820695148</v>
      </c>
    </row>
    <row r="541" spans="3:14">
      <c r="C541" s="4">
        <f>Pressure!AB541*1000000</f>
        <v>6898839.5443555871</v>
      </c>
      <c r="D541" s="78">
        <f>Pressure!I541</f>
        <v>1.4876302106966495E-4</v>
      </c>
      <c r="E541" s="40">
        <f>Pressure!H541</f>
        <v>148.76302106966494</v>
      </c>
      <c r="F541" s="10">
        <f t="shared" ref="F541:F604" si="70">aexit/E541</f>
        <v>4.25</v>
      </c>
      <c r="G541" s="4">
        <f t="shared" si="69"/>
        <v>315508.29520980763</v>
      </c>
      <c r="H541" s="42">
        <f t="shared" ref="H541:H604" si="71">1/(((k+1)/2)^(1/(k-1))*(patm*1000000/C541)^(1/k)*SQRT((k+1)/(k-1)*(1-(patm*1000000/C541)^((k-1)/k))))</f>
        <v>10.238925541926609</v>
      </c>
      <c r="I541" s="10">
        <f t="shared" ref="I541:I604" si="72">etanoz*SQRT(2*k^2/(k-1)*(2/(k+1))^((k+1)/(k-1))*(1-(G541/C541)^((k-1)/k)))+(G541-patm*1000000)/C541*(aexit/E541)</f>
        <v>1.2882511460093209</v>
      </c>
      <c r="J541" s="4">
        <f t="shared" ref="J541:J604" si="73">I541*D541*C541</f>
        <v>1322.1221188848167</v>
      </c>
      <c r="K541" s="4">
        <f t="shared" si="67"/>
        <v>297.22632050825428</v>
      </c>
      <c r="L541" s="42">
        <f>Pressure!Q541</f>
        <v>0.64693192871456595</v>
      </c>
      <c r="M541" s="10">
        <f t="shared" si="68"/>
        <v>1.6065305548570055</v>
      </c>
      <c r="N541" s="10">
        <f t="shared" si="64"/>
        <v>2.5616829820695148</v>
      </c>
    </row>
    <row r="542" spans="3:14">
      <c r="C542" s="4">
        <f>Pressure!AB542*1000000</f>
        <v>6898718.6308163889</v>
      </c>
      <c r="D542" s="78">
        <f>Pressure!I542</f>
        <v>1.4876302106966495E-4</v>
      </c>
      <c r="E542" s="40">
        <f>Pressure!H542</f>
        <v>148.76302106966494</v>
      </c>
      <c r="F542" s="10">
        <f t="shared" si="70"/>
        <v>4.25</v>
      </c>
      <c r="G542" s="4">
        <f t="shared" si="69"/>
        <v>315502.76540666103</v>
      </c>
      <c r="H542" s="42">
        <f t="shared" si="71"/>
        <v>10.238783562599156</v>
      </c>
      <c r="I542" s="10">
        <f t="shared" si="72"/>
        <v>1.2882500554714276</v>
      </c>
      <c r="J542" s="4">
        <f t="shared" si="73"/>
        <v>1322.097827323573</v>
      </c>
      <c r="K542" s="4">
        <f t="shared" si="67"/>
        <v>297.22085952150826</v>
      </c>
      <c r="L542" s="42">
        <f>Pressure!Q542</f>
        <v>0.64814703996564771</v>
      </c>
      <c r="M542" s="10">
        <f t="shared" si="68"/>
        <v>1.6065107034863071</v>
      </c>
      <c r="N542" s="10">
        <f t="shared" ref="N542:N605" si="74">N541-1/834*(me-mef)</f>
        <v>2.5616829820695148</v>
      </c>
    </row>
    <row r="543" spans="3:14">
      <c r="C543" s="4">
        <f>Pressure!AB543*1000000</f>
        <v>6898583.4096838897</v>
      </c>
      <c r="D543" s="78">
        <f>Pressure!I543</f>
        <v>1.4876302106966495E-4</v>
      </c>
      <c r="E543" s="40">
        <f>Pressure!H543</f>
        <v>148.76302106966494</v>
      </c>
      <c r="F543" s="10">
        <f t="shared" si="70"/>
        <v>4.25</v>
      </c>
      <c r="G543" s="4">
        <f t="shared" si="69"/>
        <v>315496.58126674639</v>
      </c>
      <c r="H543" s="42">
        <f t="shared" si="71"/>
        <v>10.238624782468866</v>
      </c>
      <c r="I543" s="10">
        <f t="shared" si="72"/>
        <v>1.2882488358458581</v>
      </c>
      <c r="J543" s="4">
        <f t="shared" si="73"/>
        <v>1322.0706613631412</v>
      </c>
      <c r="K543" s="4">
        <f t="shared" si="67"/>
        <v>297.21475234097863</v>
      </c>
      <c r="L543" s="42">
        <f>Pressure!Q543</f>
        <v>0.64936215801049624</v>
      </c>
      <c r="M543" s="10">
        <f t="shared" si="68"/>
        <v>1.6064884221115447</v>
      </c>
      <c r="N543" s="10">
        <f t="shared" si="74"/>
        <v>2.5616829820695148</v>
      </c>
    </row>
    <row r="544" spans="3:14">
      <c r="C544" s="4">
        <f>Pressure!AB544*1000000</f>
        <v>6898433.8808686202</v>
      </c>
      <c r="D544" s="78">
        <f>Pressure!I544</f>
        <v>1.4876302106966495E-4</v>
      </c>
      <c r="E544" s="40">
        <f>Pressure!H544</f>
        <v>148.76302106966494</v>
      </c>
      <c r="F544" s="10">
        <f t="shared" si="70"/>
        <v>4.25</v>
      </c>
      <c r="G544" s="4">
        <f t="shared" si="69"/>
        <v>315489.7427859719</v>
      </c>
      <c r="H544" s="42">
        <f t="shared" si="71"/>
        <v>10.238449201258645</v>
      </c>
      <c r="I544" s="10">
        <f t="shared" si="72"/>
        <v>1.2882474871166258</v>
      </c>
      <c r="J544" s="4">
        <f t="shared" si="73"/>
        <v>1322.0406209855464</v>
      </c>
      <c r="K544" s="4">
        <f t="shared" si="67"/>
        <v>297.20799896262452</v>
      </c>
      <c r="L544" s="42">
        <f>Pressure!Q544</f>
        <v>0.650577283653198</v>
      </c>
      <c r="M544" s="10">
        <f t="shared" si="68"/>
        <v>1.6064637106694675</v>
      </c>
      <c r="N544" s="10">
        <f t="shared" si="74"/>
        <v>2.5616829820695148</v>
      </c>
    </row>
    <row r="545" spans="3:14">
      <c r="C545" s="4">
        <f>Pressure!AB545*1000000</f>
        <v>6898270.0443040635</v>
      </c>
      <c r="D545" s="78">
        <f>Pressure!I545</f>
        <v>1.4876302106966495E-4</v>
      </c>
      <c r="E545" s="40">
        <f>Pressure!H545</f>
        <v>148.76302106966494</v>
      </c>
      <c r="F545" s="10">
        <f t="shared" si="70"/>
        <v>4.25</v>
      </c>
      <c r="G545" s="4">
        <f t="shared" si="69"/>
        <v>315482.24996129551</v>
      </c>
      <c r="H545" s="42">
        <f t="shared" si="71"/>
        <v>10.23825681870014</v>
      </c>
      <c r="I545" s="10">
        <f t="shared" si="72"/>
        <v>1.2882460092663433</v>
      </c>
      <c r="J545" s="4">
        <f t="shared" si="73"/>
        <v>1322.0077061774259</v>
      </c>
      <c r="K545" s="4">
        <f t="shared" si="67"/>
        <v>297.20059938344184</v>
      </c>
      <c r="L545" s="42">
        <f>Pressure!Q545</f>
        <v>0.65179241769790697</v>
      </c>
      <c r="M545" s="10">
        <f t="shared" si="68"/>
        <v>1.606436569095758</v>
      </c>
      <c r="N545" s="10">
        <f t="shared" si="74"/>
        <v>2.5616829820695148</v>
      </c>
    </row>
    <row r="546" spans="3:14">
      <c r="C546" s="4">
        <f>Pressure!AB546*1000000</f>
        <v>6898091.8999465732</v>
      </c>
      <c r="D546" s="78">
        <f>Pressure!I546</f>
        <v>1.4876302106966495E-4</v>
      </c>
      <c r="E546" s="40">
        <f>Pressure!H546</f>
        <v>148.76302106966494</v>
      </c>
      <c r="F546" s="10">
        <f t="shared" si="70"/>
        <v>4.25</v>
      </c>
      <c r="G546" s="4">
        <f t="shared" si="69"/>
        <v>315474.10279072111</v>
      </c>
      <c r="H546" s="42">
        <f t="shared" si="71"/>
        <v>10.238047634533643</v>
      </c>
      <c r="I546" s="10">
        <f t="shared" si="72"/>
        <v>1.2882444022762203</v>
      </c>
      <c r="J546" s="4">
        <f t="shared" si="73"/>
        <v>1321.9719169300108</v>
      </c>
      <c r="K546" s="4">
        <f t="shared" si="67"/>
        <v>297.19255360145922</v>
      </c>
      <c r="L546" s="42">
        <f>Pressure!Q546</f>
        <v>0.65300756094884982</v>
      </c>
      <c r="M546" s="10">
        <f t="shared" si="68"/>
        <v>1.6064069973247133</v>
      </c>
      <c r="N546" s="10">
        <f t="shared" si="74"/>
        <v>2.5616829820695148</v>
      </c>
    </row>
    <row r="547" spans="3:14">
      <c r="C547" s="4">
        <f>Pressure!AB547*1000000</f>
        <v>6897899.447775905</v>
      </c>
      <c r="D547" s="78">
        <f>Pressure!I547</f>
        <v>1.4876302106966495E-4</v>
      </c>
      <c r="E547" s="40">
        <f>Pressure!H547</f>
        <v>148.76302106966494</v>
      </c>
      <c r="F547" s="10">
        <f t="shared" si="70"/>
        <v>4.25</v>
      </c>
      <c r="G547" s="4">
        <f t="shared" si="69"/>
        <v>315465.30127332296</v>
      </c>
      <c r="H547" s="42">
        <f t="shared" si="71"/>
        <v>10.237821648508712</v>
      </c>
      <c r="I547" s="10">
        <f t="shared" si="72"/>
        <v>1.2882426661260691</v>
      </c>
      <c r="J547" s="4">
        <f t="shared" si="73"/>
        <v>1321.9332532392341</v>
      </c>
      <c r="K547" s="4">
        <f t="shared" si="67"/>
        <v>297.18386161576234</v>
      </c>
      <c r="L547" s="42">
        <f>Pressure!Q547</f>
        <v>0.65422271421033107</v>
      </c>
      <c r="M547" s="10">
        <f t="shared" si="68"/>
        <v>1.6063749952891486</v>
      </c>
      <c r="N547" s="10">
        <f t="shared" si="74"/>
        <v>2.5616829820695148</v>
      </c>
    </row>
    <row r="548" spans="3:14">
      <c r="C548" s="4">
        <f>Pressure!AB548*1000000</f>
        <v>6897692.6877942737</v>
      </c>
      <c r="D548" s="78">
        <f>Pressure!I548</f>
        <v>1.4876302106966495E-4</v>
      </c>
      <c r="E548" s="40">
        <f>Pressure!H548</f>
        <v>148.76302106966494</v>
      </c>
      <c r="F548" s="10">
        <f t="shared" si="70"/>
        <v>4.25</v>
      </c>
      <c r="G548" s="4">
        <f t="shared" si="69"/>
        <v>315455.84540920221</v>
      </c>
      <c r="H548" s="42">
        <f t="shared" si="71"/>
        <v>10.237578860383037</v>
      </c>
      <c r="I548" s="10">
        <f t="shared" si="72"/>
        <v>1.2882408007942949</v>
      </c>
      <c r="J548" s="4">
        <f t="shared" si="73"/>
        <v>1321.8917151055409</v>
      </c>
      <c r="K548" s="4">
        <f t="shared" si="67"/>
        <v>297.17452342645134</v>
      </c>
      <c r="L548" s="42">
        <f>Pressure!Q548</f>
        <v>0.65543787828673872</v>
      </c>
      <c r="M548" s="10">
        <f t="shared" si="68"/>
        <v>1.6063405629210799</v>
      </c>
      <c r="N548" s="10">
        <f t="shared" si="74"/>
        <v>2.5616829820695148</v>
      </c>
    </row>
    <row r="549" spans="3:14">
      <c r="C549" s="4">
        <f>Pressure!AB549*1000000</f>
        <v>6897471.6200272758</v>
      </c>
      <c r="D549" s="78">
        <f>Pressure!I549</f>
        <v>1.4876302106966495E-4</v>
      </c>
      <c r="E549" s="40">
        <f>Pressure!H549</f>
        <v>148.76302106966494</v>
      </c>
      <c r="F549" s="10">
        <f t="shared" si="70"/>
        <v>4.25</v>
      </c>
      <c r="G549" s="4">
        <f t="shared" si="69"/>
        <v>315445.73519952956</v>
      </c>
      <c r="H549" s="42">
        <f t="shared" si="71"/>
        <v>10.237319269923569</v>
      </c>
      <c r="I549" s="10">
        <f t="shared" si="72"/>
        <v>1.2882388062579033</v>
      </c>
      <c r="J549" s="4">
        <f t="shared" si="73"/>
        <v>1321.8473025340732</v>
      </c>
      <c r="K549" s="4">
        <f t="shared" si="67"/>
        <v>297.16453903468215</v>
      </c>
      <c r="L549" s="42">
        <f>Pressure!Q549</f>
        <v>0.65665305398254947</v>
      </c>
      <c r="M549" s="10">
        <f t="shared" si="68"/>
        <v>1.60630370015113</v>
      </c>
      <c r="N549" s="10">
        <f t="shared" si="74"/>
        <v>2.5616829820695148</v>
      </c>
    </row>
    <row r="550" spans="3:14">
      <c r="C550" s="4">
        <f>Pressure!AB550*1000000</f>
        <v>6897236.2445234787</v>
      </c>
      <c r="D550" s="78">
        <f>Pressure!I550</f>
        <v>1.4876302106966495E-4</v>
      </c>
      <c r="E550" s="40">
        <f>Pressure!H550</f>
        <v>148.76302106966494</v>
      </c>
      <c r="F550" s="10">
        <f t="shared" si="70"/>
        <v>4.25</v>
      </c>
      <c r="G550" s="4">
        <f t="shared" si="69"/>
        <v>315434.9706465262</v>
      </c>
      <c r="H550" s="42">
        <f t="shared" si="71"/>
        <v>10.237042876905983</v>
      </c>
      <c r="I550" s="10">
        <f t="shared" si="72"/>
        <v>1.2882366824924967</v>
      </c>
      <c r="J550" s="4">
        <f t="shared" si="73"/>
        <v>1321.8000155345887</v>
      </c>
      <c r="K550" s="4">
        <f t="shared" si="67"/>
        <v>297.15390844264846</v>
      </c>
      <c r="L550" s="42">
        <f>Pressure!Q550</f>
        <v>0.65786824210233386</v>
      </c>
      <c r="M550" s="10">
        <f t="shared" si="68"/>
        <v>1.6062644069084415</v>
      </c>
      <c r="N550" s="10">
        <f t="shared" si="74"/>
        <v>2.5616829820695148</v>
      </c>
    </row>
    <row r="551" spans="3:14">
      <c r="C551" s="4">
        <f>Pressure!AB551*1000000</f>
        <v>6896986.561354232</v>
      </c>
      <c r="D551" s="78">
        <f>Pressure!I551</f>
        <v>1.4876302106966495E-4</v>
      </c>
      <c r="E551" s="40">
        <f>Pressure!H551</f>
        <v>148.76302106966494</v>
      </c>
      <c r="F551" s="10">
        <f t="shared" si="70"/>
        <v>4.25</v>
      </c>
      <c r="G551" s="4">
        <f t="shared" si="69"/>
        <v>315423.55175345507</v>
      </c>
      <c r="H551" s="42">
        <f t="shared" si="71"/>
        <v>10.236749681114505</v>
      </c>
      <c r="I551" s="10">
        <f t="shared" si="72"/>
        <v>1.2882344294722703</v>
      </c>
      <c r="J551" s="4">
        <f t="shared" si="73"/>
        <v>1321.7498541214209</v>
      </c>
      <c r="K551" s="4">
        <f t="shared" si="67"/>
        <v>297.14263165357244</v>
      </c>
      <c r="L551" s="42">
        <f>Pressure!Q551</f>
        <v>0.65908344345076175</v>
      </c>
      <c r="M551" s="10">
        <f t="shared" si="68"/>
        <v>1.606222683121187</v>
      </c>
      <c r="N551" s="10">
        <f t="shared" si="74"/>
        <v>2.5616829820695148</v>
      </c>
    </row>
    <row r="552" spans="3:14">
      <c r="C552" s="4">
        <f>Pressure!AB552*1000000</f>
        <v>6896722.570614106</v>
      </c>
      <c r="D552" s="78">
        <f>Pressure!I552</f>
        <v>1.4876302106966495E-4</v>
      </c>
      <c r="E552" s="40">
        <f>Pressure!H552</f>
        <v>148.76302106966494</v>
      </c>
      <c r="F552" s="10">
        <f t="shared" si="70"/>
        <v>4.25</v>
      </c>
      <c r="G552" s="4">
        <f t="shared" si="69"/>
        <v>315411.47852464137</v>
      </c>
      <c r="H552" s="42">
        <f t="shared" si="71"/>
        <v>10.236439682342379</v>
      </c>
      <c r="I552" s="10">
        <f t="shared" si="72"/>
        <v>1.2882320471700179</v>
      </c>
      <c r="J552" s="4">
        <f t="shared" si="73"/>
        <v>1321.6968183135696</v>
      </c>
      <c r="K552" s="4">
        <f t="shared" si="67"/>
        <v>297.13070867172553</v>
      </c>
      <c r="L552" s="42">
        <f>Pressure!Q552</f>
        <v>0.66029865883260763</v>
      </c>
      <c r="M552" s="10">
        <f t="shared" si="68"/>
        <v>1.6061785287161539</v>
      </c>
      <c r="N552" s="10">
        <f t="shared" si="74"/>
        <v>2.5616829820695148</v>
      </c>
    </row>
    <row r="553" spans="3:14">
      <c r="C553" s="4">
        <f>Pressure!AB553*1000000</f>
        <v>6896444.2724207519</v>
      </c>
      <c r="D553" s="78">
        <f>Pressure!I553</f>
        <v>1.4876302106966495E-4</v>
      </c>
      <c r="E553" s="40">
        <f>Pressure!H553</f>
        <v>148.76302106966494</v>
      </c>
      <c r="F553" s="10">
        <f t="shared" si="70"/>
        <v>4.25</v>
      </c>
      <c r="G553" s="4">
        <f t="shared" si="69"/>
        <v>315398.75096546556</v>
      </c>
      <c r="H553" s="42">
        <f t="shared" si="71"/>
        <v>10.236112880391715</v>
      </c>
      <c r="I553" s="10">
        <f t="shared" si="72"/>
        <v>1.2882295355571274</v>
      </c>
      <c r="J553" s="4">
        <f t="shared" si="73"/>
        <v>1321.6409081346708</v>
      </c>
      <c r="K553" s="4">
        <f t="shared" si="67"/>
        <v>297.1181395024214</v>
      </c>
      <c r="L553" s="42">
        <f>Pressure!Q553</f>
        <v>0.66151388905275588</v>
      </c>
      <c r="M553" s="10">
        <f t="shared" si="68"/>
        <v>1.6061319436189279</v>
      </c>
      <c r="N553" s="10">
        <f t="shared" si="74"/>
        <v>2.5616829820695148</v>
      </c>
    </row>
    <row r="554" spans="3:14">
      <c r="C554" s="4">
        <f>Pressure!AB554*1000000</f>
        <v>6896151.666914626</v>
      </c>
      <c r="D554" s="78">
        <f>Pressure!I554</f>
        <v>1.4876302106966495E-4</v>
      </c>
      <c r="E554" s="40">
        <f>Pressure!H554</f>
        <v>148.76302106966494</v>
      </c>
      <c r="F554" s="10">
        <f t="shared" si="70"/>
        <v>4.25</v>
      </c>
      <c r="G554" s="4">
        <f t="shared" si="69"/>
        <v>315385.36908235127</v>
      </c>
      <c r="H554" s="42">
        <f t="shared" si="71"/>
        <v>10.23576927507319</v>
      </c>
      <c r="I554" s="10">
        <f t="shared" si="72"/>
        <v>1.2882268946035789</v>
      </c>
      <c r="J554" s="4">
        <f t="shared" si="73"/>
        <v>1321.5821236129423</v>
      </c>
      <c r="K554" s="4">
        <f t="shared" si="67"/>
        <v>297.10492415200355</v>
      </c>
      <c r="L554" s="42">
        <f>Pressure!Q554</f>
        <v>0.66272913491620622</v>
      </c>
      <c r="M554" s="10">
        <f t="shared" si="68"/>
        <v>1.6060829277539805</v>
      </c>
      <c r="N554" s="10">
        <f t="shared" si="74"/>
        <v>2.5616829820695148</v>
      </c>
    </row>
    <row r="555" spans="3:14">
      <c r="C555" s="4">
        <f>Pressure!AB555*1000000</f>
        <v>6895844.7542593405</v>
      </c>
      <c r="D555" s="78">
        <f>Pressure!I555</f>
        <v>1.4876302106966495E-4</v>
      </c>
      <c r="E555" s="40">
        <f>Pressure!H555</f>
        <v>148.76302106966494</v>
      </c>
      <c r="F555" s="10">
        <f t="shared" si="70"/>
        <v>4.25</v>
      </c>
      <c r="G555" s="4">
        <f t="shared" si="69"/>
        <v>315371.33288278105</v>
      </c>
      <c r="H555" s="42">
        <f t="shared" si="71"/>
        <v>10.235408866206418</v>
      </c>
      <c r="I555" s="10">
        <f t="shared" si="72"/>
        <v>1.2882241242779462</v>
      </c>
      <c r="J555" s="4">
        <f t="shared" si="73"/>
        <v>1321.5204647812529</v>
      </c>
      <c r="K555" s="4">
        <f t="shared" si="67"/>
        <v>297.09106262786139</v>
      </c>
      <c r="L555" s="42">
        <f>Pressure!Q555</f>
        <v>0.66394439722807896</v>
      </c>
      <c r="M555" s="10">
        <f t="shared" si="68"/>
        <v>1.6060314810443825</v>
      </c>
      <c r="N555" s="10">
        <f t="shared" si="74"/>
        <v>2.5616829820695148</v>
      </c>
    </row>
    <row r="556" spans="3:14">
      <c r="C556" s="4">
        <f>Pressure!AB556*1000000</f>
        <v>6895523.5346412864</v>
      </c>
      <c r="D556" s="78">
        <f>Pressure!I556</f>
        <v>1.4876302106966495E-4</v>
      </c>
      <c r="E556" s="40">
        <f>Pressure!H556</f>
        <v>148.76302106966494</v>
      </c>
      <c r="F556" s="10">
        <f t="shared" si="70"/>
        <v>4.25</v>
      </c>
      <c r="G556" s="4">
        <f t="shared" si="69"/>
        <v>315356.64237527922</v>
      </c>
      <c r="H556" s="42">
        <f t="shared" si="71"/>
        <v>10.235031653619508</v>
      </c>
      <c r="I556" s="10">
        <f t="shared" si="72"/>
        <v>1.2882212245473936</v>
      </c>
      <c r="J556" s="4">
        <f t="shared" si="73"/>
        <v>1321.4559316770499</v>
      </c>
      <c r="K556" s="4">
        <f t="shared" si="67"/>
        <v>297.07655493841327</v>
      </c>
      <c r="L556" s="42">
        <f>Pressure!Q556</f>
        <v>0.66515967679362031</v>
      </c>
      <c r="M556" s="10">
        <f t="shared" si="68"/>
        <v>1.6059776034119437</v>
      </c>
      <c r="N556" s="10">
        <f t="shared" si="74"/>
        <v>2.5616829820695148</v>
      </c>
    </row>
    <row r="557" spans="3:14">
      <c r="C557" s="4">
        <f>Pressure!AB557*1000000</f>
        <v>6895188.0082703233</v>
      </c>
      <c r="D557" s="78">
        <f>Pressure!I557</f>
        <v>1.4876302106966495E-4</v>
      </c>
      <c r="E557" s="40">
        <f>Pressure!H557</f>
        <v>148.76302106966494</v>
      </c>
      <c r="F557" s="10">
        <f t="shared" si="70"/>
        <v>4.25</v>
      </c>
      <c r="G557" s="4">
        <f t="shared" si="69"/>
        <v>315341.29756944341</v>
      </c>
      <c r="H557" s="42">
        <f t="shared" si="71"/>
        <v>10.234637637149902</v>
      </c>
      <c r="I557" s="10">
        <f t="shared" si="72"/>
        <v>1.2882181953776806</v>
      </c>
      <c r="J557" s="4">
        <f t="shared" si="73"/>
        <v>1321.3885243424936</v>
      </c>
      <c r="K557" s="4">
        <f t="shared" si="67"/>
        <v>297.06140109313736</v>
      </c>
      <c r="L557" s="42">
        <f>Pressure!Q557</f>
        <v>0.6663749744182077</v>
      </c>
      <c r="M557" s="10">
        <f t="shared" si="68"/>
        <v>1.6059212947772465</v>
      </c>
      <c r="N557" s="10">
        <f t="shared" si="74"/>
        <v>2.5616829820695148</v>
      </c>
    </row>
    <row r="558" spans="3:14">
      <c r="C558" s="4">
        <f>Pressure!AB558*1000000</f>
        <v>6894838.1753789773</v>
      </c>
      <c r="D558" s="78">
        <f>Pressure!I558</f>
        <v>1.4876302106966495E-4</v>
      </c>
      <c r="E558" s="40">
        <f>Pressure!H558</f>
        <v>148.76302106966494</v>
      </c>
      <c r="F558" s="10">
        <f t="shared" si="70"/>
        <v>4.25</v>
      </c>
      <c r="G558" s="4">
        <f t="shared" si="69"/>
        <v>315325.29847590788</v>
      </c>
      <c r="H558" s="42">
        <f t="shared" si="71"/>
        <v>10.23422681664341</v>
      </c>
      <c r="I558" s="10">
        <f t="shared" si="72"/>
        <v>1.2882150367331529</v>
      </c>
      <c r="J558" s="4">
        <f t="shared" si="73"/>
        <v>1321.3182428242985</v>
      </c>
      <c r="K558" s="4">
        <f t="shared" si="67"/>
        <v>297.04560110253556</v>
      </c>
      <c r="L558" s="42">
        <f>Pressure!Q558</f>
        <v>0.66759029090735533</v>
      </c>
      <c r="M558" s="10">
        <f t="shared" si="68"/>
        <v>1.6058625550599186</v>
      </c>
      <c r="N558" s="10">
        <f t="shared" si="74"/>
        <v>2.5616829820695148</v>
      </c>
    </row>
    <row r="559" spans="3:14">
      <c r="C559" s="4">
        <f>Pressure!AB559*1000000</f>
        <v>6894474.0362228332</v>
      </c>
      <c r="D559" s="78">
        <f>Pressure!I559</f>
        <v>1.4876302106966495E-4</v>
      </c>
      <c r="E559" s="40">
        <f>Pressure!H559</f>
        <v>148.76302106966494</v>
      </c>
      <c r="F559" s="10">
        <f t="shared" si="70"/>
        <v>4.25</v>
      </c>
      <c r="G559" s="4">
        <f t="shared" si="69"/>
        <v>315308.64510636136</v>
      </c>
      <c r="H559" s="42">
        <f t="shared" si="71"/>
        <v>10.233799191954644</v>
      </c>
      <c r="I559" s="10">
        <f t="shared" si="72"/>
        <v>1.2882117485767464</v>
      </c>
      <c r="J559" s="4">
        <f t="shared" si="73"/>
        <v>1321.2450871738117</v>
      </c>
      <c r="K559" s="4">
        <f t="shared" si="67"/>
        <v>297.0291549781511</v>
      </c>
      <c r="L559" s="42">
        <f>Pressure!Q559</f>
        <v>0.66880562706671909</v>
      </c>
      <c r="M559" s="10">
        <f t="shared" si="68"/>
        <v>1.6058013841776999</v>
      </c>
      <c r="N559" s="10">
        <f t="shared" si="74"/>
        <v>2.5616829820695148</v>
      </c>
    </row>
    <row r="560" spans="3:14">
      <c r="C560" s="4">
        <f>Pressure!AB560*1000000</f>
        <v>6894095.5910808425</v>
      </c>
      <c r="D560" s="78">
        <f>Pressure!I560</f>
        <v>1.4876302106966495E-4</v>
      </c>
      <c r="E560" s="40">
        <f>Pressure!H560</f>
        <v>148.76302106966494</v>
      </c>
      <c r="F560" s="10">
        <f t="shared" si="70"/>
        <v>4.25</v>
      </c>
      <c r="G560" s="4">
        <f t="shared" si="69"/>
        <v>315291.33747356135</v>
      </c>
      <c r="H560" s="42">
        <f t="shared" si="71"/>
        <v>10.233354762947428</v>
      </c>
      <c r="I560" s="10">
        <f t="shared" si="72"/>
        <v>1.2882083308699883</v>
      </c>
      <c r="J560" s="4">
        <f t="shared" si="73"/>
        <v>1321.1690574470747</v>
      </c>
      <c r="K560" s="4">
        <f t="shared" si="67"/>
        <v>297.01206273258276</v>
      </c>
      <c r="L560" s="42">
        <f>Pressure!Q560</f>
        <v>0.67002098370210228</v>
      </c>
      <c r="M560" s="10">
        <f t="shared" si="68"/>
        <v>1.605737782047697</v>
      </c>
      <c r="N560" s="10">
        <f t="shared" si="74"/>
        <v>2.5616829820695148</v>
      </c>
    </row>
    <row r="561" spans="3:14">
      <c r="C561" s="4">
        <f>Pressure!AB561*1000000</f>
        <v>6893702.8402545955</v>
      </c>
      <c r="D561" s="78">
        <f>Pressure!I561</f>
        <v>1.4876302106966495E-4</v>
      </c>
      <c r="E561" s="40">
        <f>Pressure!H561</f>
        <v>148.76302106966494</v>
      </c>
      <c r="F561" s="10">
        <f t="shared" si="70"/>
        <v>4.25</v>
      </c>
      <c r="G561" s="4">
        <f t="shared" si="69"/>
        <v>315273.3755913006</v>
      </c>
      <c r="H561" s="42">
        <f t="shared" si="71"/>
        <v>10.232893529493891</v>
      </c>
      <c r="I561" s="10">
        <f t="shared" si="72"/>
        <v>1.2882047835729891</v>
      </c>
      <c r="J561" s="4">
        <f t="shared" si="73"/>
        <v>1321.090153704677</v>
      </c>
      <c r="K561" s="4">
        <f t="shared" si="67"/>
        <v>296.99432437945171</v>
      </c>
      <c r="L561" s="42">
        <f>Pressure!Q561</f>
        <v>0.67123636161946088</v>
      </c>
      <c r="M561" s="10">
        <f t="shared" si="68"/>
        <v>1.6056717485855905</v>
      </c>
      <c r="N561" s="10">
        <f t="shared" si="74"/>
        <v>2.5616829820695148</v>
      </c>
    </row>
    <row r="562" spans="3:14">
      <c r="C562" s="4">
        <f>Pressure!AB562*1000000</f>
        <v>6893295.7840689393</v>
      </c>
      <c r="D562" s="78">
        <f>Pressure!I562</f>
        <v>1.4876302106966495E-4</v>
      </c>
      <c r="E562" s="40">
        <f>Pressure!H562</f>
        <v>148.76302106966494</v>
      </c>
      <c r="F562" s="10">
        <f t="shared" si="70"/>
        <v>4.25</v>
      </c>
      <c r="G562" s="4">
        <f t="shared" si="69"/>
        <v>315254.75947443559</v>
      </c>
      <c r="H562" s="42">
        <f t="shared" si="71"/>
        <v>10.232415491475223</v>
      </c>
      <c r="I562" s="10">
        <f t="shared" si="72"/>
        <v>1.2882011066444479</v>
      </c>
      <c r="J562" s="4">
        <f t="shared" si="73"/>
        <v>1321.0083760118807</v>
      </c>
      <c r="K562" s="4">
        <f t="shared" si="67"/>
        <v>296.9759399334294</v>
      </c>
      <c r="L562" s="42">
        <f>Pressure!Q562</f>
        <v>0.67245176162490861</v>
      </c>
      <c r="M562" s="10">
        <f t="shared" si="68"/>
        <v>1.6056032837054732</v>
      </c>
      <c r="N562" s="10">
        <f t="shared" si="74"/>
        <v>2.5616829820695148</v>
      </c>
    </row>
    <row r="563" spans="3:14">
      <c r="C563" s="4">
        <f>Pressure!AB563*1000000</f>
        <v>6892874.4228717396</v>
      </c>
      <c r="D563" s="78">
        <f>Pressure!I563</f>
        <v>1.4876302106966495E-4</v>
      </c>
      <c r="E563" s="40">
        <f>Pressure!H563</f>
        <v>148.76302106966494</v>
      </c>
      <c r="F563" s="10">
        <f t="shared" si="70"/>
        <v>4.25</v>
      </c>
      <c r="G563" s="4">
        <f t="shared" si="69"/>
        <v>315235.48913887533</v>
      </c>
      <c r="H563" s="42">
        <f t="shared" si="71"/>
        <v>10.231920648781372</v>
      </c>
      <c r="I563" s="10">
        <f t="shared" si="72"/>
        <v>1.2881973000416478</v>
      </c>
      <c r="J563" s="4">
        <f t="shared" si="73"/>
        <v>1320.9237244385713</v>
      </c>
      <c r="K563" s="4">
        <f t="shared" si="67"/>
        <v>296.9569094102269</v>
      </c>
      <c r="L563" s="42">
        <f>Pressure!Q563</f>
        <v>0.67366718452472285</v>
      </c>
      <c r="M563" s="10">
        <f t="shared" si="68"/>
        <v>1.6055323873209133</v>
      </c>
      <c r="N563" s="10">
        <f t="shared" si="74"/>
        <v>2.5616829820695148</v>
      </c>
    </row>
    <row r="564" spans="3:14">
      <c r="C564" s="4">
        <f>Pressure!AB564*1000000</f>
        <v>6892438.757033811</v>
      </c>
      <c r="D564" s="78">
        <f>Pressure!I564</f>
        <v>1.4876302106966495E-4</v>
      </c>
      <c r="E564" s="40">
        <f>Pressure!H564</f>
        <v>148.76302106966494</v>
      </c>
      <c r="F564" s="10">
        <f t="shared" si="70"/>
        <v>4.25</v>
      </c>
      <c r="G564" s="4">
        <f t="shared" si="69"/>
        <v>315215.56460157852</v>
      </c>
      <c r="H564" s="42">
        <f t="shared" si="71"/>
        <v>10.23140900131097</v>
      </c>
      <c r="I564" s="10">
        <f t="shared" si="72"/>
        <v>1.2881933637204563</v>
      </c>
      <c r="J564" s="4">
        <f t="shared" si="73"/>
        <v>1320.8361990592466</v>
      </c>
      <c r="K564" s="4">
        <f t="shared" si="67"/>
        <v>296.93723282659204</v>
      </c>
      <c r="L564" s="42">
        <f>Pressure!Q564</f>
        <v>0.67488263112534941</v>
      </c>
      <c r="M564" s="10">
        <f t="shared" si="68"/>
        <v>1.6054590593434486</v>
      </c>
      <c r="N564" s="10">
        <f t="shared" si="74"/>
        <v>2.5616829820695148</v>
      </c>
    </row>
    <row r="565" spans="3:14">
      <c r="C565" s="4">
        <f>Pressure!AB565*1000000</f>
        <v>6891988.7869492741</v>
      </c>
      <c r="D565" s="78">
        <f>Pressure!I565</f>
        <v>1.4876302106966495E-4</v>
      </c>
      <c r="E565" s="40">
        <f>Pressure!H565</f>
        <v>148.76302106966494</v>
      </c>
      <c r="F565" s="10">
        <f t="shared" si="70"/>
        <v>4.25</v>
      </c>
      <c r="G565" s="4">
        <f t="shared" si="69"/>
        <v>315194.98588056979</v>
      </c>
      <c r="H565" s="42">
        <f t="shared" si="71"/>
        <v>10.230880548971726</v>
      </c>
      <c r="I565" s="10">
        <f t="shared" si="72"/>
        <v>1.2881892976353246</v>
      </c>
      <c r="J565" s="4">
        <f t="shared" si="73"/>
        <v>1320.745799953085</v>
      </c>
      <c r="K565" s="4">
        <f t="shared" si="67"/>
        <v>296.91691020032488</v>
      </c>
      <c r="L565" s="42">
        <f>Pressure!Q565</f>
        <v>0.67609810223340816</v>
      </c>
      <c r="M565" s="10">
        <f t="shared" si="68"/>
        <v>1.6053832996837862</v>
      </c>
      <c r="N565" s="10">
        <f t="shared" si="74"/>
        <v>2.5616829820695148</v>
      </c>
    </row>
    <row r="566" spans="3:14">
      <c r="C566" s="4">
        <f>Pressure!AB566*1000000</f>
        <v>6891524.5130351391</v>
      </c>
      <c r="D566" s="78">
        <f>Pressure!I566</f>
        <v>1.4876302106966495E-4</v>
      </c>
      <c r="E566" s="40">
        <f>Pressure!H566</f>
        <v>148.76302106966494</v>
      </c>
      <c r="F566" s="10">
        <f t="shared" si="70"/>
        <v>4.25</v>
      </c>
      <c r="G566" s="4">
        <f t="shared" si="69"/>
        <v>315173.7529949203</v>
      </c>
      <c r="H566" s="42">
        <f t="shared" si="71"/>
        <v>10.230335291679975</v>
      </c>
      <c r="I566" s="10">
        <f t="shared" si="72"/>
        <v>1.2881851017392849</v>
      </c>
      <c r="J566" s="4">
        <f t="shared" si="73"/>
        <v>1320.6525272038637</v>
      </c>
      <c r="K566" s="4">
        <f t="shared" si="67"/>
        <v>296.89594155025935</v>
      </c>
      <c r="L566" s="42">
        <f>Pressure!Q566</f>
        <v>0.6773135986556984</v>
      </c>
      <c r="M566" s="10">
        <f t="shared" si="68"/>
        <v>1.6053051082513492</v>
      </c>
      <c r="N566" s="10">
        <f t="shared" si="74"/>
        <v>2.5616829820695148</v>
      </c>
    </row>
    <row r="567" spans="3:14">
      <c r="C567" s="4">
        <f>Pressure!AB567*1000000</f>
        <v>6891045.9357313747</v>
      </c>
      <c r="D567" s="78">
        <f>Pressure!I567</f>
        <v>1.4876302106966495E-4</v>
      </c>
      <c r="E567" s="40">
        <f>Pressure!H567</f>
        <v>148.76302106966494</v>
      </c>
      <c r="F567" s="10">
        <f t="shared" si="70"/>
        <v>4.25</v>
      </c>
      <c r="G567" s="4">
        <f t="shared" si="69"/>
        <v>315151.86596475157</v>
      </c>
      <c r="H567" s="42">
        <f t="shared" si="71"/>
        <v>10.229773229360699</v>
      </c>
      <c r="I567" s="10">
        <f t="shared" si="72"/>
        <v>1.2881807759839483</v>
      </c>
      <c r="J567" s="4">
        <f t="shared" si="73"/>
        <v>1320.5563808999732</v>
      </c>
      <c r="K567" s="4">
        <f t="shared" si="67"/>
        <v>296.87432689626661</v>
      </c>
      <c r="L567" s="42">
        <f>Pressure!Q567</f>
        <v>0.67852912119920428</v>
      </c>
      <c r="M567" s="10">
        <f t="shared" si="68"/>
        <v>1.6052244849543762</v>
      </c>
      <c r="N567" s="10">
        <f t="shared" si="74"/>
        <v>2.5616829820695148</v>
      </c>
    </row>
    <row r="568" spans="3:14">
      <c r="C568" s="4">
        <f>Pressure!AB568*1000000</f>
        <v>6890553.0555013753</v>
      </c>
      <c r="D568" s="78">
        <f>Pressure!I568</f>
        <v>1.4876302106966495E-4</v>
      </c>
      <c r="E568" s="40">
        <f>Pressure!H568</f>
        <v>148.76302106966494</v>
      </c>
      <c r="F568" s="10">
        <f t="shared" si="70"/>
        <v>4.25</v>
      </c>
      <c r="G568" s="4">
        <f t="shared" si="69"/>
        <v>315129.32481125614</v>
      </c>
      <c r="H568" s="42">
        <f t="shared" si="71"/>
        <v>10.229194361948142</v>
      </c>
      <c r="I568" s="10">
        <f t="shared" si="72"/>
        <v>1.288176320319508</v>
      </c>
      <c r="J568" s="4">
        <f t="shared" si="73"/>
        <v>1320.4573611345093</v>
      </c>
      <c r="K568" s="4">
        <f t="shared" si="67"/>
        <v>296.85206625927549</v>
      </c>
      <c r="L568" s="42">
        <f>Pressure!Q568</f>
        <v>0.67974467067109989</v>
      </c>
      <c r="M568" s="10">
        <f t="shared" si="68"/>
        <v>1.6051414296995401</v>
      </c>
      <c r="N568" s="10">
        <f t="shared" si="74"/>
        <v>2.5616829820695148</v>
      </c>
    </row>
    <row r="569" spans="3:14">
      <c r="C569" s="4">
        <f>Pressure!AB569*1000000</f>
        <v>6890045.8728311695</v>
      </c>
      <c r="D569" s="78">
        <f>Pressure!I569</f>
        <v>1.4876302106966495E-4</v>
      </c>
      <c r="E569" s="40">
        <f>Pressure!H569</f>
        <v>148.76302106966494</v>
      </c>
      <c r="F569" s="10">
        <f t="shared" si="70"/>
        <v>4.25</v>
      </c>
      <c r="G569" s="4">
        <f t="shared" si="69"/>
        <v>315106.12955666182</v>
      </c>
      <c r="H569" s="42">
        <f t="shared" si="71"/>
        <v>10.228598689384807</v>
      </c>
      <c r="I569" s="10">
        <f t="shared" si="72"/>
        <v>1.2881717346947315</v>
      </c>
      <c r="J569" s="4">
        <f t="shared" si="73"/>
        <v>1320.355468005115</v>
      </c>
      <c r="K569" s="4">
        <f t="shared" si="67"/>
        <v>296.8291596612371</v>
      </c>
      <c r="L569" s="42">
        <f>Pressure!Q569</f>
        <v>0.68096024787875498</v>
      </c>
      <c r="M569" s="10">
        <f t="shared" si="68"/>
        <v>1.6050559423926321</v>
      </c>
      <c r="N569" s="10">
        <f t="shared" si="74"/>
        <v>2.5616829820695148</v>
      </c>
    </row>
    <row r="570" spans="3:14">
      <c r="C570" s="4">
        <f>Pressure!AB570*1000000</f>
        <v>6889524.3882303508</v>
      </c>
      <c r="D570" s="78">
        <f>Pressure!I570</f>
        <v>1.4876302106966495E-4</v>
      </c>
      <c r="E570" s="40">
        <f>Pressure!H570</f>
        <v>148.76302106966494</v>
      </c>
      <c r="F570" s="10">
        <f t="shared" si="70"/>
        <v>4.25</v>
      </c>
      <c r="G570" s="4">
        <f t="shared" si="69"/>
        <v>315082.28022427415</v>
      </c>
      <c r="H570" s="42">
        <f t="shared" si="71"/>
        <v>10.227986211622582</v>
      </c>
      <c r="I570" s="10">
        <f t="shared" si="72"/>
        <v>1.2881670190569663</v>
      </c>
      <c r="J570" s="4">
        <f t="shared" si="73"/>
        <v>1320.2507016141676</v>
      </c>
      <c r="K570" s="4">
        <f t="shared" si="67"/>
        <v>296.80560712516694</v>
      </c>
      <c r="L570" s="42">
        <f>Pressure!Q570</f>
        <v>0.68217585362974009</v>
      </c>
      <c r="M570" s="10">
        <f t="shared" si="68"/>
        <v>1.6049680229379892</v>
      </c>
      <c r="N570" s="10">
        <f t="shared" si="74"/>
        <v>2.5616829820695148</v>
      </c>
    </row>
    <row r="571" spans="3:14">
      <c r="C571" s="4">
        <f>Pressure!AB571*1000000</f>
        <v>6888988.6022311756</v>
      </c>
      <c r="D571" s="78">
        <f>Pressure!I571</f>
        <v>1.4876302106966495E-4</v>
      </c>
      <c r="E571" s="40">
        <f>Pressure!H571</f>
        <v>148.76302106966494</v>
      </c>
      <c r="F571" s="10">
        <f t="shared" si="70"/>
        <v>4.25</v>
      </c>
      <c r="G571" s="4">
        <f t="shared" si="69"/>
        <v>315057.77683843509</v>
      </c>
      <c r="H571" s="42">
        <f t="shared" si="71"/>
        <v>10.227356928621671</v>
      </c>
      <c r="I571" s="10">
        <f t="shared" si="72"/>
        <v>1.288162173352132</v>
      </c>
      <c r="J571" s="4">
        <f t="shared" si="73"/>
        <v>1320.1430620685983</v>
      </c>
      <c r="K571" s="4">
        <f t="shared" si="67"/>
        <v>296.78140867510416</v>
      </c>
      <c r="L571" s="42">
        <f>Pressure!Q571</f>
        <v>0.68339148873183198</v>
      </c>
      <c r="M571" s="10">
        <f t="shared" si="68"/>
        <v>1.6048776712386355</v>
      </c>
      <c r="N571" s="10">
        <f t="shared" si="74"/>
        <v>2.5616829820695148</v>
      </c>
    </row>
    <row r="572" spans="3:14">
      <c r="C572" s="4">
        <f>Pressure!AB572*1000000</f>
        <v>6888438.5153893232</v>
      </c>
      <c r="D572" s="78">
        <f>Pressure!I572</f>
        <v>1.4876302106966495E-4</v>
      </c>
      <c r="E572" s="40">
        <f>Pressure!H572</f>
        <v>148.76302106966494</v>
      </c>
      <c r="F572" s="10">
        <f t="shared" si="70"/>
        <v>4.25</v>
      </c>
      <c r="G572" s="4">
        <f t="shared" si="69"/>
        <v>315032.61942455784</v>
      </c>
      <c r="H572" s="42">
        <f t="shared" si="71"/>
        <v>10.226710840351487</v>
      </c>
      <c r="I572" s="10">
        <f t="shared" si="72"/>
        <v>1.2881571975247241</v>
      </c>
      <c r="J572" s="4">
        <f t="shared" si="73"/>
        <v>1320.0325494800427</v>
      </c>
      <c r="K572" s="4">
        <f t="shared" si="67"/>
        <v>296.75656433614557</v>
      </c>
      <c r="L572" s="42">
        <f>Pressure!Q572</f>
        <v>0.68460715399301919</v>
      </c>
      <c r="M572" s="10">
        <f t="shared" si="68"/>
        <v>1.6047848871966974</v>
      </c>
      <c r="N572" s="10">
        <f t="shared" si="74"/>
        <v>2.5616829820695148</v>
      </c>
    </row>
    <row r="573" spans="3:14">
      <c r="C573" s="4">
        <f>Pressure!AB573*1000000</f>
        <v>6887874.1282833843</v>
      </c>
      <c r="D573" s="78">
        <f>Pressure!I573</f>
        <v>1.4876302106966495E-4</v>
      </c>
      <c r="E573" s="40">
        <f>Pressure!H573</f>
        <v>148.76302106966494</v>
      </c>
      <c r="F573" s="10">
        <f t="shared" si="70"/>
        <v>4.25</v>
      </c>
      <c r="G573" s="4">
        <f t="shared" si="69"/>
        <v>315006.80800910335</v>
      </c>
      <c r="H573" s="42">
        <f t="shared" si="71"/>
        <v>10.226047946790015</v>
      </c>
      <c r="I573" s="10">
        <f t="shared" si="72"/>
        <v>1.2881520915178086</v>
      </c>
      <c r="J573" s="4">
        <f t="shared" si="73"/>
        <v>1319.9191639647399</v>
      </c>
      <c r="K573" s="4">
        <f t="shared" si="67"/>
        <v>296.7310741344229</v>
      </c>
      <c r="L573" s="42">
        <f>Pressure!Q573</f>
        <v>0.68582285022150702</v>
      </c>
      <c r="M573" s="10">
        <f t="shared" si="68"/>
        <v>1.6046896707124008</v>
      </c>
      <c r="N573" s="10">
        <f t="shared" si="74"/>
        <v>2.5616829820695148</v>
      </c>
    </row>
    <row r="574" spans="3:14">
      <c r="C574" s="4">
        <f>Pressure!AB574*1000000</f>
        <v>6887295.4415151626</v>
      </c>
      <c r="D574" s="78">
        <f>Pressure!I574</f>
        <v>1.4876302106966495E-4</v>
      </c>
      <c r="E574" s="40">
        <f>Pressure!H574</f>
        <v>148.76302106966494</v>
      </c>
      <c r="F574" s="10">
        <f t="shared" si="70"/>
        <v>4.25</v>
      </c>
      <c r="G574" s="4">
        <f t="shared" si="69"/>
        <v>314980.34261959424</v>
      </c>
      <c r="H574" s="42">
        <f t="shared" si="71"/>
        <v>10.225368247924219</v>
      </c>
      <c r="I574" s="10">
        <f t="shared" si="72"/>
        <v>1.2881468552730229</v>
      </c>
      <c r="J574" s="4">
        <f t="shared" si="73"/>
        <v>1319.8029056435926</v>
      </c>
      <c r="K574" s="4">
        <f t="shared" si="67"/>
        <v>296.70493809711627</v>
      </c>
      <c r="L574" s="42">
        <f>Pressure!Q574</f>
        <v>0.68703857822572345</v>
      </c>
      <c r="M574" s="10">
        <f t="shared" si="68"/>
        <v>1.6045920216855036</v>
      </c>
      <c r="N574" s="10">
        <f t="shared" si="74"/>
        <v>2.5616829820695148</v>
      </c>
    </row>
    <row r="575" spans="3:14">
      <c r="C575" s="4">
        <f>Pressure!AB575*1000000</f>
        <v>6886702.4557094844</v>
      </c>
      <c r="D575" s="78">
        <f>Pressure!I575</f>
        <v>1.4876302106966495E-4</v>
      </c>
      <c r="E575" s="40">
        <f>Pressure!H575</f>
        <v>148.76302106966494</v>
      </c>
      <c r="F575" s="10">
        <f t="shared" si="70"/>
        <v>4.25</v>
      </c>
      <c r="G575" s="4">
        <f t="shared" si="69"/>
        <v>314953.22328460607</v>
      </c>
      <c r="H575" s="42">
        <f t="shared" si="71"/>
        <v>10.224671743749772</v>
      </c>
      <c r="I575" s="10">
        <f t="shared" si="72"/>
        <v>1.2881414887305727</v>
      </c>
      <c r="J575" s="4">
        <f t="shared" si="73"/>
        <v>1319.6837746421281</v>
      </c>
      <c r="K575" s="4">
        <f t="shared" si="67"/>
        <v>296.67815625244549</v>
      </c>
      <c r="L575" s="42">
        <f>Pressure!Q575</f>
        <v>0.68825433881432407</v>
      </c>
      <c r="M575" s="10">
        <f t="shared" si="68"/>
        <v>1.6044919400138358</v>
      </c>
      <c r="N575" s="10">
        <f t="shared" si="74"/>
        <v>2.5616829820695148</v>
      </c>
    </row>
    <row r="576" spans="3:14">
      <c r="C576" s="4">
        <f>Pressure!AB576*1000000</f>
        <v>6886095.1715143751</v>
      </c>
      <c r="D576" s="78">
        <f>Pressure!I576</f>
        <v>1.4876302106966495E-4</v>
      </c>
      <c r="E576" s="40">
        <f>Pressure!H576</f>
        <v>148.76302106966494</v>
      </c>
      <c r="F576" s="10">
        <f t="shared" si="70"/>
        <v>4.25</v>
      </c>
      <c r="G576" s="4">
        <f t="shared" si="69"/>
        <v>314925.4500337753</v>
      </c>
      <c r="H576" s="42">
        <f t="shared" si="71"/>
        <v>10.223958434271234</v>
      </c>
      <c r="I576" s="10">
        <f t="shared" si="72"/>
        <v>1.2881359918292326</v>
      </c>
      <c r="J576" s="4">
        <f t="shared" si="73"/>
        <v>1319.5617710905356</v>
      </c>
      <c r="K576" s="4">
        <f t="shared" si="67"/>
        <v>296.65072862967844</v>
      </c>
      <c r="L576" s="42">
        <f>Pressure!Q576</f>
        <v>0.68947013279619784</v>
      </c>
      <c r="M576" s="10">
        <f t="shared" si="68"/>
        <v>1.6043894255944626</v>
      </c>
      <c r="N576" s="10">
        <f t="shared" si="74"/>
        <v>2.5616829820695148</v>
      </c>
    </row>
    <row r="577" spans="3:14">
      <c r="C577" s="4">
        <f>Pressure!AB577*1000000</f>
        <v>6885473.5896011032</v>
      </c>
      <c r="D577" s="78">
        <f>Pressure!I577</f>
        <v>1.4876302106966495E-4</v>
      </c>
      <c r="E577" s="40">
        <f>Pressure!H577</f>
        <v>148.76302106966494</v>
      </c>
      <c r="F577" s="10">
        <f t="shared" si="70"/>
        <v>4.25</v>
      </c>
      <c r="G577" s="4">
        <f t="shared" si="69"/>
        <v>314897.02289780136</v>
      </c>
      <c r="H577" s="42">
        <f t="shared" si="71"/>
        <v>10.22322831950218</v>
      </c>
      <c r="I577" s="10">
        <f t="shared" si="72"/>
        <v>1.2881303645063427</v>
      </c>
      <c r="J577" s="4">
        <f t="shared" si="73"/>
        <v>1319.4368951236722</v>
      </c>
      <c r="K577" s="4">
        <f t="shared" si="67"/>
        <v>296.62265525913227</v>
      </c>
      <c r="L577" s="42">
        <f>Pressure!Q577</f>
        <v>0.69068596098047219</v>
      </c>
      <c r="M577" s="10">
        <f t="shared" si="68"/>
        <v>1.6042844783228232</v>
      </c>
      <c r="N577" s="10">
        <f t="shared" si="74"/>
        <v>2.5616829820695148</v>
      </c>
    </row>
    <row r="578" spans="3:14">
      <c r="C578" s="4">
        <f>Pressure!AB578*1000000</f>
        <v>6884837.7106636968</v>
      </c>
      <c r="D578" s="78">
        <f>Pressure!I578</f>
        <v>1.4876302106966495E-4</v>
      </c>
      <c r="E578" s="40">
        <f>Pressure!H578</f>
        <v>148.76302106966494</v>
      </c>
      <c r="F578" s="10">
        <f t="shared" si="70"/>
        <v>4.25</v>
      </c>
      <c r="G578" s="4">
        <f t="shared" si="69"/>
        <v>314867.94190842466</v>
      </c>
      <c r="H578" s="42">
        <f t="shared" si="71"/>
        <v>10.222481399464558</v>
      </c>
      <c r="I578" s="10">
        <f t="shared" si="72"/>
        <v>1.2881246066978054</v>
      </c>
      <c r="J578" s="4">
        <f t="shared" si="73"/>
        <v>1319.3091468809691</v>
      </c>
      <c r="K578" s="4">
        <f t="shared" si="67"/>
        <v>296.59393617215261</v>
      </c>
      <c r="L578" s="42">
        <f>Pressure!Q578</f>
        <v>0.69190182417651869</v>
      </c>
      <c r="M578" s="10">
        <f t="shared" si="68"/>
        <v>1.6041770980934025</v>
      </c>
      <c r="N578" s="10">
        <f t="shared" si="74"/>
        <v>2.5616829820695148</v>
      </c>
    </row>
    <row r="579" spans="3:14">
      <c r="C579" s="4">
        <f>Pressure!AB579*1000000</f>
        <v>6884187.5354198487</v>
      </c>
      <c r="D579" s="78">
        <f>Pressure!I579</f>
        <v>1.4876302106966495E-4</v>
      </c>
      <c r="E579" s="40">
        <f>Pressure!H579</f>
        <v>148.76302106966494</v>
      </c>
      <c r="F579" s="10">
        <f t="shared" si="70"/>
        <v>4.25</v>
      </c>
      <c r="G579" s="4">
        <f t="shared" si="69"/>
        <v>314838.2070984678</v>
      </c>
      <c r="H579" s="42">
        <f t="shared" si="71"/>
        <v>10.221717674189771</v>
      </c>
      <c r="I579" s="10">
        <f t="shared" si="72"/>
        <v>1.2881187183380896</v>
      </c>
      <c r="J579" s="4">
        <f t="shared" si="73"/>
        <v>1319.1785265066108</v>
      </c>
      <c r="K579" s="4">
        <f t="shared" si="67"/>
        <v>296.56457140115344</v>
      </c>
      <c r="L579" s="42">
        <f>Pressure!Q579</f>
        <v>0.69311772319395815</v>
      </c>
      <c r="M579" s="10">
        <f t="shared" si="68"/>
        <v>1.6040672847990414</v>
      </c>
      <c r="N579" s="10">
        <f t="shared" si="74"/>
        <v>2.5616829820695148</v>
      </c>
    </row>
    <row r="580" spans="3:14">
      <c r="C580" s="4">
        <f>Pressure!AB580*1000000</f>
        <v>6883523.0646100165</v>
      </c>
      <c r="D580" s="78">
        <f>Pressure!I580</f>
        <v>1.4876302106966495E-4</v>
      </c>
      <c r="E580" s="40">
        <f>Pressure!H580</f>
        <v>148.76302106966494</v>
      </c>
      <c r="F580" s="10">
        <f t="shared" si="70"/>
        <v>4.25</v>
      </c>
      <c r="G580" s="4">
        <f t="shared" si="69"/>
        <v>314807.81850179459</v>
      </c>
      <c r="H580" s="42">
        <f t="shared" si="71"/>
        <v>10.220937143717595</v>
      </c>
      <c r="I580" s="10">
        <f t="shared" si="72"/>
        <v>1.2881126993602217</v>
      </c>
      <c r="J580" s="4">
        <f t="shared" si="73"/>
        <v>1319.0450341493554</v>
      </c>
      <c r="K580" s="4">
        <f t="shared" si="67"/>
        <v>296.53456097957724</v>
      </c>
      <c r="L580" s="42">
        <f>Pressure!Q580</f>
        <v>0.6943336588426664</v>
      </c>
      <c r="M580" s="10">
        <f t="shared" si="68"/>
        <v>1.6039550383318073</v>
      </c>
      <c r="N580" s="10">
        <f t="shared" si="74"/>
        <v>2.5616829820695148</v>
      </c>
    </row>
    <row r="581" spans="3:14">
      <c r="C581" s="4">
        <f>Pressure!AB581*1000000</f>
        <v>6882844.2989979377</v>
      </c>
      <c r="D581" s="78">
        <f>Pressure!I581</f>
        <v>1.4876302106966495E-4</v>
      </c>
      <c r="E581" s="40">
        <f>Pressure!H581</f>
        <v>148.76302106966494</v>
      </c>
      <c r="F581" s="10">
        <f t="shared" si="70"/>
        <v>4.25</v>
      </c>
      <c r="G581" s="4">
        <f t="shared" si="69"/>
        <v>314776.77615333337</v>
      </c>
      <c r="H581" s="42">
        <f t="shared" si="71"/>
        <v>10.220139808096835</v>
      </c>
      <c r="I581" s="10">
        <f t="shared" si="72"/>
        <v>1.2881065496957878</v>
      </c>
      <c r="J581" s="4">
        <f t="shared" si="73"/>
        <v>1318.9086699626373</v>
      </c>
      <c r="K581" s="4">
        <f t="shared" si="67"/>
        <v>296.50390494191748</v>
      </c>
      <c r="L581" s="42">
        <f>Pressure!Q581</f>
        <v>0.69554963193277952</v>
      </c>
      <c r="M581" s="10">
        <f t="shared" si="68"/>
        <v>1.6038403585822061</v>
      </c>
      <c r="N581" s="10">
        <f t="shared" si="74"/>
        <v>2.5616829820695148</v>
      </c>
    </row>
    <row r="582" spans="3:14">
      <c r="C582" s="4">
        <f>Pressure!AB582*1000000</f>
        <v>6882151.2393706003</v>
      </c>
      <c r="D582" s="78">
        <f>Pressure!I582</f>
        <v>1.4876302106966495E-4</v>
      </c>
      <c r="E582" s="40">
        <f>Pressure!H582</f>
        <v>148.76302106966494</v>
      </c>
      <c r="F582" s="10">
        <f t="shared" si="70"/>
        <v>4.25</v>
      </c>
      <c r="G582" s="4">
        <f t="shared" si="69"/>
        <v>314745.08008907584</v>
      </c>
      <c r="H582" s="42">
        <f t="shared" si="71"/>
        <v>10.219325667385204</v>
      </c>
      <c r="I582" s="10">
        <f t="shared" si="72"/>
        <v>1.2881002692749328</v>
      </c>
      <c r="J582" s="4">
        <f t="shared" si="73"/>
        <v>1318.7694341045635</v>
      </c>
      <c r="K582" s="4">
        <f t="shared" si="67"/>
        <v>296.47260332371826</v>
      </c>
      <c r="L582" s="42">
        <f>Pressure!Q582</f>
        <v>0.69676564327469914</v>
      </c>
      <c r="M582" s="10">
        <f t="shared" si="68"/>
        <v>1.6037232454393788</v>
      </c>
      <c r="N582" s="10">
        <f t="shared" si="74"/>
        <v>2.5616829820695148</v>
      </c>
    </row>
    <row r="583" spans="3:14">
      <c r="C583" s="4">
        <f>Pressure!AB583*1000000</f>
        <v>6881443.886538011</v>
      </c>
      <c r="D583" s="78">
        <f>Pressure!I583</f>
        <v>1.4876302106966495E-4</v>
      </c>
      <c r="E583" s="40">
        <f>Pressure!H583</f>
        <v>148.76302106966494</v>
      </c>
      <c r="F583" s="10">
        <f t="shared" si="70"/>
        <v>4.25</v>
      </c>
      <c r="G583" s="4">
        <f t="shared" si="69"/>
        <v>314712.73034606659</v>
      </c>
      <c r="H583" s="42">
        <f t="shared" si="71"/>
        <v>10.218494721649119</v>
      </c>
      <c r="I583" s="10">
        <f t="shared" si="72"/>
        <v>1.2880938580263555</v>
      </c>
      <c r="J583" s="4">
        <f t="shared" si="73"/>
        <v>1318.6273267378642</v>
      </c>
      <c r="K583" s="4">
        <f t="shared" si="67"/>
        <v>296.44065616156291</v>
      </c>
      <c r="L583" s="42">
        <f>Pressure!Q583</f>
        <v>0.69798169367909824</v>
      </c>
      <c r="M583" s="10">
        <f t="shared" si="68"/>
        <v>1.6036036987916473</v>
      </c>
      <c r="N583" s="10">
        <f t="shared" si="74"/>
        <v>2.5616829820695148</v>
      </c>
    </row>
    <row r="584" spans="3:14">
      <c r="C584" s="4">
        <f>Pressure!AB584*1000000</f>
        <v>6880722.2413335238</v>
      </c>
      <c r="D584" s="78">
        <f>Pressure!I584</f>
        <v>1.4876302106966495E-4</v>
      </c>
      <c r="E584" s="40">
        <f>Pressure!H584</f>
        <v>148.76302106966494</v>
      </c>
      <c r="F584" s="10">
        <f t="shared" si="70"/>
        <v>4.25</v>
      </c>
      <c r="G584" s="4">
        <f t="shared" si="69"/>
        <v>314679.72696241777</v>
      </c>
      <c r="H584" s="42">
        <f t="shared" si="71"/>
        <v>10.217646970964033</v>
      </c>
      <c r="I584" s="10">
        <f t="shared" si="72"/>
        <v>1.2880873158773092</v>
      </c>
      <c r="J584" s="4">
        <f t="shared" si="73"/>
        <v>1318.4823480299606</v>
      </c>
      <c r="K584" s="4">
        <f t="shared" si="67"/>
        <v>296.40806349308946</v>
      </c>
      <c r="L584" s="42">
        <f>Pressure!Q584</f>
        <v>0.69919778395692622</v>
      </c>
      <c r="M584" s="10">
        <f t="shared" si="68"/>
        <v>1.6034817185256367</v>
      </c>
      <c r="N584" s="10">
        <f t="shared" si="74"/>
        <v>2.5616829820695148</v>
      </c>
    </row>
    <row r="585" spans="3:14">
      <c r="C585" s="4">
        <f>Pressure!AB585*1000000</f>
        <v>6879986.3046135847</v>
      </c>
      <c r="D585" s="78">
        <f>Pressure!I585</f>
        <v>1.4876302106966495E-4</v>
      </c>
      <c r="E585" s="40">
        <f>Pressure!H585</f>
        <v>148.76302106966494</v>
      </c>
      <c r="F585" s="10">
        <f t="shared" si="70"/>
        <v>4.25</v>
      </c>
      <c r="G585" s="4">
        <f t="shared" si="69"/>
        <v>314646.06997729768</v>
      </c>
      <c r="H585" s="42">
        <f t="shared" si="71"/>
        <v>10.21678241541415</v>
      </c>
      <c r="I585" s="10">
        <f t="shared" si="72"/>
        <v>1.2880806427535982</v>
      </c>
      <c r="J585" s="4">
        <f t="shared" si="73"/>
        <v>1318.3344981529126</v>
      </c>
      <c r="K585" s="4">
        <f t="shared" si="67"/>
        <v>296.3748253569787</v>
      </c>
      <c r="L585" s="42">
        <f>Pressure!Q585</f>
        <v>0.70041391491941452</v>
      </c>
      <c r="M585" s="10">
        <f t="shared" si="68"/>
        <v>1.6033573045268616</v>
      </c>
      <c r="N585" s="10">
        <f t="shared" si="74"/>
        <v>2.5616829820695148</v>
      </c>
    </row>
    <row r="586" spans="3:14">
      <c r="C586" s="4">
        <f>Pressure!AB586*1000000</f>
        <v>6879236.0772579312</v>
      </c>
      <c r="D586" s="78">
        <f>Pressure!I586</f>
        <v>1.4876302106966495E-4</v>
      </c>
      <c r="E586" s="40">
        <f>Pressure!H586</f>
        <v>148.76302106966494</v>
      </c>
      <c r="F586" s="10">
        <f t="shared" si="70"/>
        <v>4.25</v>
      </c>
      <c r="G586" s="4">
        <f t="shared" si="69"/>
        <v>314611.7594309398</v>
      </c>
      <c r="H586" s="42">
        <f t="shared" si="71"/>
        <v>10.215901055092655</v>
      </c>
      <c r="I586" s="10">
        <f t="shared" si="72"/>
        <v>1.2880738385795776</v>
      </c>
      <c r="J586" s="4">
        <f t="shared" si="73"/>
        <v>1318.1837772834599</v>
      </c>
      <c r="K586" s="4">
        <f t="shared" si="67"/>
        <v>296.34094179296341</v>
      </c>
      <c r="L586" s="42">
        <f>Pressure!Q586</f>
        <v>0.70163008737808197</v>
      </c>
      <c r="M586" s="10">
        <f t="shared" si="68"/>
        <v>1.6032304566795625</v>
      </c>
      <c r="N586" s="10">
        <f t="shared" si="74"/>
        <v>2.5616829820695148</v>
      </c>
    </row>
    <row r="587" spans="3:14">
      <c r="C587" s="4">
        <f>Pressure!AB587*1000000</f>
        <v>6878471.5601694128</v>
      </c>
      <c r="D587" s="78">
        <f>Pressure!I587</f>
        <v>1.4876302106966495E-4</v>
      </c>
      <c r="E587" s="40">
        <f>Pressure!H587</f>
        <v>148.76302106966494</v>
      </c>
      <c r="F587" s="10">
        <f t="shared" si="70"/>
        <v>4.25</v>
      </c>
      <c r="G587" s="4">
        <f t="shared" si="69"/>
        <v>314576.79536463472</v>
      </c>
      <c r="H587" s="42">
        <f t="shared" si="71"/>
        <v>10.215002890101493</v>
      </c>
      <c r="I587" s="10">
        <f t="shared" si="72"/>
        <v>1.2880669032781491</v>
      </c>
      <c r="J587" s="4">
        <f t="shared" si="73"/>
        <v>1318.0301856029853</v>
      </c>
      <c r="K587" s="4">
        <f t="shared" si="67"/>
        <v>296.30641284182036</v>
      </c>
      <c r="L587" s="42">
        <f>Pressure!Q587</f>
        <v>0.70284630214474042</v>
      </c>
      <c r="M587" s="10">
        <f t="shared" si="68"/>
        <v>1.6031011748668458</v>
      </c>
      <c r="N587" s="10">
        <f t="shared" si="74"/>
        <v>2.5616829820695148</v>
      </c>
    </row>
    <row r="588" spans="3:14">
      <c r="C588" s="4">
        <f>Pressure!AB588*1000000</f>
        <v>6877692.7542742463</v>
      </c>
      <c r="D588" s="78">
        <f>Pressure!I588</f>
        <v>1.4876302106966495E-4</v>
      </c>
      <c r="E588" s="40">
        <f>Pressure!H588</f>
        <v>148.76302106966494</v>
      </c>
      <c r="F588" s="10">
        <f t="shared" si="70"/>
        <v>4.25</v>
      </c>
      <c r="G588" s="4">
        <f t="shared" si="69"/>
        <v>314541.17782074149</v>
      </c>
      <c r="H588" s="42">
        <f t="shared" si="71"/>
        <v>10.214087920551663</v>
      </c>
      <c r="I588" s="10">
        <f t="shared" si="72"/>
        <v>1.2880598367707614</v>
      </c>
      <c r="J588" s="4">
        <f t="shared" si="73"/>
        <v>1317.8737232975657</v>
      </c>
      <c r="K588" s="4">
        <f t="shared" si="67"/>
        <v>296.27123854538144</v>
      </c>
      <c r="L588" s="42">
        <f>Pressure!Q588</f>
        <v>0.70406256003150003</v>
      </c>
      <c r="M588" s="10">
        <f t="shared" si="68"/>
        <v>1.602969458970388</v>
      </c>
      <c r="N588" s="10">
        <f t="shared" si="74"/>
        <v>2.5616829820695148</v>
      </c>
    </row>
    <row r="589" spans="3:14">
      <c r="C589" s="4">
        <f>Pressure!AB589*1000000</f>
        <v>6876899.6605215641</v>
      </c>
      <c r="D589" s="78">
        <f>Pressure!I589</f>
        <v>1.4876302106966495E-4</v>
      </c>
      <c r="E589" s="40">
        <f>Pressure!H589</f>
        <v>148.76302106966494</v>
      </c>
      <c r="F589" s="10">
        <f t="shared" si="70"/>
        <v>4.25</v>
      </c>
      <c r="G589" s="4">
        <f t="shared" si="69"/>
        <v>314504.90684266732</v>
      </c>
      <c r="H589" s="42">
        <f t="shared" si="71"/>
        <v>10.213156146562662</v>
      </c>
      <c r="I589" s="10">
        <f t="shared" si="72"/>
        <v>1.2880526389774039</v>
      </c>
      <c r="J589" s="4">
        <f t="shared" si="73"/>
        <v>1317.7143905578821</v>
      </c>
      <c r="K589" s="4">
        <f t="shared" si="67"/>
        <v>296.23541894651368</v>
      </c>
      <c r="L589" s="42">
        <f>Pressure!Q589</f>
        <v>0.70527886185077482</v>
      </c>
      <c r="M589" s="10">
        <f t="shared" si="68"/>
        <v>1.6028353088706966</v>
      </c>
      <c r="N589" s="10">
        <f t="shared" si="74"/>
        <v>2.5616829820695148</v>
      </c>
    </row>
    <row r="590" spans="3:14">
      <c r="C590" s="4">
        <f>Pressure!AB590*1000000</f>
        <v>6876092.2798841922</v>
      </c>
      <c r="D590" s="78">
        <f>Pressure!I590</f>
        <v>1.4876302106966495E-4</v>
      </c>
      <c r="E590" s="40">
        <f>Pressure!H590</f>
        <v>148.76302106966494</v>
      </c>
      <c r="F590" s="10">
        <f t="shared" si="70"/>
        <v>4.25</v>
      </c>
      <c r="G590" s="4">
        <f t="shared" si="69"/>
        <v>314467.98247490305</v>
      </c>
      <c r="H590" s="42">
        <f t="shared" si="71"/>
        <v>10.212207568263441</v>
      </c>
      <c r="I590" s="10">
        <f t="shared" si="72"/>
        <v>1.2880453098166122</v>
      </c>
      <c r="J590" s="4">
        <f t="shared" si="73"/>
        <v>1317.5521875793759</v>
      </c>
      <c r="K590" s="4">
        <f t="shared" si="67"/>
        <v>296.19895408915426</v>
      </c>
      <c r="L590" s="42">
        <f>Pressure!Q590</f>
        <v>0.70649520841528801</v>
      </c>
      <c r="M590" s="10">
        <f t="shared" si="68"/>
        <v>1.602698724446846</v>
      </c>
      <c r="N590" s="10">
        <f t="shared" si="74"/>
        <v>2.5616829820695148</v>
      </c>
    </row>
    <row r="591" spans="3:14">
      <c r="C591" s="4">
        <f>Pressure!AB591*1000000</f>
        <v>6875270.613357841</v>
      </c>
      <c r="D591" s="78">
        <f>Pressure!I591</f>
        <v>1.4876302106966495E-4</v>
      </c>
      <c r="E591" s="40">
        <f>Pressure!H591</f>
        <v>148.76302106966494</v>
      </c>
      <c r="F591" s="10">
        <f t="shared" si="70"/>
        <v>4.25</v>
      </c>
      <c r="G591" s="4">
        <f t="shared" si="69"/>
        <v>314430.40476298594</v>
      </c>
      <c r="H591" s="42">
        <f t="shared" si="71"/>
        <v>10.211242185791393</v>
      </c>
      <c r="I591" s="10">
        <f t="shared" si="72"/>
        <v>1.2880378492054572</v>
      </c>
      <c r="J591" s="4">
        <f t="shared" si="73"/>
        <v>1317.3871145620847</v>
      </c>
      <c r="K591" s="4">
        <f t="shared" ref="K591:K654" si="75">J591/4.4482</f>
        <v>296.1618440182736</v>
      </c>
      <c r="L591" s="42">
        <f>Pressure!Q591</f>
        <v>0.7077116005380778</v>
      </c>
      <c r="M591" s="10">
        <f t="shared" ref="M591:M654" si="76">(J591+J590)/2*(L591-L590)</f>
        <v>1.6025597055770482</v>
      </c>
      <c r="N591" s="10">
        <f t="shared" si="74"/>
        <v>2.5616829820695148</v>
      </c>
    </row>
    <row r="592" spans="3:14">
      <c r="C592" s="4">
        <f>Pressure!AB592*1000000</f>
        <v>6874434.6619616589</v>
      </c>
      <c r="D592" s="78">
        <f>Pressure!I592</f>
        <v>1.4876302106966495E-4</v>
      </c>
      <c r="E592" s="40">
        <f>Pressure!H592</f>
        <v>148.76302106966494</v>
      </c>
      <c r="F592" s="10">
        <f t="shared" si="70"/>
        <v>4.25</v>
      </c>
      <c r="G592" s="4">
        <f t="shared" si="69"/>
        <v>314392.17375352531</v>
      </c>
      <c r="H592" s="42">
        <f t="shared" si="71"/>
        <v>10.210259999293053</v>
      </c>
      <c r="I592" s="10">
        <f t="shared" si="72"/>
        <v>1.2880302570595494</v>
      </c>
      <c r="J592" s="4">
        <f t="shared" si="73"/>
        <v>1317.2191717107567</v>
      </c>
      <c r="K592" s="4">
        <f t="shared" si="75"/>
        <v>296.12408877990123</v>
      </c>
      <c r="L592" s="42">
        <f>Pressure!Q592</f>
        <v>0.70892803903250246</v>
      </c>
      <c r="M592" s="10">
        <f t="shared" si="76"/>
        <v>1.6024182521377324</v>
      </c>
      <c r="N592" s="10">
        <f t="shared" si="74"/>
        <v>2.5616829820695148</v>
      </c>
    </row>
    <row r="593" spans="3:14">
      <c r="C593" s="4">
        <f>Pressure!AB593*1000000</f>
        <v>6873584.4267379306</v>
      </c>
      <c r="D593" s="78">
        <f>Pressure!I593</f>
        <v>1.4876302106966495E-4</v>
      </c>
      <c r="E593" s="40">
        <f>Pressure!H593</f>
        <v>148.76302106966494</v>
      </c>
      <c r="F593" s="10">
        <f t="shared" si="70"/>
        <v>4.25</v>
      </c>
      <c r="G593" s="4">
        <f t="shared" si="69"/>
        <v>314353.2894941885</v>
      </c>
      <c r="H593" s="42">
        <f t="shared" si="71"/>
        <v>10.209261008923681</v>
      </c>
      <c r="I593" s="10">
        <f t="shared" si="72"/>
        <v>1.2880225332930328</v>
      </c>
      <c r="J593" s="4">
        <f t="shared" si="73"/>
        <v>1317.0483592347866</v>
      </c>
      <c r="K593" s="4">
        <f t="shared" si="75"/>
        <v>296.08568842111117</v>
      </c>
      <c r="L593" s="42">
        <f>Pressure!Q593</f>
        <v>0.71014452471224621</v>
      </c>
      <c r="M593" s="10">
        <f t="shared" si="76"/>
        <v>1.6022743640045907</v>
      </c>
      <c r="N593" s="10">
        <f t="shared" si="74"/>
        <v>2.5616829820695148</v>
      </c>
    </row>
    <row r="594" spans="3:14">
      <c r="C594" s="4">
        <f>Pressure!AB594*1000000</f>
        <v>6872719.9087523371</v>
      </c>
      <c r="D594" s="78">
        <f>Pressure!I594</f>
        <v>1.4876302106966495E-4</v>
      </c>
      <c r="E594" s="40">
        <f>Pressure!H594</f>
        <v>148.76302106966494</v>
      </c>
      <c r="F594" s="10">
        <f t="shared" si="70"/>
        <v>4.25</v>
      </c>
      <c r="G594" s="4">
        <f t="shared" si="69"/>
        <v>314313.75203371287</v>
      </c>
      <c r="H594" s="42">
        <f t="shared" si="71"/>
        <v>10.208245214847601</v>
      </c>
      <c r="I594" s="10">
        <f t="shared" si="72"/>
        <v>1.2880146778185848</v>
      </c>
      <c r="J594" s="4">
        <f t="shared" si="73"/>
        <v>1316.8746773482701</v>
      </c>
      <c r="K594" s="4">
        <f t="shared" si="75"/>
        <v>296.04664299003417</v>
      </c>
      <c r="L594" s="42">
        <f>Pressure!Q594</f>
        <v>0.71136105839132424</v>
      </c>
      <c r="M594" s="10">
        <f t="shared" si="76"/>
        <v>1.6021280410513887</v>
      </c>
      <c r="N594" s="10">
        <f t="shared" si="74"/>
        <v>2.5616829820695148</v>
      </c>
    </row>
    <row r="595" spans="3:14">
      <c r="C595" s="4">
        <f>Pressure!AB595*1000000</f>
        <v>6871841.1090938142</v>
      </c>
      <c r="D595" s="78">
        <f>Pressure!I595</f>
        <v>1.4876302106966495E-4</v>
      </c>
      <c r="E595" s="40">
        <f>Pressure!H595</f>
        <v>148.76302106966494</v>
      </c>
      <c r="F595" s="10">
        <f t="shared" si="70"/>
        <v>4.25</v>
      </c>
      <c r="G595" s="4">
        <f t="shared" si="69"/>
        <v>314273.56142189924</v>
      </c>
      <c r="H595" s="42">
        <f t="shared" si="71"/>
        <v>10.207212617238014</v>
      </c>
      <c r="I595" s="10">
        <f t="shared" si="72"/>
        <v>1.2880066905474139</v>
      </c>
      <c r="J595" s="4">
        <f t="shared" si="73"/>
        <v>1316.6981262699749</v>
      </c>
      <c r="K595" s="4">
        <f t="shared" si="75"/>
        <v>296.00695253585155</v>
      </c>
      <c r="L595" s="42">
        <f>Pressure!Q595</f>
        <v>0.7125776408840887</v>
      </c>
      <c r="M595" s="10">
        <f t="shared" si="76"/>
        <v>1.6019792831512887</v>
      </c>
      <c r="N595" s="10">
        <f t="shared" si="74"/>
        <v>2.5616829820695148</v>
      </c>
    </row>
    <row r="596" spans="3:14">
      <c r="C596" s="4">
        <f>Pressure!AB596*1000000</f>
        <v>6870948.028874632</v>
      </c>
      <c r="D596" s="78">
        <f>Pressure!I596</f>
        <v>1.4876302106966495E-4</v>
      </c>
      <c r="E596" s="40">
        <f>Pressure!H596</f>
        <v>148.76302106966494</v>
      </c>
      <c r="F596" s="10">
        <f t="shared" si="70"/>
        <v>4.25</v>
      </c>
      <c r="G596" s="4">
        <f t="shared" si="69"/>
        <v>314232.71770961577</v>
      </c>
      <c r="H596" s="42">
        <f t="shared" si="71"/>
        <v>10.20616321627708</v>
      </c>
      <c r="I596" s="10">
        <f t="shared" si="72"/>
        <v>1.2879985713892561</v>
      </c>
      <c r="J596" s="4">
        <f t="shared" si="73"/>
        <v>1316.5187062233558</v>
      </c>
      <c r="K596" s="4">
        <f t="shared" si="75"/>
        <v>295.96661710879812</v>
      </c>
      <c r="L596" s="42">
        <f>Pressure!Q596</f>
        <v>0.7137942730052339</v>
      </c>
      <c r="M596" s="10">
        <f t="shared" si="76"/>
        <v>1.6018280901758033</v>
      </c>
      <c r="N596" s="10">
        <f t="shared" si="74"/>
        <v>2.5616829820695148</v>
      </c>
    </row>
    <row r="597" spans="3:14">
      <c r="C597" s="4">
        <f>Pressure!AB597*1000000</f>
        <v>6870040.6692303075</v>
      </c>
      <c r="D597" s="78">
        <f>Pressure!I597</f>
        <v>1.4876302106966495E-4</v>
      </c>
      <c r="E597" s="40">
        <f>Pressure!H597</f>
        <v>148.76302106966494</v>
      </c>
      <c r="F597" s="10">
        <f t="shared" si="70"/>
        <v>4.25</v>
      </c>
      <c r="G597" s="4">
        <f t="shared" si="69"/>
        <v>314191.22094879352</v>
      </c>
      <c r="H597" s="42">
        <f t="shared" si="71"/>
        <v>10.20509701215582</v>
      </c>
      <c r="I597" s="10">
        <f t="shared" si="72"/>
        <v>1.2879903202523733</v>
      </c>
      <c r="J597" s="4">
        <f t="shared" si="73"/>
        <v>1316.3364174365393</v>
      </c>
      <c r="K597" s="4">
        <f t="shared" si="75"/>
        <v>295.92563676015902</v>
      </c>
      <c r="L597" s="42">
        <f>Pressure!Q597</f>
        <v>0.71501095556980199</v>
      </c>
      <c r="M597" s="10">
        <f t="shared" si="76"/>
        <v>1.6016744619953698</v>
      </c>
      <c r="N597" s="10">
        <f t="shared" si="74"/>
        <v>2.5616829820695148</v>
      </c>
    </row>
    <row r="598" spans="3:14">
      <c r="C598" s="4">
        <f>Pressure!AB598*1000000</f>
        <v>6869119.0313196536</v>
      </c>
      <c r="D598" s="78">
        <f>Pressure!I598</f>
        <v>1.4876302106966495E-4</v>
      </c>
      <c r="E598" s="40">
        <f>Pressure!H598</f>
        <v>148.76302106966494</v>
      </c>
      <c r="F598" s="10">
        <f t="shared" si="70"/>
        <v>4.25</v>
      </c>
      <c r="G598" s="4">
        <f t="shared" si="69"/>
        <v>314149.07119242923</v>
      </c>
      <c r="H598" s="42">
        <f t="shared" si="71"/>
        <v>10.204014005074155</v>
      </c>
      <c r="I598" s="10">
        <f t="shared" si="72"/>
        <v>1.2879819370435499</v>
      </c>
      <c r="J598" s="4">
        <f t="shared" si="73"/>
        <v>1316.1512601423303</v>
      </c>
      <c r="K598" s="4">
        <f t="shared" si="75"/>
        <v>295.88401154227108</v>
      </c>
      <c r="L598" s="42">
        <f>Pressure!Q598</f>
        <v>0.71622768939318837</v>
      </c>
      <c r="M598" s="10">
        <f t="shared" si="76"/>
        <v>1.6015183984790411</v>
      </c>
      <c r="N598" s="10">
        <f t="shared" si="74"/>
        <v>2.5616829820695148</v>
      </c>
    </row>
    <row r="599" spans="3:14">
      <c r="C599" s="4">
        <f>Pressure!AB599*1000000</f>
        <v>6868183.1163248718</v>
      </c>
      <c r="D599" s="78">
        <f>Pressure!I599</f>
        <v>1.4876302106966495E-4</v>
      </c>
      <c r="E599" s="40">
        <f>Pressure!H599</f>
        <v>148.76302106966494</v>
      </c>
      <c r="F599" s="10">
        <f t="shared" si="70"/>
        <v>4.25</v>
      </c>
      <c r="G599" s="4">
        <f t="shared" si="69"/>
        <v>314106.26849458902</v>
      </c>
      <c r="H599" s="42">
        <f t="shared" si="71"/>
        <v>10.202914195241028</v>
      </c>
      <c r="I599" s="10">
        <f t="shared" si="72"/>
        <v>1.2879734216680923</v>
      </c>
      <c r="J599" s="4">
        <f t="shared" si="73"/>
        <v>1315.9632345782338</v>
      </c>
      <c r="K599" s="4">
        <f t="shared" si="75"/>
        <v>295.84174150852789</v>
      </c>
      <c r="L599" s="42">
        <f>Pressure!Q599</f>
        <v>0.71744447529114719</v>
      </c>
      <c r="M599" s="10">
        <f t="shared" si="76"/>
        <v>1.6013598994944889</v>
      </c>
      <c r="N599" s="10">
        <f t="shared" si="74"/>
        <v>2.5616829820695148</v>
      </c>
    </row>
    <row r="600" spans="3:14">
      <c r="C600" s="4">
        <f>Pressure!AB600*1000000</f>
        <v>6867232.9254515469</v>
      </c>
      <c r="D600" s="78">
        <f>Pressure!I600</f>
        <v>1.4876302106966495E-4</v>
      </c>
      <c r="E600" s="40">
        <f>Pressure!H600</f>
        <v>148.76302106966494</v>
      </c>
      <c r="F600" s="10">
        <f t="shared" si="70"/>
        <v>4.25</v>
      </c>
      <c r="G600" s="4">
        <f t="shared" si="69"/>
        <v>314062.81291040865</v>
      </c>
      <c r="H600" s="42">
        <f t="shared" si="71"/>
        <v>10.201797582874368</v>
      </c>
      <c r="I600" s="10">
        <f t="shared" si="72"/>
        <v>1.287964774029825</v>
      </c>
      <c r="J600" s="4">
        <f t="shared" si="73"/>
        <v>1315.7723409864523</v>
      </c>
      <c r="K600" s="4">
        <f t="shared" si="75"/>
        <v>295.79882671337896</v>
      </c>
      <c r="L600" s="42">
        <f>Pressure!Q600</f>
        <v>0.71866131407979694</v>
      </c>
      <c r="M600" s="10">
        <f t="shared" si="76"/>
        <v>1.6011989649082983</v>
      </c>
      <c r="N600" s="10">
        <f t="shared" si="74"/>
        <v>2.5616829820695148</v>
      </c>
    </row>
    <row r="601" spans="3:14">
      <c r="C601" s="4">
        <f>Pressure!AB601*1000000</f>
        <v>6866268.4599284986</v>
      </c>
      <c r="D601" s="78">
        <f>Pressure!I601</f>
        <v>1.4876302106966495E-4</v>
      </c>
      <c r="E601" s="40">
        <f>Pressure!H601</f>
        <v>148.76302106966494</v>
      </c>
      <c r="F601" s="10">
        <f t="shared" si="70"/>
        <v>4.25</v>
      </c>
      <c r="G601" s="4">
        <f t="shared" si="69"/>
        <v>314018.70449608634</v>
      </c>
      <c r="H601" s="42">
        <f t="shared" si="71"/>
        <v>10.20066416820092</v>
      </c>
      <c r="I601" s="10">
        <f t="shared" si="72"/>
        <v>1.2879559940310878</v>
      </c>
      <c r="J601" s="4">
        <f t="shared" si="73"/>
        <v>1315.5785796138553</v>
      </c>
      <c r="K601" s="4">
        <f t="shared" si="75"/>
        <v>295.75526721232302</v>
      </c>
      <c r="L601" s="42">
        <f>Pressure!Q601</f>
        <v>0.71987820657562607</v>
      </c>
      <c r="M601" s="10">
        <f t="shared" si="76"/>
        <v>1.6010355945857868</v>
      </c>
      <c r="N601" s="10">
        <f t="shared" si="74"/>
        <v>2.5616829820695148</v>
      </c>
    </row>
    <row r="602" spans="3:14">
      <c r="C602" s="4">
        <f>Pressure!AB602*1000000</f>
        <v>6865289.7210080633</v>
      </c>
      <c r="D602" s="78">
        <f>Pressure!I602</f>
        <v>1.4876302106966495E-4</v>
      </c>
      <c r="E602" s="40">
        <f>Pressure!H602</f>
        <v>148.76302106966494</v>
      </c>
      <c r="F602" s="10">
        <f t="shared" si="70"/>
        <v>4.25</v>
      </c>
      <c r="G602" s="4">
        <f t="shared" si="69"/>
        <v>313973.94330889586</v>
      </c>
      <c r="H602" s="42">
        <f t="shared" si="71"/>
        <v>10.199513951456559</v>
      </c>
      <c r="I602" s="10">
        <f t="shared" si="72"/>
        <v>1.2879470815727356</v>
      </c>
      <c r="J602" s="4">
        <f t="shared" si="73"/>
        <v>1315.3819507120386</v>
      </c>
      <c r="K602" s="4">
        <f t="shared" si="75"/>
        <v>295.71106306192138</v>
      </c>
      <c r="L602" s="42">
        <f>Pressure!Q602</f>
        <v>0.72109515359549847</v>
      </c>
      <c r="M602" s="10">
        <f t="shared" si="76"/>
        <v>1.6008697883910099</v>
      </c>
      <c r="N602" s="10">
        <f t="shared" si="74"/>
        <v>2.5616829820695148</v>
      </c>
    </row>
    <row r="603" spans="3:14">
      <c r="C603" s="4">
        <f>Pressure!AB603*1000000</f>
        <v>6864296.7099657953</v>
      </c>
      <c r="D603" s="78">
        <f>Pressure!I603</f>
        <v>1.4876302106966495E-4</v>
      </c>
      <c r="E603" s="40">
        <f>Pressure!H603</f>
        <v>148.76302106966494</v>
      </c>
      <c r="F603" s="10">
        <f t="shared" si="70"/>
        <v>4.25</v>
      </c>
      <c r="G603" s="4">
        <f t="shared" si="69"/>
        <v>313928.52940717281</v>
      </c>
      <c r="H603" s="42">
        <f t="shared" si="71"/>
        <v>10.198346932885951</v>
      </c>
      <c r="I603" s="10">
        <f t="shared" si="72"/>
        <v>1.2879380365541313</v>
      </c>
      <c r="J603" s="4">
        <f t="shared" si="73"/>
        <v>1315.1824545372606</v>
      </c>
      <c r="K603" s="4">
        <f t="shared" si="75"/>
        <v>295.66621431978342</v>
      </c>
      <c r="L603" s="42">
        <f>Pressure!Q603</f>
        <v>0.72231215595665887</v>
      </c>
      <c r="M603" s="10">
        <f t="shared" si="76"/>
        <v>1.6007015461864527</v>
      </c>
      <c r="N603" s="10">
        <f t="shared" si="74"/>
        <v>2.5616829820695148</v>
      </c>
    </row>
    <row r="604" spans="3:14">
      <c r="C604" s="4">
        <f>Pressure!AB604*1000000</f>
        <v>6863289.4281006576</v>
      </c>
      <c r="D604" s="78">
        <f>Pressure!I604</f>
        <v>1.4876302106966495E-4</v>
      </c>
      <c r="E604" s="40">
        <f>Pressure!H604</f>
        <v>148.76302106966494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313882.46285032335</v>
      </c>
      <c r="H604" s="42">
        <f t="shared" si="71"/>
        <v>10.197163112742752</v>
      </c>
      <c r="I604" s="10">
        <f t="shared" si="72"/>
        <v>1.2879288588731468</v>
      </c>
      <c r="J604" s="4">
        <f t="shared" si="73"/>
        <v>1314.980091350483</v>
      </c>
      <c r="K604" s="4">
        <f t="shared" si="75"/>
        <v>295.62072104457599</v>
      </c>
      <c r="L604" s="42">
        <f>Pressure!Q604</f>
        <v>0.72352921447673879</v>
      </c>
      <c r="M604" s="10">
        <f t="shared" si="76"/>
        <v>1.6005308678338814</v>
      </c>
      <c r="N604" s="10">
        <f t="shared" si="74"/>
        <v>2.5616829820695148</v>
      </c>
    </row>
    <row r="605" spans="3:14">
      <c r="C605" s="4">
        <f>Pressure!AB605*1000000</f>
        <v>6862267.8767352244</v>
      </c>
      <c r="D605" s="78">
        <f>Pressure!I605</f>
        <v>1.4876302106966495E-4</v>
      </c>
      <c r="E605" s="40">
        <f>Pressure!H605</f>
        <v>148.76302106966494</v>
      </c>
      <c r="F605" s="10">
        <f t="shared" ref="F605:F668" si="78">aexit/E605</f>
        <v>4.25</v>
      </c>
      <c r="G605" s="4">
        <f t="shared" si="77"/>
        <v>313835.74369883345</v>
      </c>
      <c r="H605" s="42">
        <f t="shared" ref="H605:H668" si="79">1/(((k+1)/2)^(1/(k-1))*(patm*1000000/C605)^(1/k)*SQRT((k+1)/(k-1)*(1-(patm*1000000/C605)^((k-1)/k))))</f>
        <v>10.195962491289848</v>
      </c>
      <c r="I605" s="10">
        <f t="shared" ref="I605:I668" si="80">etanoz*SQRT(2*k^2/(k-1)*(2/(k+1))^((k+1)/(k-1))*(1-(G605/C605)^((k-1)/k)))+(G605-patm*1000000)/C605*(aexit/E605)</f>
        <v>1.2879195484261614</v>
      </c>
      <c r="J605" s="4">
        <f t="shared" ref="J605:J668" si="81">I605*D605*C605</f>
        <v>1314.774861417412</v>
      </c>
      <c r="K605" s="4">
        <f t="shared" si="75"/>
        <v>295.57458329603259</v>
      </c>
      <c r="L605" s="42">
        <f>Pressure!Q605</f>
        <v>0.72474632997376165</v>
      </c>
      <c r="M605" s="10">
        <f t="shared" si="76"/>
        <v>1.6003577531932096</v>
      </c>
      <c r="N605" s="10">
        <f t="shared" si="74"/>
        <v>2.5616829820695148</v>
      </c>
    </row>
    <row r="606" spans="3:14">
      <c r="C606" s="4">
        <f>Pressure!AB606*1000000</f>
        <v>6861232.0572152473</v>
      </c>
      <c r="D606" s="78">
        <f>Pressure!I606</f>
        <v>1.4876302106966495E-4</v>
      </c>
      <c r="E606" s="40">
        <f>Pressure!H606</f>
        <v>148.76302106966494</v>
      </c>
      <c r="F606" s="10">
        <f t="shared" si="78"/>
        <v>4.25</v>
      </c>
      <c r="G606" s="4">
        <f t="shared" si="77"/>
        <v>313788.37201424915</v>
      </c>
      <c r="H606" s="42">
        <f t="shared" si="79"/>
        <v>10.194745068798845</v>
      </c>
      <c r="I606" s="10">
        <f t="shared" si="80"/>
        <v>1.2879101051080548</v>
      </c>
      <c r="J606" s="4">
        <f t="shared" si="81"/>
        <v>1314.5667650084097</v>
      </c>
      <c r="K606" s="4">
        <f t="shared" si="75"/>
        <v>295.52780113493316</v>
      </c>
      <c r="L606" s="42">
        <f>Pressure!Q606</f>
        <v>0.72596350326614856</v>
      </c>
      <c r="M606" s="10">
        <f t="shared" si="76"/>
        <v>1.6001822021233327</v>
      </c>
      <c r="N606" s="10">
        <f t="shared" ref="N606:N669" si="82">N605-1/834*(me-mef)</f>
        <v>2.5616829820695148</v>
      </c>
    </row>
    <row r="607" spans="3:14">
      <c r="C607" s="4">
        <f>Pressure!AB607*1000000</f>
        <v>6860181.9709099438</v>
      </c>
      <c r="D607" s="78">
        <f>Pressure!I607</f>
        <v>1.4876302106966495E-4</v>
      </c>
      <c r="E607" s="40">
        <f>Pressure!H607</f>
        <v>148.76302106966494</v>
      </c>
      <c r="F607" s="10">
        <f t="shared" si="78"/>
        <v>4.25</v>
      </c>
      <c r="G607" s="4">
        <f t="shared" si="77"/>
        <v>313740.34785918955</v>
      </c>
      <c r="H607" s="42">
        <f t="shared" si="79"/>
        <v>10.193510845550358</v>
      </c>
      <c r="I607" s="10">
        <f t="shared" si="80"/>
        <v>1.2879005288122065</v>
      </c>
      <c r="J607" s="4">
        <f t="shared" si="81"/>
        <v>1314.3558023985513</v>
      </c>
      <c r="K607" s="4">
        <f t="shared" si="75"/>
        <v>295.48037462311754</v>
      </c>
      <c r="L607" s="42">
        <f>Pressure!Q607</f>
        <v>0.72718073517272408</v>
      </c>
      <c r="M607" s="10">
        <f t="shared" si="76"/>
        <v>1.6000042144820961</v>
      </c>
      <c r="N607" s="10">
        <f t="shared" si="82"/>
        <v>2.5616829820695148</v>
      </c>
    </row>
    <row r="608" spans="3:14">
      <c r="C608" s="4">
        <f>Pressure!AB608*1000000</f>
        <v>6859117.6192120025</v>
      </c>
      <c r="D608" s="78">
        <f>Pressure!I608</f>
        <v>1.4876302106966495E-4</v>
      </c>
      <c r="E608" s="40">
        <f>Pressure!H608</f>
        <v>148.76302106966494</v>
      </c>
      <c r="F608" s="10">
        <f t="shared" si="78"/>
        <v>4.25</v>
      </c>
      <c r="G608" s="4">
        <f t="shared" si="77"/>
        <v>313691.67129734723</v>
      </c>
      <c r="H608" s="42">
        <f t="shared" si="79"/>
        <v>10.192259821834082</v>
      </c>
      <c r="I608" s="10">
        <f t="shared" si="80"/>
        <v>1.2878908194304937</v>
      </c>
      <c r="J608" s="4">
        <f t="shared" si="81"/>
        <v>1314.1419738676291</v>
      </c>
      <c r="K608" s="4">
        <f t="shared" si="75"/>
        <v>295.43230382348571</v>
      </c>
      <c r="L608" s="42">
        <f>Pressure!Q608</f>
        <v>0.72839802651272145</v>
      </c>
      <c r="M608" s="10">
        <f t="shared" si="76"/>
        <v>1.5998237901255865</v>
      </c>
      <c r="N608" s="10">
        <f t="shared" si="82"/>
        <v>2.5616829820695148</v>
      </c>
    </row>
    <row r="609" spans="3:14">
      <c r="C609" s="4">
        <f>Pressure!AB609*1000000</f>
        <v>6858039.0035376353</v>
      </c>
      <c r="D609" s="78">
        <f>Pressure!I609</f>
        <v>1.4876302106966495E-4</v>
      </c>
      <c r="E609" s="40">
        <f>Pressure!H609</f>
        <v>148.76302106966494</v>
      </c>
      <c r="F609" s="10">
        <f t="shared" si="78"/>
        <v>4.25</v>
      </c>
      <c r="G609" s="4">
        <f t="shared" si="77"/>
        <v>313642.34239349054</v>
      </c>
      <c r="H609" s="42">
        <f t="shared" si="79"/>
        <v>10.190991997948785</v>
      </c>
      <c r="I609" s="10">
        <f t="shared" si="80"/>
        <v>1.2878809768532884</v>
      </c>
      <c r="J609" s="4">
        <f t="shared" si="81"/>
        <v>1313.92527970016</v>
      </c>
      <c r="K609" s="4">
        <f t="shared" si="75"/>
        <v>295.38358879999998</v>
      </c>
      <c r="L609" s="42">
        <f>Pressure!Q609</f>
        <v>0.72961537810578847</v>
      </c>
      <c r="M609" s="10">
        <f t="shared" si="76"/>
        <v>1.5996409289090048</v>
      </c>
      <c r="N609" s="10">
        <f t="shared" si="82"/>
        <v>2.5616829820695148</v>
      </c>
    </row>
    <row r="610" spans="3:14">
      <c r="C610" s="4">
        <f>Pressure!AB610*1000000</f>
        <v>6856946.1253263569</v>
      </c>
      <c r="D610" s="78">
        <f>Pressure!I610</f>
        <v>1.4876302106966495E-4</v>
      </c>
      <c r="E610" s="40">
        <f>Pressure!H610</f>
        <v>148.76302106966494</v>
      </c>
      <c r="F610" s="10">
        <f t="shared" si="78"/>
        <v>4.25</v>
      </c>
      <c r="G610" s="4">
        <f t="shared" si="77"/>
        <v>313592.36121345358</v>
      </c>
      <c r="H610" s="42">
        <f t="shared" si="79"/>
        <v>10.189707374202055</v>
      </c>
      <c r="I610" s="10">
        <f t="shared" si="80"/>
        <v>1.2878710009694525</v>
      </c>
      <c r="J610" s="4">
        <f t="shared" si="81"/>
        <v>1313.7057201853427</v>
      </c>
      <c r="K610" s="4">
        <f t="shared" si="75"/>
        <v>295.33422961767519</v>
      </c>
      <c r="L610" s="42">
        <f>Pressure!Q610</f>
        <v>0.73083279077199303</v>
      </c>
      <c r="M610" s="10">
        <f t="shared" si="76"/>
        <v>1.5994556306861882</v>
      </c>
      <c r="N610" s="10">
        <f t="shared" si="82"/>
        <v>2.5616829820695148</v>
      </c>
    </row>
    <row r="611" spans="3:14">
      <c r="C611" s="4">
        <f>Pressure!AB611*1000000</f>
        <v>6855838.9860412972</v>
      </c>
      <c r="D611" s="78">
        <f>Pressure!I611</f>
        <v>1.4876302106966495E-4</v>
      </c>
      <c r="E611" s="40">
        <f>Pressure!H611</f>
        <v>148.76302106966494</v>
      </c>
      <c r="F611" s="10">
        <f t="shared" si="78"/>
        <v>4.25</v>
      </c>
      <c r="G611" s="4">
        <f t="shared" si="77"/>
        <v>313541.72782415047</v>
      </c>
      <c r="H611" s="42">
        <f t="shared" si="79"/>
        <v>10.188405950910683</v>
      </c>
      <c r="I611" s="10">
        <f t="shared" si="80"/>
        <v>1.2878608916663374</v>
      </c>
      <c r="J611" s="4">
        <f t="shared" si="81"/>
        <v>1313.483295617121</v>
      </c>
      <c r="K611" s="4">
        <f t="shared" si="75"/>
        <v>295.28422634259272</v>
      </c>
      <c r="L611" s="42">
        <f>Pressure!Q611</f>
        <v>0.7320502653318286</v>
      </c>
      <c r="M611" s="10">
        <f t="shared" si="76"/>
        <v>1.599267895309465</v>
      </c>
      <c r="N611" s="10">
        <f t="shared" si="82"/>
        <v>2.5616829820695148</v>
      </c>
    </row>
    <row r="612" spans="3:14">
      <c r="C612" s="4">
        <f>Pressure!AB612*1000000</f>
        <v>6854717.5871689366</v>
      </c>
      <c r="D612" s="78">
        <f>Pressure!I612</f>
        <v>1.4876302106966495E-4</v>
      </c>
      <c r="E612" s="40">
        <f>Pressure!H612</f>
        <v>148.76302106966494</v>
      </c>
      <c r="F612" s="10">
        <f t="shared" si="78"/>
        <v>4.25</v>
      </c>
      <c r="G612" s="4">
        <f t="shared" si="77"/>
        <v>313490.44229356322</v>
      </c>
      <c r="H612" s="42">
        <f t="shared" si="79"/>
        <v>10.187087728400314</v>
      </c>
      <c r="I612" s="10">
        <f t="shared" si="80"/>
        <v>1.2878506488297787</v>
      </c>
      <c r="J612" s="4">
        <f t="shared" si="81"/>
        <v>1313.2580062941286</v>
      </c>
      <c r="K612" s="4">
        <f t="shared" si="75"/>
        <v>295.23357904188856</v>
      </c>
      <c r="L612" s="42">
        <f>Pressure!Q612</f>
        <v>0.73326780260622004</v>
      </c>
      <c r="M612" s="10">
        <f t="shared" si="76"/>
        <v>1.5990777226302291</v>
      </c>
      <c r="N612" s="10">
        <f t="shared" si="82"/>
        <v>2.5616829820695148</v>
      </c>
    </row>
    <row r="613" spans="3:14">
      <c r="C613" s="4">
        <f>Pressure!AB613*1000000</f>
        <v>6853581.9302194444</v>
      </c>
      <c r="D613" s="78">
        <f>Pressure!I613</f>
        <v>1.4876302106966495E-4</v>
      </c>
      <c r="E613" s="40">
        <f>Pressure!H613</f>
        <v>148.76302106966494</v>
      </c>
      <c r="F613" s="10">
        <f t="shared" si="78"/>
        <v>4.25</v>
      </c>
      <c r="G613" s="4">
        <f t="shared" si="77"/>
        <v>313438.5046907572</v>
      </c>
      <c r="H613" s="42">
        <f t="shared" si="79"/>
        <v>10.185752707005863</v>
      </c>
      <c r="I613" s="10">
        <f t="shared" si="80"/>
        <v>1.2878402723440963</v>
      </c>
      <c r="J613" s="4">
        <f t="shared" si="81"/>
        <v>1313.0298525197593</v>
      </c>
      <c r="K613" s="4">
        <f t="shared" si="75"/>
        <v>295.18228778376857</v>
      </c>
      <c r="L613" s="42">
        <f>Pressure!Q613</f>
        <v>0.73448540341652913</v>
      </c>
      <c r="M613" s="10">
        <f t="shared" si="76"/>
        <v>1.5988851124983481</v>
      </c>
      <c r="N613" s="10">
        <f t="shared" si="82"/>
        <v>2.5616829820695148</v>
      </c>
    </row>
    <row r="614" spans="3:14">
      <c r="C614" s="4">
        <f>Pressure!AB614*1000000</f>
        <v>6852432.0167263709</v>
      </c>
      <c r="D614" s="78">
        <f>Pressure!I614</f>
        <v>1.4876302106966495E-4</v>
      </c>
      <c r="E614" s="40">
        <f>Pressure!H614</f>
        <v>148.76302106966494</v>
      </c>
      <c r="F614" s="10">
        <f t="shared" si="78"/>
        <v>4.25</v>
      </c>
      <c r="G614" s="4">
        <f t="shared" si="77"/>
        <v>313385.91508586699</v>
      </c>
      <c r="H614" s="42">
        <f t="shared" si="79"/>
        <v>10.184400887071108</v>
      </c>
      <c r="I614" s="10">
        <f t="shared" si="80"/>
        <v>1.2878297620920875</v>
      </c>
      <c r="J614" s="4">
        <f t="shared" si="81"/>
        <v>1312.7988346021034</v>
      </c>
      <c r="K614" s="4">
        <f t="shared" si="75"/>
        <v>295.13035263749458</v>
      </c>
      <c r="L614" s="42">
        <f>Pressure!Q614</f>
        <v>0.73570306858456025</v>
      </c>
      <c r="M614" s="10">
        <f t="shared" si="76"/>
        <v>1.5986900647625935</v>
      </c>
      <c r="N614" s="10">
        <f t="shared" si="82"/>
        <v>2.5616829820695148</v>
      </c>
    </row>
    <row r="615" spans="3:14">
      <c r="C615" s="4">
        <f>Pressure!AB615*1000000</f>
        <v>6851267.8482467933</v>
      </c>
      <c r="D615" s="78">
        <f>Pressure!I615</f>
        <v>1.4876302106966495E-4</v>
      </c>
      <c r="E615" s="40">
        <f>Pressure!H615</f>
        <v>148.76302106966494</v>
      </c>
      <c r="F615" s="10">
        <f t="shared" si="78"/>
        <v>4.25</v>
      </c>
      <c r="G615" s="4">
        <f t="shared" si="77"/>
        <v>313332.67355010333</v>
      </c>
      <c r="H615" s="42">
        <f t="shared" si="79"/>
        <v>10.183032268948896</v>
      </c>
      <c r="I615" s="10">
        <f t="shared" si="80"/>
        <v>1.2878191179550269</v>
      </c>
      <c r="J615" s="4">
        <f t="shared" si="81"/>
        <v>1312.5649528539786</v>
      </c>
      <c r="K615" s="4">
        <f t="shared" si="75"/>
        <v>295.07777367339116</v>
      </c>
      <c r="L615" s="42">
        <f>Pressure!Q615</f>
        <v>0.7369207989325659</v>
      </c>
      <c r="M615" s="10">
        <f t="shared" si="76"/>
        <v>1.5984925792701659</v>
      </c>
      <c r="N615" s="10">
        <f t="shared" si="82"/>
        <v>2.5616829820695148</v>
      </c>
    </row>
    <row r="616" spans="3:14">
      <c r="C616" s="4">
        <f>Pressure!AB616*1000000</f>
        <v>6850089.4263614183</v>
      </c>
      <c r="D616" s="78">
        <f>Pressure!I616</f>
        <v>1.4876302106966495E-4</v>
      </c>
      <c r="E616" s="40">
        <f>Pressure!H616</f>
        <v>148.76302106966494</v>
      </c>
      <c r="F616" s="10">
        <f t="shared" si="78"/>
        <v>4.25</v>
      </c>
      <c r="G616" s="4">
        <f t="shared" si="77"/>
        <v>313278.7801557575</v>
      </c>
      <c r="H616" s="42">
        <f t="shared" si="79"/>
        <v>10.181646853001244</v>
      </c>
      <c r="I616" s="10">
        <f t="shared" si="80"/>
        <v>1.2878083398126621</v>
      </c>
      <c r="J616" s="4">
        <f t="shared" si="81"/>
        <v>1312.328207592949</v>
      </c>
      <c r="K616" s="4">
        <f t="shared" si="75"/>
        <v>295.0245509628499</v>
      </c>
      <c r="L616" s="42">
        <f>Pressure!Q616</f>
        <v>0.73813859528325254</v>
      </c>
      <c r="M616" s="10">
        <f t="shared" si="76"/>
        <v>1.5982926558672943</v>
      </c>
      <c r="N616" s="10">
        <f t="shared" si="82"/>
        <v>2.5616829820695148</v>
      </c>
    </row>
    <row r="617" spans="3:14">
      <c r="C617" s="4">
        <f>Pressure!AB617*1000000</f>
        <v>6848896.7526744315</v>
      </c>
      <c r="D617" s="78">
        <f>Pressure!I617</f>
        <v>1.4876302106966495E-4</v>
      </c>
      <c r="E617" s="40">
        <f>Pressure!H617</f>
        <v>148.76302106966494</v>
      </c>
      <c r="F617" s="10">
        <f t="shared" si="78"/>
        <v>4.25</v>
      </c>
      <c r="G617" s="4">
        <f t="shared" si="77"/>
        <v>313224.23497619457</v>
      </c>
      <c r="H617" s="42">
        <f t="shared" si="79"/>
        <v>10.180244639599104</v>
      </c>
      <c r="I617" s="10">
        <f t="shared" si="80"/>
        <v>1.28779742754321</v>
      </c>
      <c r="J617" s="4">
        <f t="shared" si="81"/>
        <v>1312.0885991412958</v>
      </c>
      <c r="K617" s="4">
        <f t="shared" si="75"/>
        <v>294.9706845783229</v>
      </c>
      <c r="L617" s="42">
        <f>Pressure!Q617</f>
        <v>0.73935645845978626</v>
      </c>
      <c r="M617" s="10">
        <f t="shared" si="76"/>
        <v>1.5980902943989217</v>
      </c>
      <c r="N617" s="10">
        <f t="shared" si="82"/>
        <v>2.5616829820695148</v>
      </c>
    </row>
    <row r="618" spans="3:14">
      <c r="C618" s="4">
        <f>Pressure!AB618*1000000</f>
        <v>6847689.8288135659</v>
      </c>
      <c r="D618" s="78">
        <f>Pressure!I618</f>
        <v>1.4876302106966495E-4</v>
      </c>
      <c r="E618" s="40">
        <f>Pressure!H618</f>
        <v>148.76302106966494</v>
      </c>
      <c r="F618" s="10">
        <f t="shared" si="78"/>
        <v>4.25</v>
      </c>
      <c r="G618" s="4">
        <f t="shared" si="77"/>
        <v>313169.03808585647</v>
      </c>
      <c r="H618" s="42">
        <f t="shared" si="79"/>
        <v>10.178825629122521</v>
      </c>
      <c r="I618" s="10">
        <f t="shared" si="80"/>
        <v>1.2877863810233543</v>
      </c>
      <c r="J618" s="4">
        <f t="shared" si="81"/>
        <v>1311.8461278260311</v>
      </c>
      <c r="K618" s="4">
        <f t="shared" si="75"/>
        <v>294.91617459332565</v>
      </c>
      <c r="L618" s="42">
        <f>Pressure!Q618</f>
        <v>0.74057438928579811</v>
      </c>
      <c r="M618" s="10">
        <f t="shared" si="76"/>
        <v>1.597885494708245</v>
      </c>
      <c r="N618" s="10">
        <f t="shared" si="82"/>
        <v>2.5616829820695148</v>
      </c>
    </row>
    <row r="619" spans="3:14">
      <c r="C619" s="4">
        <f>Pressure!AB619*1000000</f>
        <v>6846468.656430264</v>
      </c>
      <c r="D619" s="78">
        <f>Pressure!I619</f>
        <v>1.4876302106966495E-4</v>
      </c>
      <c r="E619" s="40">
        <f>Pressure!H619</f>
        <v>148.76302106966494</v>
      </c>
      <c r="F619" s="10">
        <f t="shared" si="78"/>
        <v>4.25</v>
      </c>
      <c r="G619" s="4">
        <f t="shared" si="77"/>
        <v>313113.18956026959</v>
      </c>
      <c r="H619" s="42">
        <f t="shared" si="79"/>
        <v>10.177389821960753</v>
      </c>
      <c r="I619" s="10">
        <f t="shared" si="80"/>
        <v>1.287775200128243</v>
      </c>
      <c r="J619" s="4">
        <f t="shared" si="81"/>
        <v>1311.6007939789301</v>
      </c>
      <c r="K619" s="4">
        <f t="shared" si="75"/>
        <v>294.86102108244461</v>
      </c>
      <c r="L619" s="42">
        <f>Pressure!Q619</f>
        <v>0.74179238858539032</v>
      </c>
      <c r="M619" s="10">
        <f t="shared" si="76"/>
        <v>1.5976782566378904</v>
      </c>
      <c r="N619" s="10">
        <f t="shared" si="82"/>
        <v>2.5616829820695148</v>
      </c>
    </row>
    <row r="620" spans="3:14">
      <c r="C620" s="4">
        <f>Pressure!AB620*1000000</f>
        <v>6845233.2371994192</v>
      </c>
      <c r="D620" s="78">
        <f>Pressure!I620</f>
        <v>1.4876302106966495E-4</v>
      </c>
      <c r="E620" s="40">
        <f>Pressure!H620</f>
        <v>148.76302106966494</v>
      </c>
      <c r="F620" s="10">
        <f t="shared" si="78"/>
        <v>4.25</v>
      </c>
      <c r="G620" s="4">
        <f t="shared" si="77"/>
        <v>313056.68947603262</v>
      </c>
      <c r="H620" s="42">
        <f t="shared" si="79"/>
        <v>10.175937218511978</v>
      </c>
      <c r="I620" s="10">
        <f t="shared" si="80"/>
        <v>1.287763884731483</v>
      </c>
      <c r="J620" s="4">
        <f t="shared" si="81"/>
        <v>1311.3525979364792</v>
      </c>
      <c r="K620" s="4">
        <f t="shared" si="75"/>
        <v>294.8052241213253</v>
      </c>
      <c r="L620" s="42">
        <f>Pressure!Q620</f>
        <v>0.74301045718314152</v>
      </c>
      <c r="M620" s="10">
        <f t="shared" si="76"/>
        <v>1.5974685800285762</v>
      </c>
      <c r="N620" s="10">
        <f t="shared" si="82"/>
        <v>2.5616829820695148</v>
      </c>
    </row>
    <row r="621" spans="3:14">
      <c r="C621" s="4">
        <f>Pressure!AB621*1000000</f>
        <v>6843983.5728196828</v>
      </c>
      <c r="D621" s="78">
        <f>Pressure!I621</f>
        <v>1.4876302106966495E-4</v>
      </c>
      <c r="E621" s="40">
        <f>Pressure!H621</f>
        <v>148.76302106966494</v>
      </c>
      <c r="F621" s="10">
        <f t="shared" si="78"/>
        <v>4.25</v>
      </c>
      <c r="G621" s="4">
        <f t="shared" si="77"/>
        <v>312999.53791083099</v>
      </c>
      <c r="H621" s="42">
        <f t="shared" si="79"/>
        <v>10.174467819183622</v>
      </c>
      <c r="I621" s="10">
        <f t="shared" si="80"/>
        <v>1.287752434705139</v>
      </c>
      <c r="J621" s="4">
        <f t="shared" si="81"/>
        <v>1311.1015400399383</v>
      </c>
      <c r="K621" s="4">
        <f t="shared" si="75"/>
        <v>294.74878378668637</v>
      </c>
      <c r="L621" s="42">
        <f>Pressure!Q621</f>
        <v>0.74422859590411272</v>
      </c>
      <c r="M621" s="10">
        <f t="shared" si="76"/>
        <v>1.5972564647201213</v>
      </c>
      <c r="N621" s="10">
        <f t="shared" si="82"/>
        <v>2.5616829820695148</v>
      </c>
    </row>
    <row r="622" spans="3:14">
      <c r="C622" s="4">
        <f>Pressure!AB622*1000000</f>
        <v>6842719.6650132462</v>
      </c>
      <c r="D622" s="78">
        <f>Pressure!I622</f>
        <v>1.4876302106966495E-4</v>
      </c>
      <c r="E622" s="40">
        <f>Pressure!H622</f>
        <v>148.76302106966494</v>
      </c>
      <c r="F622" s="10">
        <f t="shared" si="78"/>
        <v>4.25</v>
      </c>
      <c r="G622" s="4">
        <f t="shared" si="77"/>
        <v>312941.73494342651</v>
      </c>
      <c r="H622" s="42">
        <f t="shared" si="79"/>
        <v>10.172981624392156</v>
      </c>
      <c r="I622" s="10">
        <f t="shared" si="80"/>
        <v>1.2877408499197287</v>
      </c>
      <c r="J622" s="4">
        <f t="shared" si="81"/>
        <v>1310.8476206352955</v>
      </c>
      <c r="K622" s="4">
        <f t="shared" si="75"/>
        <v>294.69170015630942</v>
      </c>
      <c r="L622" s="42">
        <f>Pressure!Q622</f>
        <v>0.7454468055738529</v>
      </c>
      <c r="M622" s="10">
        <f t="shared" si="76"/>
        <v>1.5970419105508564</v>
      </c>
      <c r="N622" s="10">
        <f t="shared" si="82"/>
        <v>2.5616829820695148</v>
      </c>
    </row>
    <row r="623" spans="3:14">
      <c r="C623" s="4">
        <f>Pressure!AB623*1000000</f>
        <v>6841441.5155259538</v>
      </c>
      <c r="D623" s="78">
        <f>Pressure!I623</f>
        <v>1.4876302106966495E-4</v>
      </c>
      <c r="E623" s="40">
        <f>Pressure!H623</f>
        <v>148.76302106966494</v>
      </c>
      <c r="F623" s="10">
        <f t="shared" si="78"/>
        <v>4.25</v>
      </c>
      <c r="G623" s="4">
        <f t="shared" si="77"/>
        <v>312883.2806536628</v>
      </c>
      <c r="H623" s="42">
        <f t="shared" si="79"/>
        <v>10.171478634563142</v>
      </c>
      <c r="I623" s="10">
        <f t="shared" si="80"/>
        <v>1.2877291302442195</v>
      </c>
      <c r="J623" s="4">
        <f t="shared" si="81"/>
        <v>1310.5908400732919</v>
      </c>
      <c r="K623" s="4">
        <f t="shared" si="75"/>
        <v>294.63397330904456</v>
      </c>
      <c r="L623" s="42">
        <f>Pressure!Q623</f>
        <v>0.74666508701840473</v>
      </c>
      <c r="M623" s="10">
        <f t="shared" si="76"/>
        <v>1.5968249173578886</v>
      </c>
      <c r="N623" s="10">
        <f t="shared" si="82"/>
        <v>2.5616829820695148</v>
      </c>
    </row>
    <row r="624" spans="3:14">
      <c r="C624" s="4">
        <f>Pressure!AB624*1000000</f>
        <v>6840149.1261273343</v>
      </c>
      <c r="D624" s="78">
        <f>Pressure!I624</f>
        <v>1.4876302106966495E-4</v>
      </c>
      <c r="E624" s="40">
        <f>Pressure!H624</f>
        <v>148.76302106966494</v>
      </c>
      <c r="F624" s="10">
        <f t="shared" si="78"/>
        <v>4.25</v>
      </c>
      <c r="G624" s="4">
        <f t="shared" si="77"/>
        <v>312824.17512246675</v>
      </c>
      <c r="H624" s="42">
        <f t="shared" si="79"/>
        <v>10.169958850131319</v>
      </c>
      <c r="I624" s="10">
        <f t="shared" si="80"/>
        <v>1.2877172755460256</v>
      </c>
      <c r="J624" s="4">
        <f t="shared" si="81"/>
        <v>1310.331198709426</v>
      </c>
      <c r="K624" s="4">
        <f t="shared" si="75"/>
        <v>294.57560332481137</v>
      </c>
      <c r="L624" s="42">
        <f>Pressure!Q624</f>
        <v>0.74788344106431037</v>
      </c>
      <c r="M624" s="10">
        <f t="shared" si="76"/>
        <v>1.5966054849770985</v>
      </c>
      <c r="N624" s="10">
        <f t="shared" si="82"/>
        <v>2.5616829820695148</v>
      </c>
    </row>
    <row r="625" spans="3:14">
      <c r="C625" s="4">
        <f>Pressure!AB625*1000000</f>
        <v>6838842.4986106427</v>
      </c>
      <c r="D625" s="78">
        <f>Pressure!I625</f>
        <v>1.4876302106966495E-4</v>
      </c>
      <c r="E625" s="40">
        <f>Pressure!H625</f>
        <v>148.76302106966494</v>
      </c>
      <c r="F625" s="10">
        <f t="shared" si="78"/>
        <v>4.25</v>
      </c>
      <c r="G625" s="4">
        <f t="shared" si="77"/>
        <v>312764.41843185015</v>
      </c>
      <c r="H625" s="42">
        <f t="shared" si="79"/>
        <v>10.168422271540617</v>
      </c>
      <c r="I625" s="10">
        <f t="shared" si="80"/>
        <v>1.2877052856910043</v>
      </c>
      <c r="J625" s="4">
        <f t="shared" si="81"/>
        <v>1310.0686969039632</v>
      </c>
      <c r="K625" s="4">
        <f t="shared" si="75"/>
        <v>294.51659028460125</v>
      </c>
      <c r="L625" s="42">
        <f>Pressure!Q625</f>
        <v>0.74910186853861704</v>
      </c>
      <c r="M625" s="10">
        <f t="shared" si="76"/>
        <v>1.5963836132428435</v>
      </c>
      <c r="N625" s="10">
        <f t="shared" si="82"/>
        <v>2.5616829820695148</v>
      </c>
    </row>
    <row r="626" spans="3:14">
      <c r="C626" s="4">
        <f>Pressure!AB626*1000000</f>
        <v>6837521.6347925887</v>
      </c>
      <c r="D626" s="78">
        <f>Pressure!I626</f>
        <v>1.4876302106966495E-4</v>
      </c>
      <c r="E626" s="40">
        <f>Pressure!H626</f>
        <v>148.76302106966494</v>
      </c>
      <c r="F626" s="10">
        <f t="shared" si="78"/>
        <v>4.25</v>
      </c>
      <c r="G626" s="4">
        <f t="shared" si="77"/>
        <v>312704.01066489756</v>
      </c>
      <c r="H626" s="42">
        <f t="shared" si="79"/>
        <v>10.166868899243832</v>
      </c>
      <c r="I626" s="10">
        <f t="shared" si="80"/>
        <v>1.2876931605434507</v>
      </c>
      <c r="J626" s="4">
        <f t="shared" si="81"/>
        <v>1309.8033350218809</v>
      </c>
      <c r="K626" s="4">
        <f t="shared" si="75"/>
        <v>294.45693427046467</v>
      </c>
      <c r="L626" s="42">
        <f>Pressure!Q626</f>
        <v>0.7503203702688831</v>
      </c>
      <c r="M626" s="10">
        <f t="shared" si="76"/>
        <v>1.5961593019886402</v>
      </c>
      <c r="N626" s="10">
        <f t="shared" si="82"/>
        <v>2.5616829820695148</v>
      </c>
    </row>
    <row r="627" spans="3:14">
      <c r="C627" s="4">
        <f>Pressure!AB627*1000000</f>
        <v>6836186.5365139889</v>
      </c>
      <c r="D627" s="78">
        <f>Pressure!I627</f>
        <v>1.4876302106966495E-4</v>
      </c>
      <c r="E627" s="40">
        <f>Pressure!H627</f>
        <v>148.76302106966494</v>
      </c>
      <c r="F627" s="10">
        <f t="shared" si="78"/>
        <v>4.25</v>
      </c>
      <c r="G627" s="4">
        <f t="shared" si="77"/>
        <v>312642.95190579607</v>
      </c>
      <c r="H627" s="42">
        <f t="shared" si="79"/>
        <v>10.16529873370339</v>
      </c>
      <c r="I627" s="10">
        <f t="shared" si="80"/>
        <v>1.2876808999660991</v>
      </c>
      <c r="J627" s="4">
        <f t="shared" si="81"/>
        <v>1309.5351134330001</v>
      </c>
      <c r="K627" s="4">
        <f t="shared" si="75"/>
        <v>294.39663536554116</v>
      </c>
      <c r="L627" s="42">
        <f>Pressure!Q627</f>
        <v>0.75153894708318336</v>
      </c>
      <c r="M627" s="10">
        <f t="shared" si="76"/>
        <v>1.5959325510461739</v>
      </c>
      <c r="N627" s="10">
        <f t="shared" si="82"/>
        <v>2.5616829820695148</v>
      </c>
    </row>
    <row r="628" spans="3:14">
      <c r="C628" s="4">
        <f>Pressure!AB628*1000000</f>
        <v>6834837.2056389982</v>
      </c>
      <c r="D628" s="78">
        <f>Pressure!I628</f>
        <v>1.4876302106966495E-4</v>
      </c>
      <c r="E628" s="40">
        <f>Pressure!H628</f>
        <v>148.76302106966494</v>
      </c>
      <c r="F628" s="10">
        <f t="shared" si="78"/>
        <v>4.25</v>
      </c>
      <c r="G628" s="4">
        <f t="shared" si="77"/>
        <v>312581.24223980005</v>
      </c>
      <c r="H628" s="42">
        <f t="shared" si="79"/>
        <v>10.163711775390411</v>
      </c>
      <c r="I628" s="10">
        <f t="shared" si="80"/>
        <v>1.2876685038201119</v>
      </c>
      <c r="J628" s="4">
        <f t="shared" si="81"/>
        <v>1309.2640325118293</v>
      </c>
      <c r="K628" s="4">
        <f t="shared" si="75"/>
        <v>294.33569365402394</v>
      </c>
      <c r="L628" s="42">
        <f>Pressure!Q628</f>
        <v>0.75275759981011525</v>
      </c>
      <c r="M628" s="10">
        <f t="shared" si="76"/>
        <v>1.5957033602462858</v>
      </c>
      <c r="N628" s="10">
        <f t="shared" si="82"/>
        <v>2.5616829820695148</v>
      </c>
    </row>
    <row r="629" spans="3:14">
      <c r="C629" s="4">
        <f>Pressure!AB629*1000000</f>
        <v>6833473.6440558145</v>
      </c>
      <c r="D629" s="78">
        <f>Pressure!I629</f>
        <v>1.4876302106966495E-4</v>
      </c>
      <c r="E629" s="40">
        <f>Pressure!H629</f>
        <v>148.76302106966494</v>
      </c>
      <c r="F629" s="10">
        <f t="shared" si="78"/>
        <v>4.25</v>
      </c>
      <c r="G629" s="4">
        <f t="shared" si="77"/>
        <v>312518.88175326347</v>
      </c>
      <c r="H629" s="42">
        <f t="shared" si="79"/>
        <v>10.162108024785566</v>
      </c>
      <c r="I629" s="10">
        <f t="shared" si="80"/>
        <v>1.2876559719650837</v>
      </c>
      <c r="J629" s="4">
        <f t="shared" si="81"/>
        <v>1308.9900926377086</v>
      </c>
      <c r="K629" s="4">
        <f t="shared" si="75"/>
        <v>294.27410922119253</v>
      </c>
      <c r="L629" s="42">
        <f>Pressure!Q629</f>
        <v>0.7539763292788042</v>
      </c>
      <c r="M629" s="10">
        <f t="shared" si="76"/>
        <v>1.5954717294180745</v>
      </c>
      <c r="N629" s="10">
        <f t="shared" si="82"/>
        <v>2.5616829820695148</v>
      </c>
    </row>
    <row r="630" spans="3:14">
      <c r="C630" s="4">
        <f>Pressure!AB630*1000000</f>
        <v>6832095.8536761729</v>
      </c>
      <c r="D630" s="78">
        <f>Pressure!I630</f>
        <v>1.4876302106966495E-4</v>
      </c>
      <c r="E630" s="40">
        <f>Pressure!H630</f>
        <v>148.76302106966494</v>
      </c>
      <c r="F630" s="10">
        <f t="shared" si="78"/>
        <v>4.25</v>
      </c>
      <c r="G630" s="4">
        <f t="shared" si="77"/>
        <v>312455.87053361675</v>
      </c>
      <c r="H630" s="42">
        <f t="shared" si="79"/>
        <v>10.160487482378448</v>
      </c>
      <c r="I630" s="10">
        <f t="shared" si="80"/>
        <v>1.287643304259031</v>
      </c>
      <c r="J630" s="4">
        <f t="shared" si="81"/>
        <v>1308.7132941947057</v>
      </c>
      <c r="K630" s="4">
        <f t="shared" si="75"/>
        <v>294.21188215338918</v>
      </c>
      <c r="L630" s="42">
        <f>Pressure!Q630</f>
        <v>0.75519513631891</v>
      </c>
      <c r="M630" s="10">
        <f t="shared" si="76"/>
        <v>1.5952376583900663</v>
      </c>
      <c r="N630" s="10">
        <f t="shared" si="82"/>
        <v>2.5616829820695148</v>
      </c>
    </row>
    <row r="631" spans="3:14">
      <c r="C631" s="4">
        <f>Pressure!AB631*1000000</f>
        <v>6830703.836435644</v>
      </c>
      <c r="D631" s="78">
        <f>Pressure!I631</f>
        <v>1.4876302106966495E-4</v>
      </c>
      <c r="E631" s="40">
        <f>Pressure!H631</f>
        <v>148.76302106966494</v>
      </c>
      <c r="F631" s="10">
        <f t="shared" si="78"/>
        <v>4.25</v>
      </c>
      <c r="G631" s="4">
        <f t="shared" si="77"/>
        <v>312392.20866938023</v>
      </c>
      <c r="H631" s="42">
        <f t="shared" si="79"/>
        <v>10.158850148667907</v>
      </c>
      <c r="I631" s="10">
        <f t="shared" si="80"/>
        <v>1.2876305005583919</v>
      </c>
      <c r="J631" s="4">
        <f t="shared" si="81"/>
        <v>1308.4336375716769</v>
      </c>
      <c r="K631" s="4">
        <f t="shared" si="75"/>
        <v>294.14901253803265</v>
      </c>
      <c r="L631" s="42">
        <f>Pressure!Q631</f>
        <v>0.75641402176063188</v>
      </c>
      <c r="M631" s="10">
        <f t="shared" si="76"/>
        <v>1.5950011469885703</v>
      </c>
      <c r="N631" s="10">
        <f t="shared" si="82"/>
        <v>2.5616829820695148</v>
      </c>
    </row>
    <row r="632" spans="3:14">
      <c r="C632" s="4">
        <f>Pressure!AB632*1000000</f>
        <v>6829297.5942936549</v>
      </c>
      <c r="D632" s="78">
        <f>Pressure!I632</f>
        <v>1.4876302106966495E-4</v>
      </c>
      <c r="E632" s="40">
        <f>Pressure!H632</f>
        <v>148.76302106966494</v>
      </c>
      <c r="F632" s="10">
        <f t="shared" si="78"/>
        <v>4.25</v>
      </c>
      <c r="G632" s="4">
        <f t="shared" si="77"/>
        <v>312327.89625016559</v>
      </c>
      <c r="H632" s="42">
        <f t="shared" si="79"/>
        <v>10.157196024162101</v>
      </c>
      <c r="I632" s="10">
        <f t="shared" si="80"/>
        <v>1.2876175607180227</v>
      </c>
      <c r="J632" s="4">
        <f t="shared" si="81"/>
        <v>1308.1511231622724</v>
      </c>
      <c r="K632" s="4">
        <f t="shared" si="75"/>
        <v>294.08550046361955</v>
      </c>
      <c r="L632" s="42">
        <f>Pressure!Q632</f>
        <v>0.75763298643471488</v>
      </c>
      <c r="M632" s="10">
        <f t="shared" si="76"/>
        <v>1.5947621950393023</v>
      </c>
      <c r="N632" s="10">
        <f t="shared" si="82"/>
        <v>2.5616829820695148</v>
      </c>
    </row>
    <row r="633" spans="3:14">
      <c r="C633" s="4">
        <f>Pressure!AB633*1000000</f>
        <v>6827877.1292333901</v>
      </c>
      <c r="D633" s="78">
        <f>Pressure!I633</f>
        <v>1.4876302106966495E-4</v>
      </c>
      <c r="E633" s="40">
        <f>Pressure!H633</f>
        <v>148.76302106966494</v>
      </c>
      <c r="F633" s="10">
        <f t="shared" si="78"/>
        <v>4.25</v>
      </c>
      <c r="G633" s="4">
        <f t="shared" si="77"/>
        <v>312262.9333666708</v>
      </c>
      <c r="H633" s="42">
        <f t="shared" si="79"/>
        <v>10.155525109378303</v>
      </c>
      <c r="I633" s="10">
        <f t="shared" si="80"/>
        <v>1.287604484591192</v>
      </c>
      <c r="J633" s="4">
        <f t="shared" si="81"/>
        <v>1307.8657513649139</v>
      </c>
      <c r="K633" s="4">
        <f t="shared" si="75"/>
        <v>294.02134601971898</v>
      </c>
      <c r="L633" s="42">
        <f>Pressure!Q633</f>
        <v>0.75885203117245548</v>
      </c>
      <c r="M633" s="10">
        <f t="shared" si="76"/>
        <v>1.5945208023664801</v>
      </c>
      <c r="N633" s="10">
        <f t="shared" si="82"/>
        <v>2.5616829820695148</v>
      </c>
    </row>
    <row r="634" spans="3:14">
      <c r="C634" s="4">
        <f>Pressure!AB634*1000000</f>
        <v>6826442.4432619233</v>
      </c>
      <c r="D634" s="78">
        <f>Pressure!I634</f>
        <v>1.4876302106966495E-4</v>
      </c>
      <c r="E634" s="40">
        <f>Pressure!H634</f>
        <v>148.76302106966494</v>
      </c>
      <c r="F634" s="10">
        <f t="shared" si="78"/>
        <v>4.25</v>
      </c>
      <c r="G634" s="4">
        <f t="shared" si="77"/>
        <v>312197.32011068641</v>
      </c>
      <c r="H634" s="42">
        <f t="shared" si="79"/>
        <v>10.153837404843117</v>
      </c>
      <c r="I634" s="10">
        <f t="shared" si="80"/>
        <v>1.2875912720295788</v>
      </c>
      <c r="J634" s="4">
        <f t="shared" si="81"/>
        <v>1307.5775225828236</v>
      </c>
      <c r="K634" s="4">
        <f t="shared" si="75"/>
        <v>293.95654929697935</v>
      </c>
      <c r="L634" s="42">
        <f>Pressure!Q634</f>
        <v>0.76007115680570725</v>
      </c>
      <c r="M634" s="10">
        <f t="shared" si="76"/>
        <v>1.5942769687928116</v>
      </c>
      <c r="N634" s="10">
        <f t="shared" si="82"/>
        <v>2.5616829820695148</v>
      </c>
    </row>
    <row r="635" spans="3:14">
      <c r="C635" s="4">
        <f>Pressure!AB635*1000000</f>
        <v>6824993.5384099763</v>
      </c>
      <c r="D635" s="78">
        <f>Pressure!I635</f>
        <v>1.4876302106966495E-4</v>
      </c>
      <c r="E635" s="40">
        <f>Pressure!H635</f>
        <v>148.76302106966494</v>
      </c>
      <c r="F635" s="10">
        <f t="shared" si="78"/>
        <v>4.25</v>
      </c>
      <c r="G635" s="4">
        <f t="shared" si="77"/>
        <v>312131.05657508457</v>
      </c>
      <c r="H635" s="42">
        <f t="shared" si="79"/>
        <v>10.152132911092156</v>
      </c>
      <c r="I635" s="10">
        <f t="shared" si="80"/>
        <v>1.2875779228832649</v>
      </c>
      <c r="J635" s="4">
        <f t="shared" si="81"/>
        <v>1307.2864372239731</v>
      </c>
      <c r="K635" s="4">
        <f t="shared" si="75"/>
        <v>293.89111038711684</v>
      </c>
      <c r="L635" s="42">
        <f>Pressure!Q635</f>
        <v>0.761290364166887</v>
      </c>
      <c r="M635" s="10">
        <f t="shared" si="76"/>
        <v>1.5940306941400417</v>
      </c>
      <c r="N635" s="10">
        <f t="shared" si="82"/>
        <v>2.5616829820695148</v>
      </c>
    </row>
    <row r="636" spans="3:14">
      <c r="C636" s="4">
        <f>Pressure!AB636*1000000</f>
        <v>6823530.41673245</v>
      </c>
      <c r="D636" s="78">
        <f>Pressure!I636</f>
        <v>1.4876302106966495E-4</v>
      </c>
      <c r="E636" s="40">
        <f>Pressure!H636</f>
        <v>148.76302106966494</v>
      </c>
      <c r="F636" s="10">
        <f t="shared" si="78"/>
        <v>4.25</v>
      </c>
      <c r="G636" s="4">
        <f t="shared" si="77"/>
        <v>312064.14285384305</v>
      </c>
      <c r="H636" s="42">
        <f t="shared" si="79"/>
        <v>10.150411628670629</v>
      </c>
      <c r="I636" s="10">
        <f t="shared" si="80"/>
        <v>1.2875644370007373</v>
      </c>
      <c r="J636" s="4">
        <f t="shared" si="81"/>
        <v>1306.9924957011933</v>
      </c>
      <c r="K636" s="4">
        <f t="shared" si="75"/>
        <v>293.82502938293993</v>
      </c>
      <c r="L636" s="42">
        <f>Pressure!Q636</f>
        <v>0.76250965408898042</v>
      </c>
      <c r="M636" s="10">
        <f t="shared" si="76"/>
        <v>1.5937819782283897</v>
      </c>
      <c r="N636" s="10">
        <f t="shared" si="82"/>
        <v>2.5616829820695148</v>
      </c>
    </row>
    <row r="637" spans="3:14">
      <c r="C637" s="4">
        <f>Pressure!AB637*1000000</f>
        <v>6822053.0803077929</v>
      </c>
      <c r="D637" s="78">
        <f>Pressure!I637</f>
        <v>1.4876302106966495E-4</v>
      </c>
      <c r="E637" s="40">
        <f>Pressure!H637</f>
        <v>148.76302106966494</v>
      </c>
      <c r="F637" s="10">
        <f t="shared" si="78"/>
        <v>4.25</v>
      </c>
      <c r="G637" s="4">
        <f t="shared" si="77"/>
        <v>311996.57904201676</v>
      </c>
      <c r="H637" s="42">
        <f t="shared" si="79"/>
        <v>10.148673558132637</v>
      </c>
      <c r="I637" s="10">
        <f t="shared" si="80"/>
        <v>1.2875508142288767</v>
      </c>
      <c r="J637" s="4">
        <f t="shared" si="81"/>
        <v>1306.6956984320448</v>
      </c>
      <c r="K637" s="4">
        <f t="shared" si="75"/>
        <v>293.75830637832041</v>
      </c>
      <c r="L637" s="42">
        <f>Pressure!Q637</f>
        <v>0.76372902740554804</v>
      </c>
      <c r="M637" s="10">
        <f t="shared" si="76"/>
        <v>1.5935308208769519</v>
      </c>
      <c r="N637" s="10">
        <f t="shared" si="82"/>
        <v>2.5616829820695148</v>
      </c>
    </row>
    <row r="638" spans="3:14">
      <c r="C638" s="4">
        <f>Pressure!AB638*1000000</f>
        <v>6820561.5312385447</v>
      </c>
      <c r="D638" s="78">
        <f>Pressure!I638</f>
        <v>1.4876302106966495E-4</v>
      </c>
      <c r="E638" s="40">
        <f>Pressure!H638</f>
        <v>148.76302106966494</v>
      </c>
      <c r="F638" s="10">
        <f t="shared" si="78"/>
        <v>4.25</v>
      </c>
      <c r="G638" s="4">
        <f t="shared" si="77"/>
        <v>311928.36523576215</v>
      </c>
      <c r="H638" s="42">
        <f t="shared" si="79"/>
        <v>10.146918700041775</v>
      </c>
      <c r="I638" s="10">
        <f t="shared" si="80"/>
        <v>1.2875370544129592</v>
      </c>
      <c r="J638" s="4">
        <f t="shared" si="81"/>
        <v>1306.3960458389283</v>
      </c>
      <c r="K638" s="4">
        <f t="shared" si="75"/>
        <v>293.69094146821823</v>
      </c>
      <c r="L638" s="42">
        <f>Pressure!Q638</f>
        <v>0.76494848495073098</v>
      </c>
      <c r="M638" s="10">
        <f t="shared" si="76"/>
        <v>1.5932772219032358</v>
      </c>
      <c r="N638" s="10">
        <f t="shared" si="82"/>
        <v>2.5616829820695148</v>
      </c>
    </row>
    <row r="639" spans="3:14">
      <c r="C639" s="4">
        <f>Pressure!AB639*1000000</f>
        <v>6819055.7716510491</v>
      </c>
      <c r="D639" s="78">
        <f>Pressure!I639</f>
        <v>1.4876302106966495E-4</v>
      </c>
      <c r="E639" s="40">
        <f>Pressure!H639</f>
        <v>148.76302106966494</v>
      </c>
      <c r="F639" s="10">
        <f t="shared" si="78"/>
        <v>4.25</v>
      </c>
      <c r="G639" s="4">
        <f t="shared" si="77"/>
        <v>311859.50153232447</v>
      </c>
      <c r="H639" s="42">
        <f t="shared" si="79"/>
        <v>10.145147054970769</v>
      </c>
      <c r="I639" s="10">
        <f t="shared" si="80"/>
        <v>1.2875231573966488</v>
      </c>
      <c r="J639" s="4">
        <f t="shared" si="81"/>
        <v>1306.0935383490269</v>
      </c>
      <c r="K639" s="4">
        <f t="shared" si="75"/>
        <v>293.6229347486684</v>
      </c>
      <c r="L639" s="42">
        <f>Pressure!Q639</f>
        <v>0.76616802755925695</v>
      </c>
      <c r="M639" s="10">
        <f t="shared" si="76"/>
        <v>1.5930211811237525</v>
      </c>
      <c r="N639" s="10">
        <f t="shared" si="82"/>
        <v>2.5616829820695148</v>
      </c>
    </row>
    <row r="640" spans="3:14">
      <c r="C640" s="4">
        <f>Pressure!AB640*1000000</f>
        <v>6817535.8036957271</v>
      </c>
      <c r="D640" s="78">
        <f>Pressure!I640</f>
        <v>1.4876302106966495E-4</v>
      </c>
      <c r="E640" s="40">
        <f>Pressure!H640</f>
        <v>148.76302106966494</v>
      </c>
      <c r="F640" s="10">
        <f t="shared" si="78"/>
        <v>4.25</v>
      </c>
      <c r="G640" s="4">
        <f t="shared" si="77"/>
        <v>311789.98803005007</v>
      </c>
      <c r="H640" s="42">
        <f t="shared" si="79"/>
        <v>10.143358623501834</v>
      </c>
      <c r="I640" s="10">
        <f t="shared" si="80"/>
        <v>1.2875091230219959</v>
      </c>
      <c r="J640" s="4">
        <f t="shared" si="81"/>
        <v>1305.7881763943608</v>
      </c>
      <c r="K640" s="4">
        <f t="shared" si="75"/>
        <v>293.55428631679348</v>
      </c>
      <c r="L640" s="42">
        <f>Pressure!Q640</f>
        <v>0.7673876560664461</v>
      </c>
      <c r="M640" s="10">
        <f t="shared" si="76"/>
        <v>1.5927626983535603</v>
      </c>
      <c r="N640" s="10">
        <f t="shared" si="82"/>
        <v>2.5616829820695148</v>
      </c>
    </row>
    <row r="641" spans="3:14">
      <c r="C641" s="4">
        <f>Pressure!AB641*1000000</f>
        <v>6816001.6295468602</v>
      </c>
      <c r="D641" s="78">
        <f>Pressure!I641</f>
        <v>1.4876302106966495E-4</v>
      </c>
      <c r="E641" s="40">
        <f>Pressure!H641</f>
        <v>148.76302106966494</v>
      </c>
      <c r="F641" s="10">
        <f t="shared" si="78"/>
        <v>4.25</v>
      </c>
      <c r="G641" s="4">
        <f t="shared" si="77"/>
        <v>311719.82482837653</v>
      </c>
      <c r="H641" s="42">
        <f t="shared" si="79"/>
        <v>10.141553406226341</v>
      </c>
      <c r="I641" s="10">
        <f t="shared" si="80"/>
        <v>1.2874949511294305</v>
      </c>
      <c r="J641" s="4">
        <f t="shared" si="81"/>
        <v>1305.4799604117436</v>
      </c>
      <c r="K641" s="4">
        <f t="shared" si="75"/>
        <v>293.48499627079349</v>
      </c>
      <c r="L641" s="42">
        <f>Pressure!Q641</f>
        <v>0.76860737130821699</v>
      </c>
      <c r="M641" s="10">
        <f t="shared" si="76"/>
        <v>1.5925017734065412</v>
      </c>
      <c r="N641" s="10">
        <f t="shared" si="82"/>
        <v>2.5616829820695148</v>
      </c>
    </row>
    <row r="642" spans="3:14">
      <c r="C642" s="4">
        <f>Pressure!AB642*1000000</f>
        <v>6814453.2514026668</v>
      </c>
      <c r="D642" s="78">
        <f>Pressure!I642</f>
        <v>1.4876302106966495E-4</v>
      </c>
      <c r="E642" s="40">
        <f>Pressure!H642</f>
        <v>148.76302106966494</v>
      </c>
      <c r="F642" s="10">
        <f t="shared" si="78"/>
        <v>4.25</v>
      </c>
      <c r="G642" s="4">
        <f t="shared" si="77"/>
        <v>311649.01202783617</v>
      </c>
      <c r="H642" s="42">
        <f t="shared" si="79"/>
        <v>10.139731403744983</v>
      </c>
      <c r="I642" s="10">
        <f t="shared" si="80"/>
        <v>1.2874806415577591</v>
      </c>
      <c r="J642" s="4">
        <f t="shared" si="81"/>
        <v>1305.168890842798</v>
      </c>
      <c r="K642" s="4">
        <f t="shared" si="75"/>
        <v>293.41506470994966</v>
      </c>
      <c r="L642" s="42">
        <f>Pressure!Q642</f>
        <v>0.76982717412109225</v>
      </c>
      <c r="M642" s="10">
        <f t="shared" si="76"/>
        <v>1.5922384060949268</v>
      </c>
      <c r="N642" s="10">
        <f t="shared" si="82"/>
        <v>2.5616829820695148</v>
      </c>
    </row>
    <row r="643" spans="3:14">
      <c r="C643" s="4">
        <f>Pressure!AB643*1000000</f>
        <v>6812890.6714854445</v>
      </c>
      <c r="D643" s="78">
        <f>Pressure!I643</f>
        <v>1.4876302106966495E-4</v>
      </c>
      <c r="E643" s="40">
        <f>Pressure!H643</f>
        <v>148.76302106966494</v>
      </c>
      <c r="F643" s="10">
        <f t="shared" si="78"/>
        <v>4.25</v>
      </c>
      <c r="G643" s="4">
        <f t="shared" si="77"/>
        <v>311577.54973006243</v>
      </c>
      <c r="H643" s="42">
        <f t="shared" si="79"/>
        <v>10.137892616667829</v>
      </c>
      <c r="I643" s="10">
        <f t="shared" si="80"/>
        <v>1.2874661941441607</v>
      </c>
      <c r="J643" s="4">
        <f t="shared" si="81"/>
        <v>1304.8549681339839</v>
      </c>
      <c r="K643" s="4">
        <f t="shared" si="75"/>
        <v>293.34449173463059</v>
      </c>
      <c r="L643" s="42">
        <f>Pressure!Q643</f>
        <v>0.77104706534220491</v>
      </c>
      <c r="M643" s="10">
        <f t="shared" si="76"/>
        <v>1.5919725962301774</v>
      </c>
      <c r="N643" s="10">
        <f t="shared" si="82"/>
        <v>2.5616829820695148</v>
      </c>
    </row>
    <row r="644" spans="3:14">
      <c r="C644" s="4">
        <f>Pressure!AB644*1000000</f>
        <v>6811313.8920413312</v>
      </c>
      <c r="D644" s="78">
        <f>Pressure!I644</f>
        <v>1.4876302106966495E-4</v>
      </c>
      <c r="E644" s="40">
        <f>Pressure!H644</f>
        <v>148.76302106966494</v>
      </c>
      <c r="F644" s="10">
        <f t="shared" si="78"/>
        <v>4.25</v>
      </c>
      <c r="G644" s="4">
        <f t="shared" si="77"/>
        <v>311505.43803777918</v>
      </c>
      <c r="H644" s="42">
        <f t="shared" si="79"/>
        <v>10.136037045614131</v>
      </c>
      <c r="I644" s="10">
        <f t="shared" si="80"/>
        <v>1.287451608724181</v>
      </c>
      <c r="J644" s="4">
        <f t="shared" si="81"/>
        <v>1304.5381927365515</v>
      </c>
      <c r="K644" s="4">
        <f t="shared" si="75"/>
        <v>293.27327744628201</v>
      </c>
      <c r="L644" s="42">
        <f>Pressure!Q644</f>
        <v>0.77226704580930394</v>
      </c>
      <c r="M644" s="10">
        <f t="shared" si="76"/>
        <v>1.591704343621932</v>
      </c>
      <c r="N644" s="10">
        <f t="shared" si="82"/>
        <v>2.5616829820695148</v>
      </c>
    </row>
    <row r="645" spans="3:14">
      <c r="C645" s="4">
        <f>Pressure!AB645*1000000</f>
        <v>6809722.9153407579</v>
      </c>
      <c r="D645" s="78">
        <f>Pressure!I645</f>
        <v>1.4876302106966495E-4</v>
      </c>
      <c r="E645" s="40">
        <f>Pressure!H645</f>
        <v>148.76302106966494</v>
      </c>
      <c r="F645" s="10">
        <f t="shared" si="78"/>
        <v>4.25</v>
      </c>
      <c r="G645" s="4">
        <f t="shared" si="77"/>
        <v>311432.67705482128</v>
      </c>
      <c r="H645" s="42">
        <f t="shared" si="79"/>
        <v>10.134164691212778</v>
      </c>
      <c r="I645" s="10">
        <f t="shared" si="80"/>
        <v>1.2874368851317308</v>
      </c>
      <c r="J645" s="4">
        <f t="shared" si="81"/>
        <v>1304.2185651066306</v>
      </c>
      <c r="K645" s="4">
        <f t="shared" si="75"/>
        <v>293.20142194744631</v>
      </c>
      <c r="L645" s="42">
        <f>Pressure!Q645</f>
        <v>0.77348711636076051</v>
      </c>
      <c r="M645" s="10">
        <f t="shared" si="76"/>
        <v>1.5914336480788855</v>
      </c>
      <c r="N645" s="10">
        <f t="shared" si="82"/>
        <v>2.5616829820695148</v>
      </c>
    </row>
    <row r="646" spans="3:14">
      <c r="C646" s="4">
        <f>Pressure!AB646*1000000</f>
        <v>6808117.743677943</v>
      </c>
      <c r="D646" s="78">
        <f>Pressure!I646</f>
        <v>1.4876302106966495E-4</v>
      </c>
      <c r="E646" s="40">
        <f>Pressure!H646</f>
        <v>148.76302106966494</v>
      </c>
      <c r="F646" s="10">
        <f t="shared" si="78"/>
        <v>4.25</v>
      </c>
      <c r="G646" s="4">
        <f t="shared" si="77"/>
        <v>311359.26688611135</v>
      </c>
      <c r="H646" s="42">
        <f t="shared" si="79"/>
        <v>10.13227555410171</v>
      </c>
      <c r="I646" s="10">
        <f t="shared" si="80"/>
        <v>1.2874220231990781</v>
      </c>
      <c r="J646" s="4">
        <f t="shared" si="81"/>
        <v>1303.8960857051302</v>
      </c>
      <c r="K646" s="4">
        <f t="shared" si="75"/>
        <v>293.12892534174051</v>
      </c>
      <c r="L646" s="42">
        <f>Pressure!Q646</f>
        <v>0.7747072778355738</v>
      </c>
      <c r="M646" s="10">
        <f t="shared" si="76"/>
        <v>1.5911605094083228</v>
      </c>
      <c r="N646" s="10">
        <f t="shared" si="82"/>
        <v>2.5616829820695148</v>
      </c>
    </row>
    <row r="647" spans="3:14">
      <c r="C647" s="4">
        <f>Pressure!AB647*1000000</f>
        <v>6806498.3793713031</v>
      </c>
      <c r="D647" s="78">
        <f>Pressure!I647</f>
        <v>1.4876302106966495E-4</v>
      </c>
      <c r="E647" s="40">
        <f>Pressure!H647</f>
        <v>148.76302106966494</v>
      </c>
      <c r="F647" s="10">
        <f t="shared" si="78"/>
        <v>4.25</v>
      </c>
      <c r="G647" s="4">
        <f t="shared" si="77"/>
        <v>311285.20763767883</v>
      </c>
      <c r="H647" s="42">
        <f t="shared" si="79"/>
        <v>10.130369634928396</v>
      </c>
      <c r="I647" s="10">
        <f t="shared" si="80"/>
        <v>1.2874070227568459</v>
      </c>
      <c r="J647" s="4">
        <f t="shared" si="81"/>
        <v>1303.5707549978213</v>
      </c>
      <c r="K647" s="4">
        <f t="shared" si="75"/>
        <v>293.05578773387464</v>
      </c>
      <c r="L647" s="42">
        <f>Pressure!Q647</f>
        <v>0.77592753107337686</v>
      </c>
      <c r="M647" s="10">
        <f t="shared" si="76"/>
        <v>1.5908849274159453</v>
      </c>
      <c r="N647" s="10">
        <f t="shared" si="82"/>
        <v>2.5616829820695148</v>
      </c>
    </row>
    <row r="648" spans="3:14">
      <c r="C648" s="4">
        <f>Pressure!AB648*1000000</f>
        <v>6804864.8247633744</v>
      </c>
      <c r="D648" s="78">
        <f>Pressure!I648</f>
        <v>1.4876302106966495E-4</v>
      </c>
      <c r="E648" s="40">
        <f>Pressure!H648</f>
        <v>148.76302106966494</v>
      </c>
      <c r="F648" s="10">
        <f t="shared" si="78"/>
        <v>4.25</v>
      </c>
      <c r="G648" s="4">
        <f t="shared" si="77"/>
        <v>311210.49941665615</v>
      </c>
      <c r="H648" s="42">
        <f t="shared" si="79"/>
        <v>10.128446934349734</v>
      </c>
      <c r="I648" s="10">
        <f t="shared" si="80"/>
        <v>1.2873918836340077</v>
      </c>
      <c r="J648" s="4">
        <f t="shared" si="81"/>
        <v>1303.2425734553192</v>
      </c>
      <c r="K648" s="4">
        <f t="shared" si="75"/>
        <v>292.98200922964776</v>
      </c>
      <c r="L648" s="42">
        <f>Pressure!Q648</f>
        <v>0.77714787691444298</v>
      </c>
      <c r="M648" s="10">
        <f t="shared" si="76"/>
        <v>1.5906069019067561</v>
      </c>
      <c r="N648" s="10">
        <f t="shared" si="82"/>
        <v>2.5616829820695148</v>
      </c>
    </row>
    <row r="649" spans="3:14">
      <c r="C649" s="4">
        <f>Pressure!AB649*1000000</f>
        <v>6803217.0822206289</v>
      </c>
      <c r="D649" s="78">
        <f>Pressure!I649</f>
        <v>1.4876302106966495E-4</v>
      </c>
      <c r="E649" s="40">
        <f>Pressure!H649</f>
        <v>148.76302106966494</v>
      </c>
      <c r="F649" s="10">
        <f t="shared" si="78"/>
        <v>4.25</v>
      </c>
      <c r="G649" s="4">
        <f t="shared" si="77"/>
        <v>311135.14233127044</v>
      </c>
      <c r="H649" s="42">
        <f t="shared" si="79"/>
        <v>10.126507453031818</v>
      </c>
      <c r="I649" s="10">
        <f t="shared" si="80"/>
        <v>1.2873766056578804</v>
      </c>
      <c r="J649" s="4">
        <f t="shared" si="81"/>
        <v>1302.9115415530493</v>
      </c>
      <c r="K649" s="4">
        <f t="shared" si="75"/>
        <v>292.90758993594022</v>
      </c>
      <c r="L649" s="42">
        <f>Pressure!Q649</f>
        <v>0.77836831619969127</v>
      </c>
      <c r="M649" s="10">
        <f t="shared" si="76"/>
        <v>1.5903264326838478</v>
      </c>
      <c r="N649" s="10">
        <f t="shared" si="82"/>
        <v>2.5616829820695148</v>
      </c>
    </row>
    <row r="650" spans="3:14">
      <c r="C650" s="4">
        <f>Pressure!AB650*1000000</f>
        <v>6801555.1541338032</v>
      </c>
      <c r="D650" s="78">
        <f>Pressure!I650</f>
        <v>1.4876302106966495E-4</v>
      </c>
      <c r="E650" s="40">
        <f>Pressure!H650</f>
        <v>148.76302106966494</v>
      </c>
      <c r="F650" s="10">
        <f t="shared" si="78"/>
        <v>4.25</v>
      </c>
      <c r="G650" s="4">
        <f t="shared" si="77"/>
        <v>311059.13649085851</v>
      </c>
      <c r="H650" s="42">
        <f t="shared" si="79"/>
        <v>10.124551191650287</v>
      </c>
      <c r="I650" s="10">
        <f t="shared" si="80"/>
        <v>1.2873611886541227</v>
      </c>
      <c r="J650" s="4">
        <f t="shared" si="81"/>
        <v>1302.5776597713113</v>
      </c>
      <c r="K650" s="4">
        <f t="shared" si="75"/>
        <v>292.83252996072827</v>
      </c>
      <c r="L650" s="42">
        <f>Pressure!Q650</f>
        <v>0.77958884977069287</v>
      </c>
      <c r="M650" s="10">
        <f t="shared" si="76"/>
        <v>1.5900435195492681</v>
      </c>
      <c r="N650" s="10">
        <f t="shared" si="82"/>
        <v>2.5616829820695148</v>
      </c>
    </row>
    <row r="651" spans="3:14">
      <c r="C651" s="4">
        <f>Pressure!AB651*1000000</f>
        <v>6799879.0429178709</v>
      </c>
      <c r="D651" s="78">
        <f>Pressure!I651</f>
        <v>1.4876302106966495E-4</v>
      </c>
      <c r="E651" s="40">
        <f>Pressure!H651</f>
        <v>148.76302106966494</v>
      </c>
      <c r="F651" s="10">
        <f t="shared" si="78"/>
        <v>4.25</v>
      </c>
      <c r="G651" s="4">
        <f t="shared" si="77"/>
        <v>310982.48200586566</v>
      </c>
      <c r="H651" s="42">
        <f t="shared" si="79"/>
        <v>10.122578150890334</v>
      </c>
      <c r="I651" s="10">
        <f t="shared" si="80"/>
        <v>1.2873456324467301</v>
      </c>
      <c r="J651" s="4">
        <f t="shared" si="81"/>
        <v>1302.2409285952735</v>
      </c>
      <c r="K651" s="4">
        <f t="shared" si="75"/>
        <v>292.75682941308247</v>
      </c>
      <c r="L651" s="42">
        <f>Pressure!Q651</f>
        <v>0.78080947846967685</v>
      </c>
      <c r="M651" s="10">
        <f t="shared" si="76"/>
        <v>1.5897581623035999</v>
      </c>
      <c r="N651" s="10">
        <f t="shared" si="82"/>
        <v>2.5616829820695148</v>
      </c>
    </row>
    <row r="652" spans="3:14">
      <c r="C652" s="4">
        <f>Pressure!AB652*1000000</f>
        <v>6798188.7510117255</v>
      </c>
      <c r="D652" s="78">
        <f>Pressure!I652</f>
        <v>1.4876302106966495E-4</v>
      </c>
      <c r="E652" s="40">
        <f>Pressure!H652</f>
        <v>148.76302106966494</v>
      </c>
      <c r="F652" s="10">
        <f t="shared" si="78"/>
        <v>4.25</v>
      </c>
      <c r="G652" s="4">
        <f t="shared" si="77"/>
        <v>310905.17898783111</v>
      </c>
      <c r="H652" s="42">
        <f t="shared" si="79"/>
        <v>10.120588331446273</v>
      </c>
      <c r="I652" s="10">
        <f t="shared" si="80"/>
        <v>1.2873299368580269</v>
      </c>
      <c r="J652" s="4">
        <f t="shared" si="81"/>
        <v>1301.901348514911</v>
      </c>
      <c r="K652" s="4">
        <f t="shared" si="75"/>
        <v>292.6804884031543</v>
      </c>
      <c r="L652" s="42">
        <f>Pressure!Q652</f>
        <v>0.78203020313953653</v>
      </c>
      <c r="M652" s="10">
        <f t="shared" si="76"/>
        <v>1.5894703607464749</v>
      </c>
      <c r="N652" s="10">
        <f t="shared" si="82"/>
        <v>2.5616829820695148</v>
      </c>
    </row>
    <row r="653" spans="3:14">
      <c r="C653" s="4">
        <f>Pressure!AB653*1000000</f>
        <v>6796484.2808786919</v>
      </c>
      <c r="D653" s="78">
        <f>Pressure!I653</f>
        <v>1.4876302106966495E-4</v>
      </c>
      <c r="E653" s="40">
        <f>Pressure!H653</f>
        <v>148.76302106966494</v>
      </c>
      <c r="F653" s="10">
        <f t="shared" si="78"/>
        <v>4.25</v>
      </c>
      <c r="G653" s="4">
        <f t="shared" si="77"/>
        <v>310827.22754941136</v>
      </c>
      <c r="H653" s="42">
        <f t="shared" si="79"/>
        <v>10.118581734022154</v>
      </c>
      <c r="I653" s="10">
        <f t="shared" si="80"/>
        <v>1.287314101708666</v>
      </c>
      <c r="J653" s="4">
        <f t="shared" si="81"/>
        <v>1301.5589200251059</v>
      </c>
      <c r="K653" s="4">
        <f t="shared" si="75"/>
        <v>292.60350704219815</v>
      </c>
      <c r="L653" s="42">
        <f>Pressure!Q653</f>
        <v>0.78325102462383522</v>
      </c>
      <c r="M653" s="10">
        <f t="shared" si="76"/>
        <v>1.5891801146758515</v>
      </c>
      <c r="N653" s="10">
        <f t="shared" si="82"/>
        <v>2.5616829820695148</v>
      </c>
    </row>
    <row r="654" spans="3:14">
      <c r="C654" s="4">
        <f>Pressure!AB654*1000000</f>
        <v>6794765.6350059919</v>
      </c>
      <c r="D654" s="78">
        <f>Pressure!I654</f>
        <v>1.4876302106966495E-4</v>
      </c>
      <c r="E654" s="40">
        <f>Pressure!H654</f>
        <v>148.76302106966494</v>
      </c>
      <c r="F654" s="10">
        <f t="shared" si="78"/>
        <v>4.25</v>
      </c>
      <c r="G654" s="4">
        <f t="shared" si="77"/>
        <v>310748.62780435587</v>
      </c>
      <c r="H654" s="42">
        <f t="shared" si="79"/>
        <v>10.116558359331115</v>
      </c>
      <c r="I654" s="10">
        <f t="shared" si="80"/>
        <v>1.2872981268176185</v>
      </c>
      <c r="J654" s="4">
        <f t="shared" si="81"/>
        <v>1301.2136436255414</v>
      </c>
      <c r="K654" s="4">
        <f t="shared" si="75"/>
        <v>292.52588544254786</v>
      </c>
      <c r="L654" s="42">
        <f>Pressure!Q654</f>
        <v>0.78447194376681251</v>
      </c>
      <c r="M654" s="10">
        <f t="shared" si="76"/>
        <v>1.588887423888568</v>
      </c>
      <c r="N654" s="10">
        <f t="shared" si="82"/>
        <v>2.5616829820695148</v>
      </c>
    </row>
    <row r="655" spans="3:14">
      <c r="C655" s="4">
        <f>Pressure!AB655*1000000</f>
        <v>6793032.8159055002</v>
      </c>
      <c r="D655" s="78">
        <f>Pressure!I655</f>
        <v>1.4876302106966495E-4</v>
      </c>
      <c r="E655" s="40">
        <f>Pressure!H655</f>
        <v>148.76302106966494</v>
      </c>
      <c r="F655" s="10">
        <f t="shared" si="78"/>
        <v>4.25</v>
      </c>
      <c r="G655" s="4">
        <f t="shared" si="77"/>
        <v>310669.3798675416</v>
      </c>
      <c r="H655" s="42">
        <f t="shared" si="79"/>
        <v>10.114518208096273</v>
      </c>
      <c r="I655" s="10">
        <f t="shared" si="80"/>
        <v>1.2872820120021766</v>
      </c>
      <c r="J655" s="4">
        <f t="shared" si="81"/>
        <v>1300.8655198208546</v>
      </c>
      <c r="K655" s="4">
        <f t="shared" ref="K655:K718" si="83">J655/4.4482</f>
        <v>292.44762371765086</v>
      </c>
      <c r="L655" s="42">
        <f>Pressure!Q655</f>
        <v>0.78569296141339007</v>
      </c>
      <c r="M655" s="10">
        <f t="shared" ref="M655:M718" si="84">(J655+J654)/2*(L655-L654)</f>
        <v>1.5885922881799124</v>
      </c>
      <c r="N655" s="10">
        <f t="shared" si="82"/>
        <v>2.5616829820695148</v>
      </c>
    </row>
    <row r="656" spans="3:14">
      <c r="C656" s="4">
        <f>Pressure!AB656*1000000</f>
        <v>6791285.8261129297</v>
      </c>
      <c r="D656" s="78">
        <f>Pressure!I656</f>
        <v>1.4876302106966495E-4</v>
      </c>
      <c r="E656" s="40">
        <f>Pressure!H656</f>
        <v>148.76302106966494</v>
      </c>
      <c r="F656" s="10">
        <f t="shared" si="78"/>
        <v>4.25</v>
      </c>
      <c r="G656" s="4">
        <f t="shared" si="77"/>
        <v>310589.48385493556</v>
      </c>
      <c r="H656" s="42">
        <f t="shared" si="79"/>
        <v>10.112461281049713</v>
      </c>
      <c r="I656" s="10">
        <f t="shared" si="80"/>
        <v>1.2872657570779396</v>
      </c>
      <c r="J656" s="4">
        <f t="shared" si="81"/>
        <v>1300.5145491204701</v>
      </c>
      <c r="K656" s="4">
        <f t="shared" si="83"/>
        <v>292.36872198203093</v>
      </c>
      <c r="L656" s="42">
        <f>Pressure!Q656</f>
        <v>0.78691407840917793</v>
      </c>
      <c r="M656" s="10">
        <f t="shared" si="84"/>
        <v>1.5882947073440274</v>
      </c>
      <c r="N656" s="10">
        <f t="shared" si="82"/>
        <v>2.5616829820695148</v>
      </c>
    </row>
    <row r="657" spans="3:14">
      <c r="C657" s="4">
        <f>Pressure!AB657*1000000</f>
        <v>6789524.6681885757</v>
      </c>
      <c r="D657" s="78">
        <f>Pressure!I657</f>
        <v>1.4876302106966495E-4</v>
      </c>
      <c r="E657" s="40">
        <f>Pressure!H657</f>
        <v>148.76302106966494</v>
      </c>
      <c r="F657" s="10">
        <f t="shared" si="78"/>
        <v>4.25</v>
      </c>
      <c r="G657" s="4">
        <f t="shared" si="77"/>
        <v>310508.93988362915</v>
      </c>
      <c r="H657" s="42">
        <f t="shared" si="79"/>
        <v>10.110387578933405</v>
      </c>
      <c r="I657" s="10">
        <f t="shared" si="80"/>
        <v>1.2872493618588168</v>
      </c>
      <c r="J657" s="4">
        <f t="shared" si="81"/>
        <v>1300.1607320387523</v>
      </c>
      <c r="K657" s="4">
        <f t="shared" si="83"/>
        <v>292.28918035132239</v>
      </c>
      <c r="L657" s="42">
        <f>Pressure!Q657</f>
        <v>0.78813529560048068</v>
      </c>
      <c r="M657" s="10">
        <f t="shared" si="84"/>
        <v>1.587994681173875</v>
      </c>
      <c r="N657" s="10">
        <f t="shared" si="82"/>
        <v>2.5616829820695148</v>
      </c>
    </row>
    <row r="658" spans="3:14">
      <c r="C658" s="4">
        <f>Pressure!AB658*1000000</f>
        <v>6787749.3447168125</v>
      </c>
      <c r="D658" s="78">
        <f>Pressure!I658</f>
        <v>1.4876302106966495E-4</v>
      </c>
      <c r="E658" s="40">
        <f>Pressure!H658</f>
        <v>148.76302106966494</v>
      </c>
      <c r="F658" s="10">
        <f t="shared" si="78"/>
        <v>4.25</v>
      </c>
      <c r="G658" s="4">
        <f t="shared" si="77"/>
        <v>310427.74807181489</v>
      </c>
      <c r="H658" s="42">
        <f t="shared" si="79"/>
        <v>10.108297102498572</v>
      </c>
      <c r="I658" s="10">
        <f t="shared" si="80"/>
        <v>1.287232826157017</v>
      </c>
      <c r="J658" s="4">
        <f t="shared" si="81"/>
        <v>1299.8040690949026</v>
      </c>
      <c r="K658" s="4">
        <f t="shared" si="83"/>
        <v>292.20899894224692</v>
      </c>
      <c r="L658" s="42">
        <f>Pressure!Q658</f>
        <v>0.78935661383430333</v>
      </c>
      <c r="M658" s="10">
        <f t="shared" si="84"/>
        <v>1.5876922094608126</v>
      </c>
      <c r="N658" s="10">
        <f t="shared" si="82"/>
        <v>2.5616829820695148</v>
      </c>
    </row>
    <row r="659" spans="3:14">
      <c r="C659" s="4">
        <f>Pressure!AB659*1000000</f>
        <v>6785959.8583065048</v>
      </c>
      <c r="D659" s="78">
        <f>Pressure!I659</f>
        <v>1.4876302106966495E-4</v>
      </c>
      <c r="E659" s="40">
        <f>Pressure!H659</f>
        <v>148.76302106966494</v>
      </c>
      <c r="F659" s="10">
        <f t="shared" si="78"/>
        <v>4.25</v>
      </c>
      <c r="G659" s="4">
        <f t="shared" si="77"/>
        <v>310345.90853880544</v>
      </c>
      <c r="H659" s="42">
        <f t="shared" si="79"/>
        <v>10.106189852506152</v>
      </c>
      <c r="I659" s="10">
        <f t="shared" si="80"/>
        <v>1.287216149783047</v>
      </c>
      <c r="J659" s="4">
        <f t="shared" si="81"/>
        <v>1299.4445608130427</v>
      </c>
      <c r="K659" s="4">
        <f t="shared" si="83"/>
        <v>292.12817787263225</v>
      </c>
      <c r="L659" s="42">
        <f>Pressure!Q659</f>
        <v>0.79057803395835757</v>
      </c>
      <c r="M659" s="10">
        <f t="shared" si="84"/>
        <v>1.5873872919949881</v>
      </c>
      <c r="N659" s="10">
        <f t="shared" si="82"/>
        <v>2.5616829820695148</v>
      </c>
    </row>
    <row r="660" spans="3:14">
      <c r="C660" s="4">
        <f>Pressure!AB660*1000000</f>
        <v>6784156.2115907623</v>
      </c>
      <c r="D660" s="78">
        <f>Pressure!I660</f>
        <v>1.4876302106966495E-4</v>
      </c>
      <c r="E660" s="40">
        <f>Pressure!H660</f>
        <v>148.76302106966494</v>
      </c>
      <c r="F660" s="10">
        <f t="shared" si="78"/>
        <v>4.25</v>
      </c>
      <c r="G660" s="4">
        <f t="shared" si="77"/>
        <v>310263.42140502215</v>
      </c>
      <c r="H660" s="42">
        <f t="shared" si="79"/>
        <v>10.104065829726508</v>
      </c>
      <c r="I660" s="10">
        <f t="shared" si="80"/>
        <v>1.2871993325457041</v>
      </c>
      <c r="J660" s="4">
        <f t="shared" si="81"/>
        <v>1299.0822077221649</v>
      </c>
      <c r="K660" s="4">
        <f t="shared" si="83"/>
        <v>292.04671726140123</v>
      </c>
      <c r="L660" s="42">
        <f>Pressure!Q660</f>
        <v>0.79179955682106795</v>
      </c>
      <c r="M660" s="10">
        <f t="shared" si="84"/>
        <v>1.5870799285653372</v>
      </c>
      <c r="N660" s="10">
        <f t="shared" si="82"/>
        <v>2.5616829820695148</v>
      </c>
    </row>
    <row r="661" spans="3:14">
      <c r="C661" s="4">
        <f>Pressure!AB661*1000000</f>
        <v>6782338.4072270235</v>
      </c>
      <c r="D661" s="78">
        <f>Pressure!I661</f>
        <v>1.4876302106966495E-4</v>
      </c>
      <c r="E661" s="40">
        <f>Pressure!H661</f>
        <v>148.76302106966494</v>
      </c>
      <c r="F661" s="10">
        <f t="shared" si="78"/>
        <v>4.25</v>
      </c>
      <c r="G661" s="4">
        <f t="shared" si="77"/>
        <v>310180.28679199907</v>
      </c>
      <c r="H661" s="42">
        <f t="shared" si="79"/>
        <v>10.101925034939528</v>
      </c>
      <c r="I661" s="10">
        <f t="shared" si="80"/>
        <v>1.2871823742520712</v>
      </c>
      <c r="J661" s="4">
        <f t="shared" si="81"/>
        <v>1298.7170103561491</v>
      </c>
      <c r="K661" s="4">
        <f t="shared" si="83"/>
        <v>291.96461722857543</v>
      </c>
      <c r="L661" s="42">
        <f>Pressure!Q661</f>
        <v>0.793021183271578</v>
      </c>
      <c r="M661" s="10">
        <f t="shared" si="84"/>
        <v>1.5867701189593961</v>
      </c>
      <c r="N661" s="10">
        <f t="shared" si="82"/>
        <v>2.5616829820695148</v>
      </c>
    </row>
    <row r="662" spans="3:14">
      <c r="C662" s="4">
        <f>Pressure!AB662*1000000</f>
        <v>6780506.447897247</v>
      </c>
      <c r="D662" s="78">
        <f>Pressure!I662</f>
        <v>1.4876302106966495E-4</v>
      </c>
      <c r="E662" s="40">
        <f>Pressure!H662</f>
        <v>148.76302106966494</v>
      </c>
      <c r="F662" s="10">
        <f t="shared" si="78"/>
        <v>4.25</v>
      </c>
      <c r="G662" s="4">
        <f t="shared" si="77"/>
        <v>310096.50482239167</v>
      </c>
      <c r="H662" s="42">
        <f t="shared" si="79"/>
        <v>10.099767468934806</v>
      </c>
      <c r="I662" s="10">
        <f t="shared" si="80"/>
        <v>1.2871652747075137</v>
      </c>
      <c r="J662" s="4">
        <f t="shared" si="81"/>
        <v>1298.3489692538014</v>
      </c>
      <c r="K662" s="4">
        <f t="shared" si="83"/>
        <v>291.88187789528382</v>
      </c>
      <c r="L662" s="42">
        <f>Pressure!Q662</f>
        <v>0.79424291415975623</v>
      </c>
      <c r="M662" s="10">
        <f t="shared" si="84"/>
        <v>1.5864578629631645</v>
      </c>
      <c r="N662" s="10">
        <f t="shared" si="82"/>
        <v>2.5616829820695148</v>
      </c>
    </row>
    <row r="663" spans="3:14">
      <c r="C663" s="4">
        <f>Pressure!AB663*1000000</f>
        <v>6778660.3363076067</v>
      </c>
      <c r="D663" s="78">
        <f>Pressure!I663</f>
        <v>1.4876302106966495E-4</v>
      </c>
      <c r="E663" s="40">
        <f>Pressure!H663</f>
        <v>148.76302106966494</v>
      </c>
      <c r="F663" s="10">
        <f t="shared" si="78"/>
        <v>4.25</v>
      </c>
      <c r="G663" s="4">
        <f t="shared" si="77"/>
        <v>310012.07561996282</v>
      </c>
      <c r="H663" s="42">
        <f t="shared" si="79"/>
        <v>10.097593132511305</v>
      </c>
      <c r="I663" s="10">
        <f t="shared" si="80"/>
        <v>1.2871480337156713</v>
      </c>
      <c r="J663" s="4">
        <f t="shared" si="81"/>
        <v>1297.9780849587937</v>
      </c>
      <c r="K663" s="4">
        <f t="shared" si="83"/>
        <v>291.79849938374934</v>
      </c>
      <c r="L663" s="42">
        <f>Pressure!Q663</f>
        <v>0.79546475033620268</v>
      </c>
      <c r="M663" s="10">
        <f t="shared" si="84"/>
        <v>1.5861431603617893</v>
      </c>
      <c r="N663" s="10">
        <f t="shared" si="82"/>
        <v>2.5616829820695148</v>
      </c>
    </row>
    <row r="664" spans="3:14">
      <c r="C664" s="4">
        <f>Pressure!AB664*1000000</f>
        <v>6776800.0751888156</v>
      </c>
      <c r="D664" s="78">
        <f>Pressure!I664</f>
        <v>1.4876302106966495E-4</v>
      </c>
      <c r="E664" s="40">
        <f>Pressure!H664</f>
        <v>148.76302106966494</v>
      </c>
      <c r="F664" s="10">
        <f t="shared" si="78"/>
        <v>4.25</v>
      </c>
      <c r="G664" s="4">
        <f t="shared" si="77"/>
        <v>309926.99930959771</v>
      </c>
      <c r="H664" s="42">
        <f t="shared" si="79"/>
        <v>10.095402026477705</v>
      </c>
      <c r="I664" s="10">
        <f t="shared" si="80"/>
        <v>1.2871306510784539</v>
      </c>
      <c r="J664" s="4">
        <f t="shared" si="81"/>
        <v>1297.6043580197259</v>
      </c>
      <c r="K664" s="4">
        <f t="shared" si="83"/>
        <v>291.71448181730273</v>
      </c>
      <c r="L664" s="42">
        <f>Pressure!Q664</f>
        <v>0.79668669265225478</v>
      </c>
      <c r="M664" s="10">
        <f t="shared" si="84"/>
        <v>1.5858260109386764</v>
      </c>
      <c r="N664" s="10">
        <f t="shared" si="82"/>
        <v>2.5616829820695148</v>
      </c>
    </row>
    <row r="665" spans="3:14">
      <c r="C665" s="4">
        <f>Pressure!AB665*1000000</f>
        <v>6774925.6672960604</v>
      </c>
      <c r="D665" s="78">
        <f>Pressure!I665</f>
        <v>1.4876302106966495E-4</v>
      </c>
      <c r="E665" s="40">
        <f>Pressure!H665</f>
        <v>148.76302106966494</v>
      </c>
      <c r="F665" s="10">
        <f t="shared" si="78"/>
        <v>4.25</v>
      </c>
      <c r="G665" s="4">
        <f t="shared" si="77"/>
        <v>309841.27601730067</v>
      </c>
      <c r="H665" s="42">
        <f t="shared" si="79"/>
        <v>10.093194151652295</v>
      </c>
      <c r="I665" s="10">
        <f t="shared" si="80"/>
        <v>1.2871131265960374</v>
      </c>
      <c r="J665" s="4">
        <f t="shared" si="81"/>
        <v>1297.2277889901163</v>
      </c>
      <c r="K665" s="4">
        <f t="shared" si="83"/>
        <v>291.62982532038046</v>
      </c>
      <c r="L665" s="42">
        <f>Pressure!Q665</f>
        <v>0.79790874195999373</v>
      </c>
      <c r="M665" s="10">
        <f t="shared" si="84"/>
        <v>1.5855064144760733</v>
      </c>
      <c r="N665" s="10">
        <f t="shared" si="82"/>
        <v>2.5616829820695148</v>
      </c>
    </row>
    <row r="666" spans="3:14">
      <c r="C666" s="4">
        <f>Pressure!AB666*1000000</f>
        <v>6773037.1154090222</v>
      </c>
      <c r="D666" s="78">
        <f>Pressure!I666</f>
        <v>1.4876302106966495E-4</v>
      </c>
      <c r="E666" s="40">
        <f>Pressure!H666</f>
        <v>148.76302106966494</v>
      </c>
      <c r="F666" s="10">
        <f t="shared" si="78"/>
        <v>4.25</v>
      </c>
      <c r="G666" s="4">
        <f t="shared" si="77"/>
        <v>309754.90587019641</v>
      </c>
      <c r="H666" s="42">
        <f t="shared" si="79"/>
        <v>10.09096950886304</v>
      </c>
      <c r="I666" s="10">
        <f t="shared" si="80"/>
        <v>1.2870954600668567</v>
      </c>
      <c r="J666" s="4">
        <f t="shared" si="81"/>
        <v>1296.8483784284031</v>
      </c>
      <c r="K666" s="4">
        <f t="shared" si="83"/>
        <v>291.54453001852505</v>
      </c>
      <c r="L666" s="42">
        <f>Pressure!Q666</f>
        <v>0.79913089911225055</v>
      </c>
      <c r="M666" s="10">
        <f t="shared" si="84"/>
        <v>1.5851843707547515</v>
      </c>
      <c r="N666" s="10">
        <f t="shared" si="82"/>
        <v>2.5616829820695148</v>
      </c>
    </row>
    <row r="667" spans="3:14">
      <c r="C667" s="4">
        <f>Pressure!AB667*1000000</f>
        <v>6771134.4223317271</v>
      </c>
      <c r="D667" s="78">
        <f>Pressure!I667</f>
        <v>1.4876302106966495E-4</v>
      </c>
      <c r="E667" s="40">
        <f>Pressure!H667</f>
        <v>148.76302106966494</v>
      </c>
      <c r="F667" s="10">
        <f t="shared" si="78"/>
        <v>4.25</v>
      </c>
      <c r="G667" s="4">
        <f t="shared" si="77"/>
        <v>309667.88899652293</v>
      </c>
      <c r="H667" s="42">
        <f t="shared" si="79"/>
        <v>10.088728098947323</v>
      </c>
      <c r="I667" s="10">
        <f t="shared" si="80"/>
        <v>1.2870776512875999</v>
      </c>
      <c r="J667" s="4">
        <f t="shared" si="81"/>
        <v>1296.4661268979166</v>
      </c>
      <c r="K667" s="4">
        <f t="shared" si="83"/>
        <v>291.4585960383788</v>
      </c>
      <c r="L667" s="42">
        <f>Pressure!Q667</f>
        <v>0.80035316496261266</v>
      </c>
      <c r="M667" s="10">
        <f t="shared" si="84"/>
        <v>1.5848598795545399</v>
      </c>
      <c r="N667" s="10">
        <f t="shared" si="82"/>
        <v>2.5616829820695148</v>
      </c>
    </row>
    <row r="668" spans="3:14">
      <c r="C668" s="4">
        <f>Pressure!AB668*1000000</f>
        <v>6769217.5908929668</v>
      </c>
      <c r="D668" s="78">
        <f>Pressure!I668</f>
        <v>1.4876302106966495E-4</v>
      </c>
      <c r="E668" s="40">
        <f>Pressure!H668</f>
        <v>148.76302106966494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309580.22552565084</v>
      </c>
      <c r="H668" s="42">
        <f t="shared" si="79"/>
        <v>10.086469922752494</v>
      </c>
      <c r="I668" s="10">
        <f t="shared" si="80"/>
        <v>1.2870597000532049</v>
      </c>
      <c r="J668" s="4">
        <f t="shared" si="81"/>
        <v>1296.0810349669612</v>
      </c>
      <c r="K668" s="4">
        <f t="shared" si="83"/>
        <v>291.37202350770224</v>
      </c>
      <c r="L668" s="42">
        <f>Pressure!Q668</f>
        <v>0.80157554036542977</v>
      </c>
      <c r="M668" s="10">
        <f t="shared" si="84"/>
        <v>1.5845329406534687</v>
      </c>
      <c r="N668" s="10">
        <f t="shared" si="82"/>
        <v>2.5616829820695148</v>
      </c>
    </row>
    <row r="669" spans="3:14">
      <c r="C669" s="4">
        <f>Pressure!AB669*1000000</f>
        <v>6767286.6239457531</v>
      </c>
      <c r="D669" s="78">
        <f>Pressure!I669</f>
        <v>1.4876302106966495E-4</v>
      </c>
      <c r="E669" s="40">
        <f>Pressure!H669</f>
        <v>148.76302106966494</v>
      </c>
      <c r="F669" s="10">
        <f t="shared" ref="F669:F732" si="86">aexit/E669</f>
        <v>4.25</v>
      </c>
      <c r="G669" s="4">
        <f t="shared" si="85"/>
        <v>309491.91558805847</v>
      </c>
      <c r="H669" s="42">
        <f t="shared" ref="H669:H732" si="87">1/(((k+1)/2)^(1/(k-1))*(patm*1000000/C669)^(1/k)*SQRT((k+1)/(k-1)*(1-(patm*1000000/C669)^((k-1)/k))))</f>
        <v>10.084194981135166</v>
      </c>
      <c r="I669" s="10">
        <f t="shared" ref="I669:I732" si="88">etanoz*SQRT(2*k^2/(k-1)*(2/(k+1))^((k+1)/(k-1))*(1-(G669/C669)^((k-1)/k)))+(G669-patm*1000000)/C669*(aexit/E669)</f>
        <v>1.2870416061568497</v>
      </c>
      <c r="J669" s="4">
        <f t="shared" ref="J669:J732" si="89">I669*D669*C669</f>
        <v>1295.6931032087075</v>
      </c>
      <c r="K669" s="4">
        <f t="shared" si="83"/>
        <v>291.2848125553499</v>
      </c>
      <c r="L669" s="42">
        <f>Pressure!Q669</f>
        <v>0.80279802617582041</v>
      </c>
      <c r="M669" s="10">
        <f t="shared" si="84"/>
        <v>1.584203553828591</v>
      </c>
      <c r="N669" s="10">
        <f t="shared" si="82"/>
        <v>2.5616829820695148</v>
      </c>
    </row>
    <row r="670" spans="3:14">
      <c r="C670" s="4">
        <f>Pressure!AB670*1000000</f>
        <v>6765341.5243679928</v>
      </c>
      <c r="D670" s="78">
        <f>Pressure!I670</f>
        <v>1.4876302106966495E-4</v>
      </c>
      <c r="E670" s="40">
        <f>Pressure!H670</f>
        <v>148.76302106966494</v>
      </c>
      <c r="F670" s="10">
        <f t="shared" si="86"/>
        <v>4.25</v>
      </c>
      <c r="G670" s="4">
        <f t="shared" si="85"/>
        <v>309402.95931536262</v>
      </c>
      <c r="H670" s="42">
        <f t="shared" si="87"/>
        <v>10.081903274962002</v>
      </c>
      <c r="I670" s="10">
        <f t="shared" si="88"/>
        <v>1.2870233693899527</v>
      </c>
      <c r="J670" s="4">
        <f t="shared" si="89"/>
        <v>1295.3023322013285</v>
      </c>
      <c r="K670" s="4">
        <f t="shared" si="83"/>
        <v>291.19696331130086</v>
      </c>
      <c r="L670" s="42">
        <f>Pressure!Q670</f>
        <v>0.80402062324967805</v>
      </c>
      <c r="M670" s="10">
        <f t="shared" si="84"/>
        <v>1.5838717188553983</v>
      </c>
      <c r="N670" s="10">
        <f t="shared" ref="N670:N733" si="90">N669-1/834*(me-mef)</f>
        <v>2.5616829820695148</v>
      </c>
    </row>
    <row r="671" spans="3:14">
      <c r="C671" s="4">
        <f>Pressure!AB671*1000000</f>
        <v>6763382.2950619953</v>
      </c>
      <c r="D671" s="78">
        <f>Pressure!I671</f>
        <v>1.4876302106966495E-4</v>
      </c>
      <c r="E671" s="40">
        <f>Pressure!H671</f>
        <v>148.76302106966494</v>
      </c>
      <c r="F671" s="10">
        <f t="shared" si="86"/>
        <v>4.25</v>
      </c>
      <c r="G671" s="4">
        <f t="shared" si="85"/>
        <v>309313.35684029624</v>
      </c>
      <c r="H671" s="42">
        <f t="shared" si="87"/>
        <v>10.079594805109146</v>
      </c>
      <c r="I671" s="10">
        <f t="shared" si="88"/>
        <v>1.2870049895421616</v>
      </c>
      <c r="J671" s="4">
        <f t="shared" si="89"/>
        <v>1294.9087225278984</v>
      </c>
      <c r="K671" s="4">
        <f t="shared" si="83"/>
        <v>291.10847590663604</v>
      </c>
      <c r="L671" s="42">
        <f>Pressure!Q671</f>
        <v>0.80524333244367741</v>
      </c>
      <c r="M671" s="10">
        <f t="shared" si="84"/>
        <v>1.5835374355081033</v>
      </c>
      <c r="N671" s="10">
        <f t="shared" si="90"/>
        <v>2.5616829820695148</v>
      </c>
    </row>
    <row r="672" spans="3:14">
      <c r="C672" s="4">
        <f>Pressure!AB672*1000000</f>
        <v>6761408.9389547985</v>
      </c>
      <c r="D672" s="78">
        <f>Pressure!I672</f>
        <v>1.4876302106966495E-4</v>
      </c>
      <c r="E672" s="40">
        <f>Pressure!H672</f>
        <v>148.76302106966494</v>
      </c>
      <c r="F672" s="10">
        <f t="shared" si="86"/>
        <v>4.25</v>
      </c>
      <c r="G672" s="4">
        <f t="shared" si="85"/>
        <v>309223.10829672299</v>
      </c>
      <c r="H672" s="42">
        <f t="shared" si="87"/>
        <v>10.077269572462587</v>
      </c>
      <c r="I672" s="10">
        <f t="shared" si="88"/>
        <v>1.2869864664013508</v>
      </c>
      <c r="J672" s="4">
        <f t="shared" si="89"/>
        <v>1294.5122747764597</v>
      </c>
      <c r="K672" s="4">
        <f t="shared" si="83"/>
        <v>291.01935047355329</v>
      </c>
      <c r="L672" s="42">
        <f>Pressure!Q672</f>
        <v>0.80646615461528082</v>
      </c>
      <c r="M672" s="10">
        <f t="shared" si="84"/>
        <v>1.5832007035595919</v>
      </c>
      <c r="N672" s="10">
        <f t="shared" si="90"/>
        <v>2.5616829820695148</v>
      </c>
    </row>
    <row r="673" spans="3:14">
      <c r="C673" s="4">
        <f>Pressure!AB673*1000000</f>
        <v>6759421.4589979844</v>
      </c>
      <c r="D673" s="78">
        <f>Pressure!I673</f>
        <v>1.4876302106966495E-4</v>
      </c>
      <c r="E673" s="40">
        <f>Pressure!H673</f>
        <v>148.76302106966494</v>
      </c>
      <c r="F673" s="10">
        <f t="shared" si="86"/>
        <v>4.25</v>
      </c>
      <c r="G673" s="4">
        <f t="shared" si="85"/>
        <v>309132.21381962922</v>
      </c>
      <c r="H673" s="42">
        <f t="shared" si="87"/>
        <v>10.074927577917887</v>
      </c>
      <c r="I673" s="10">
        <f t="shared" si="88"/>
        <v>1.2869677997536138</v>
      </c>
      <c r="J673" s="4">
        <f t="shared" si="89"/>
        <v>1294.1129895399865</v>
      </c>
      <c r="K673" s="4">
        <f t="shared" si="83"/>
        <v>290.92958714535916</v>
      </c>
      <c r="L673" s="42">
        <f>Pressure!Q673</f>
        <v>0.80768909062274463</v>
      </c>
      <c r="M673" s="10">
        <f t="shared" si="84"/>
        <v>1.582861522781559</v>
      </c>
      <c r="N673" s="10">
        <f t="shared" si="90"/>
        <v>2.5616829820695148</v>
      </c>
    </row>
    <row r="674" spans="3:14">
      <c r="C674" s="4">
        <f>Pressure!AB674*1000000</f>
        <v>6757419.8581679361</v>
      </c>
      <c r="D674" s="78">
        <f>Pressure!I674</f>
        <v>1.4876302106966495E-4</v>
      </c>
      <c r="E674" s="40">
        <f>Pressure!H674</f>
        <v>148.76302106966494</v>
      </c>
      <c r="F674" s="10">
        <f t="shared" si="86"/>
        <v>4.25</v>
      </c>
      <c r="G674" s="4">
        <f t="shared" si="85"/>
        <v>309040.67354513542</v>
      </c>
      <c r="H674" s="42">
        <f t="shared" si="87"/>
        <v>10.072568822380539</v>
      </c>
      <c r="I674" s="10">
        <f t="shared" si="88"/>
        <v>1.2869489893832586</v>
      </c>
      <c r="J674" s="4">
        <f t="shared" si="89"/>
        <v>1293.7108674164347</v>
      </c>
      <c r="K674" s="4">
        <f t="shared" si="83"/>
        <v>290.83918605648006</v>
      </c>
      <c r="L674" s="42">
        <f>Pressure!Q674</f>
        <v>0.80891214132512534</v>
      </c>
      <c r="M674" s="10">
        <f t="shared" si="84"/>
        <v>1.5825198929440576</v>
      </c>
      <c r="N674" s="10">
        <f t="shared" si="90"/>
        <v>2.5616829820695148</v>
      </c>
    </row>
    <row r="675" spans="3:14">
      <c r="C675" s="4">
        <f>Pressure!AB675*1000000</f>
        <v>6755404.1394655891</v>
      </c>
      <c r="D675" s="78">
        <f>Pressure!I675</f>
        <v>1.4876302106966495E-4</v>
      </c>
      <c r="E675" s="40">
        <f>Pressure!H675</f>
        <v>148.76302106966494</v>
      </c>
      <c r="F675" s="10">
        <f t="shared" si="86"/>
        <v>4.25</v>
      </c>
      <c r="G675" s="4">
        <f t="shared" si="85"/>
        <v>308948.48761048494</v>
      </c>
      <c r="H675" s="42">
        <f t="shared" si="87"/>
        <v>10.070193306765605</v>
      </c>
      <c r="I675" s="10">
        <f t="shared" si="88"/>
        <v>1.2869300350728008</v>
      </c>
      <c r="J675" s="4">
        <f t="shared" si="89"/>
        <v>1293.3059090086927</v>
      </c>
      <c r="K675" s="4">
        <f t="shared" si="83"/>
        <v>290.74814734245149</v>
      </c>
      <c r="L675" s="42">
        <f>Pressure!Q675</f>
        <v>0.81013530758228625</v>
      </c>
      <c r="M675" s="10">
        <f t="shared" si="84"/>
        <v>1.5821758138161919</v>
      </c>
      <c r="N675" s="10">
        <f t="shared" si="90"/>
        <v>2.5616829820695148</v>
      </c>
    </row>
    <row r="676" spans="3:14">
      <c r="C676" s="4">
        <f>Pressure!AB676*1000000</f>
        <v>6753374.3059166595</v>
      </c>
      <c r="D676" s="78">
        <f>Pressure!I676</f>
        <v>1.4876302106966495E-4</v>
      </c>
      <c r="E676" s="40">
        <f>Pressure!H676</f>
        <v>148.76302106966494</v>
      </c>
      <c r="F676" s="10">
        <f t="shared" si="86"/>
        <v>4.25</v>
      </c>
      <c r="G676" s="4">
        <f t="shared" si="85"/>
        <v>308855.65615405451</v>
      </c>
      <c r="H676" s="42">
        <f t="shared" si="87"/>
        <v>10.067801031997982</v>
      </c>
      <c r="I676" s="10">
        <f t="shared" si="88"/>
        <v>1.2869109366029581</v>
      </c>
      <c r="J676" s="4">
        <f t="shared" si="89"/>
        <v>1292.8981149246281</v>
      </c>
      <c r="K676" s="4">
        <f t="shared" si="83"/>
        <v>290.6564711399281</v>
      </c>
      <c r="L676" s="42">
        <f>Pressure!Q676</f>
        <v>0.81135859025490364</v>
      </c>
      <c r="M676" s="10">
        <f t="shared" si="84"/>
        <v>1.5818292851655116</v>
      </c>
      <c r="N676" s="10">
        <f t="shared" si="90"/>
        <v>2.5616829820695148</v>
      </c>
    </row>
    <row r="677" spans="3:14">
      <c r="C677" s="4">
        <f>Pressure!AB677*1000000</f>
        <v>6751330.3605715856</v>
      </c>
      <c r="D677" s="78">
        <f>Pressure!I677</f>
        <v>1.4876302106966495E-4</v>
      </c>
      <c r="E677" s="40">
        <f>Pressure!H677</f>
        <v>148.76302106966494</v>
      </c>
      <c r="F677" s="10">
        <f t="shared" si="86"/>
        <v>4.25</v>
      </c>
      <c r="G677" s="4">
        <f t="shared" si="85"/>
        <v>308762.17931535142</v>
      </c>
      <c r="H677" s="42">
        <f t="shared" si="87"/>
        <v>10.065391999012348</v>
      </c>
      <c r="I677" s="10">
        <f t="shared" si="88"/>
        <v>1.286891693752644</v>
      </c>
      <c r="J677" s="4">
        <f t="shared" si="89"/>
        <v>1292.4874857770747</v>
      </c>
      <c r="K677" s="4">
        <f t="shared" si="83"/>
        <v>290.56415758668106</v>
      </c>
      <c r="L677" s="42">
        <f>Pressure!Q677</f>
        <v>0.81258199020447308</v>
      </c>
      <c r="M677" s="10">
        <f t="shared" si="84"/>
        <v>1.5814803067580059</v>
      </c>
      <c r="N677" s="10">
        <f t="shared" si="90"/>
        <v>2.5616829820695148</v>
      </c>
    </row>
    <row r="678" spans="3:14">
      <c r="C678" s="4">
        <f>Pressure!AB678*1000000</f>
        <v>6749272.3065056717</v>
      </c>
      <c r="D678" s="78">
        <f>Pressure!I678</f>
        <v>1.4876302106966495E-4</v>
      </c>
      <c r="E678" s="40">
        <f>Pressure!H678</f>
        <v>148.76302106966494</v>
      </c>
      <c r="F678" s="10">
        <f t="shared" si="86"/>
        <v>4.25</v>
      </c>
      <c r="G678" s="4">
        <f t="shared" si="85"/>
        <v>308668.05723502015</v>
      </c>
      <c r="H678" s="42">
        <f t="shared" si="87"/>
        <v>10.062966208753275</v>
      </c>
      <c r="I678" s="10">
        <f t="shared" si="88"/>
        <v>1.2868723062989627</v>
      </c>
      <c r="J678" s="4">
        <f t="shared" si="89"/>
        <v>1292.0740221838614</v>
      </c>
      <c r="K678" s="4">
        <f t="shared" si="83"/>
        <v>290.47120682160454</v>
      </c>
      <c r="L678" s="42">
        <f>Pressure!Q678</f>
        <v>0.8138055082933161</v>
      </c>
      <c r="M678" s="10">
        <f t="shared" si="84"/>
        <v>1.5811288783588031</v>
      </c>
      <c r="N678" s="10">
        <f t="shared" si="90"/>
        <v>2.5616829820695148</v>
      </c>
    </row>
    <row r="679" spans="3:14">
      <c r="C679" s="4">
        <f>Pressure!AB679*1000000</f>
        <v>6747200.1468188623</v>
      </c>
      <c r="D679" s="78">
        <f>Pressure!I679</f>
        <v>1.4876302106966495E-4</v>
      </c>
      <c r="E679" s="40">
        <f>Pressure!H679</f>
        <v>148.76302106966494</v>
      </c>
      <c r="F679" s="10">
        <f t="shared" si="86"/>
        <v>4.25</v>
      </c>
      <c r="G679" s="4">
        <f t="shared" si="85"/>
        <v>308573.29005483224</v>
      </c>
      <c r="H679" s="42">
        <f t="shared" si="87"/>
        <v>10.060523662174981</v>
      </c>
      <c r="I679" s="10">
        <f t="shared" si="88"/>
        <v>1.2868527740172013</v>
      </c>
      <c r="J679" s="4">
        <f t="shared" si="89"/>
        <v>1291.6577247677687</v>
      </c>
      <c r="K679" s="4">
        <f t="shared" si="83"/>
        <v>290.37761898470592</v>
      </c>
      <c r="L679" s="42">
        <f>Pressure!Q679</f>
        <v>0.81502914538458648</v>
      </c>
      <c r="M679" s="10">
        <f t="shared" si="84"/>
        <v>1.5807749997314149</v>
      </c>
      <c r="N679" s="10">
        <f t="shared" si="90"/>
        <v>2.5616829820695148</v>
      </c>
    </row>
    <row r="680" spans="3:14">
      <c r="C680" s="4">
        <f>Pressure!AB680*1000000</f>
        <v>6745113.8846361469</v>
      </c>
      <c r="D680" s="78">
        <f>Pressure!I680</f>
        <v>1.4876302106966495E-4</v>
      </c>
      <c r="E680" s="40">
        <f>Pressure!H680</f>
        <v>148.76302106966494</v>
      </c>
      <c r="F680" s="10">
        <f t="shared" si="86"/>
        <v>4.25</v>
      </c>
      <c r="G680" s="4">
        <f t="shared" si="85"/>
        <v>308477.87791770435</v>
      </c>
      <c r="H680" s="42">
        <f t="shared" si="87"/>
        <v>10.058064360241778</v>
      </c>
      <c r="I680" s="10">
        <f t="shared" si="88"/>
        <v>1.2868330966808257</v>
      </c>
      <c r="J680" s="4">
        <f t="shared" si="89"/>
        <v>1291.2385941566072</v>
      </c>
      <c r="K680" s="4">
        <f t="shared" si="83"/>
        <v>290.28339421712315</v>
      </c>
      <c r="L680" s="42">
        <f>Pressure!Q680</f>
        <v>0.81625290234227654</v>
      </c>
      <c r="M680" s="10">
        <f t="shared" si="84"/>
        <v>1.5804186706378729</v>
      </c>
      <c r="N680" s="10">
        <f t="shared" si="90"/>
        <v>2.5616829820695148</v>
      </c>
    </row>
    <row r="681" spans="3:14">
      <c r="C681" s="4">
        <f>Pressure!AB681*1000000</f>
        <v>6743013.5231070779</v>
      </c>
      <c r="D681" s="78">
        <f>Pressure!I681</f>
        <v>1.4876302106966495E-4</v>
      </c>
      <c r="E681" s="40">
        <f>Pressure!H681</f>
        <v>148.76302106966494</v>
      </c>
      <c r="F681" s="10">
        <f t="shared" si="86"/>
        <v>4.25</v>
      </c>
      <c r="G681" s="4">
        <f t="shared" si="85"/>
        <v>308381.8209676767</v>
      </c>
      <c r="H681" s="42">
        <f t="shared" si="87"/>
        <v>10.055588303927493</v>
      </c>
      <c r="I681" s="10">
        <f t="shared" si="88"/>
        <v>1.2868132740614711</v>
      </c>
      <c r="J681" s="4">
        <f t="shared" si="89"/>
        <v>1290.8166309831226</v>
      </c>
      <c r="K681" s="4">
        <f t="shared" si="83"/>
        <v>290.18853266110398</v>
      </c>
      <c r="L681" s="42">
        <f>Pressure!Q681</f>
        <v>0.81747678003122382</v>
      </c>
      <c r="M681" s="10">
        <f t="shared" si="84"/>
        <v>1.5800598908391208</v>
      </c>
      <c r="N681" s="10">
        <f t="shared" si="90"/>
        <v>2.5616829820695148</v>
      </c>
    </row>
    <row r="682" spans="3:14">
      <c r="C682" s="4">
        <f>Pressure!AB682*1000000</f>
        <v>6740899.0654063076</v>
      </c>
      <c r="D682" s="78">
        <f>Pressure!I682</f>
        <v>1.4876302106966495E-4</v>
      </c>
      <c r="E682" s="40">
        <f>Pressure!H682</f>
        <v>148.76302106966494</v>
      </c>
      <c r="F682" s="10">
        <f t="shared" si="86"/>
        <v>4.25</v>
      </c>
      <c r="G682" s="4">
        <f t="shared" si="85"/>
        <v>308285.11934993736</v>
      </c>
      <c r="H682" s="42">
        <f t="shared" si="87"/>
        <v>10.053095494216077</v>
      </c>
      <c r="I682" s="10">
        <f t="shared" si="88"/>
        <v>1.2867933059289394</v>
      </c>
      <c r="J682" s="4">
        <f t="shared" si="89"/>
        <v>1290.391835885104</v>
      </c>
      <c r="K682" s="4">
        <f t="shared" si="83"/>
        <v>290.09303446002968</v>
      </c>
      <c r="L682" s="42">
        <f>Pressure!Q682</f>
        <v>0.81870077931711749</v>
      </c>
      <c r="M682" s="10">
        <f t="shared" si="84"/>
        <v>1.5796986600947061</v>
      </c>
      <c r="N682" s="10">
        <f t="shared" si="90"/>
        <v>2.5616829820695148</v>
      </c>
    </row>
    <row r="683" spans="3:14">
      <c r="C683" s="4">
        <f>Pressure!AB683*1000000</f>
        <v>6738770.5147333341</v>
      </c>
      <c r="D683" s="78">
        <f>Pressure!I683</f>
        <v>1.4876302106966495E-4</v>
      </c>
      <c r="E683" s="40">
        <f>Pressure!H683</f>
        <v>148.76302106966494</v>
      </c>
      <c r="F683" s="10">
        <f t="shared" si="86"/>
        <v>4.25</v>
      </c>
      <c r="G683" s="4">
        <f t="shared" si="85"/>
        <v>308187.77321081067</v>
      </c>
      <c r="H683" s="42">
        <f t="shared" si="87"/>
        <v>10.050585932101308</v>
      </c>
      <c r="I683" s="10">
        <f t="shared" si="88"/>
        <v>1.2867731920511909</v>
      </c>
      <c r="J683" s="4">
        <f t="shared" si="89"/>
        <v>1289.9642095053314</v>
      </c>
      <c r="K683" s="4">
        <f t="shared" si="83"/>
        <v>289.99689975840374</v>
      </c>
      <c r="L683" s="42">
        <f>Pressure!Q683</f>
        <v>0.81992490106650484</v>
      </c>
      <c r="M683" s="10">
        <f t="shared" si="84"/>
        <v>1.5793349781627852</v>
      </c>
      <c r="N683" s="10">
        <f t="shared" si="90"/>
        <v>2.5616829820695148</v>
      </c>
    </row>
    <row r="684" spans="3:14">
      <c r="C684" s="4">
        <f>Pressure!AB684*1000000</f>
        <v>6736627.8743124241</v>
      </c>
      <c r="D684" s="78">
        <f>Pressure!I684</f>
        <v>1.4876302106966495E-4</v>
      </c>
      <c r="E684" s="40">
        <f>Pressure!H684</f>
        <v>148.76302106966494</v>
      </c>
      <c r="F684" s="10">
        <f t="shared" si="86"/>
        <v>4.25</v>
      </c>
      <c r="G684" s="4">
        <f t="shared" si="85"/>
        <v>308089.78269775375</v>
      </c>
      <c r="H684" s="42">
        <f t="shared" si="87"/>
        <v>10.048059618586663</v>
      </c>
      <c r="I684" s="10">
        <f t="shared" si="88"/>
        <v>1.2867529321943361</v>
      </c>
      <c r="J684" s="4">
        <f t="shared" si="89"/>
        <v>1289.5337524915601</v>
      </c>
      <c r="K684" s="4">
        <f t="shared" si="83"/>
        <v>289.90012870184796</v>
      </c>
      <c r="L684" s="42">
        <f>Pressure!Q684</f>
        <v>0.82114914614679779</v>
      </c>
      <c r="M684" s="10">
        <f t="shared" si="84"/>
        <v>1.5789688448001948</v>
      </c>
      <c r="N684" s="10">
        <f t="shared" si="90"/>
        <v>2.5616829820695148</v>
      </c>
    </row>
    <row r="685" spans="3:14">
      <c r="C685" s="4">
        <f>Pressure!AB685*1000000</f>
        <v>6734471.1473932192</v>
      </c>
      <c r="D685" s="78">
        <f>Pressure!I685</f>
        <v>1.4876302106966495E-4</v>
      </c>
      <c r="E685" s="40">
        <f>Pressure!H685</f>
        <v>148.76302106966494</v>
      </c>
      <c r="F685" s="10">
        <f t="shared" si="86"/>
        <v>4.25</v>
      </c>
      <c r="G685" s="4">
        <f t="shared" si="85"/>
        <v>307991.14795938414</v>
      </c>
      <c r="H685" s="42">
        <f t="shared" si="87"/>
        <v>10.045516554686058</v>
      </c>
      <c r="I685" s="10">
        <f t="shared" si="88"/>
        <v>1.2867325261226354</v>
      </c>
      <c r="J685" s="4">
        <f t="shared" si="89"/>
        <v>1289.1004654966446</v>
      </c>
      <c r="K685" s="4">
        <f t="shared" si="83"/>
        <v>289.80272143713069</v>
      </c>
      <c r="L685" s="42">
        <f>Pressure!Q685</f>
        <v>0.82237351542627923</v>
      </c>
      <c r="M685" s="10">
        <f t="shared" si="84"/>
        <v>1.5786002597622038</v>
      </c>
      <c r="N685" s="10">
        <f t="shared" si="90"/>
        <v>2.5616829820695148</v>
      </c>
    </row>
    <row r="686" spans="3:14">
      <c r="C686" s="4">
        <f>Pressure!AB686*1000000</f>
        <v>6732300.3372498183</v>
      </c>
      <c r="D686" s="78">
        <f>Pressure!I686</f>
        <v>1.4876302106966495E-4</v>
      </c>
      <c r="E686" s="40">
        <f>Pressure!H686</f>
        <v>148.76302106966494</v>
      </c>
      <c r="F686" s="10">
        <f t="shared" si="86"/>
        <v>4.25</v>
      </c>
      <c r="G686" s="4">
        <f t="shared" si="85"/>
        <v>307891.86914543796</v>
      </c>
      <c r="H686" s="42">
        <f t="shared" si="87"/>
        <v>10.042956741422682</v>
      </c>
      <c r="I686" s="10">
        <f t="shared" si="88"/>
        <v>1.2867119735984835</v>
      </c>
      <c r="J686" s="4">
        <f t="shared" si="89"/>
        <v>1288.6643491783516</v>
      </c>
      <c r="K686" s="4">
        <f t="shared" si="83"/>
        <v>289.70467811212438</v>
      </c>
      <c r="L686" s="42">
        <f>Pressure!Q686</f>
        <v>0.82359800977410991</v>
      </c>
      <c r="M686" s="10">
        <f t="shared" si="84"/>
        <v>1.5782292228031582</v>
      </c>
      <c r="N686" s="10">
        <f t="shared" si="90"/>
        <v>2.5616829820695148</v>
      </c>
    </row>
    <row r="687" spans="3:14">
      <c r="C687" s="4">
        <f>Pressure!AB687*1000000</f>
        <v>6730115.4471817166</v>
      </c>
      <c r="D687" s="78">
        <f>Pressure!I687</f>
        <v>1.4876302106966495E-4</v>
      </c>
      <c r="E687" s="40">
        <f>Pressure!H687</f>
        <v>148.76302106966494</v>
      </c>
      <c r="F687" s="10">
        <f t="shared" si="86"/>
        <v>4.25</v>
      </c>
      <c r="G687" s="4">
        <f t="shared" si="85"/>
        <v>307791.94640681276</v>
      </c>
      <c r="H687" s="42">
        <f t="shared" si="87"/>
        <v>10.040380179830162</v>
      </c>
      <c r="I687" s="10">
        <f t="shared" si="88"/>
        <v>1.2866912743824115</v>
      </c>
      <c r="J687" s="4">
        <f t="shared" si="89"/>
        <v>1288.2254041995513</v>
      </c>
      <c r="K687" s="4">
        <f t="shared" si="83"/>
        <v>289.60599887584897</v>
      </c>
      <c r="L687" s="42">
        <f>Pressure!Q687</f>
        <v>0.82482263006033474</v>
      </c>
      <c r="M687" s="10">
        <f t="shared" si="84"/>
        <v>1.5778557336757411</v>
      </c>
      <c r="N687" s="10">
        <f t="shared" si="90"/>
        <v>2.5616829820695148</v>
      </c>
    </row>
    <row r="688" spans="3:14">
      <c r="C688" s="4">
        <f>Pressure!AB688*1000000</f>
        <v>6727916.4805132588</v>
      </c>
      <c r="D688" s="78">
        <f>Pressure!I688</f>
        <v>1.4876302106966495E-4</v>
      </c>
      <c r="E688" s="40">
        <f>Pressure!H688</f>
        <v>148.76302106966494</v>
      </c>
      <c r="F688" s="10">
        <f t="shared" si="86"/>
        <v>4.25</v>
      </c>
      <c r="G688" s="4">
        <f t="shared" si="85"/>
        <v>307691.37989554263</v>
      </c>
      <c r="H688" s="42">
        <f t="shared" si="87"/>
        <v>10.037786870951871</v>
      </c>
      <c r="I688" s="10">
        <f t="shared" si="88"/>
        <v>1.2866704282330736</v>
      </c>
      <c r="J688" s="4">
        <f t="shared" si="89"/>
        <v>1287.7836312281047</v>
      </c>
      <c r="K688" s="4">
        <f t="shared" si="83"/>
        <v>289.50668387844627</v>
      </c>
      <c r="L688" s="42">
        <f>Pressure!Q688</f>
        <v>0.8260473771558895</v>
      </c>
      <c r="M688" s="10">
        <f t="shared" si="84"/>
        <v>1.5774797921314163</v>
      </c>
      <c r="N688" s="10">
        <f t="shared" si="90"/>
        <v>2.5616829820695148</v>
      </c>
    </row>
    <row r="689" spans="3:14">
      <c r="C689" s="4">
        <f>Pressure!AB689*1000000</f>
        <v>6725703.4405939868</v>
      </c>
      <c r="D689" s="78">
        <f>Pressure!I689</f>
        <v>1.4876302106966495E-4</v>
      </c>
      <c r="E689" s="40">
        <f>Pressure!H689</f>
        <v>148.76302106966494</v>
      </c>
      <c r="F689" s="10">
        <f t="shared" si="86"/>
        <v>4.25</v>
      </c>
      <c r="G689" s="4">
        <f t="shared" si="85"/>
        <v>307590.16976481391</v>
      </c>
      <c r="H689" s="42">
        <f t="shared" si="87"/>
        <v>10.0351768158413</v>
      </c>
      <c r="I689" s="10">
        <f t="shared" si="88"/>
        <v>1.2866494349072459</v>
      </c>
      <c r="J689" s="4">
        <f t="shared" si="89"/>
        <v>1287.3390309369363</v>
      </c>
      <c r="K689" s="4">
        <f t="shared" si="83"/>
        <v>289.40673327119652</v>
      </c>
      <c r="L689" s="42">
        <f>Pressure!Q689</f>
        <v>0.82727225193260723</v>
      </c>
      <c r="M689" s="10">
        <f t="shared" si="84"/>
        <v>1.577101397920089</v>
      </c>
      <c r="N689" s="10">
        <f t="shared" si="90"/>
        <v>2.5616829820695148</v>
      </c>
    </row>
    <row r="690" spans="3:14">
      <c r="C690" s="4">
        <f>Pressure!AB690*1000000</f>
        <v>6723476.3307984183</v>
      </c>
      <c r="D690" s="78">
        <f>Pressure!I690</f>
        <v>1.4876302106966495E-4</v>
      </c>
      <c r="E690" s="40">
        <f>Pressure!H690</f>
        <v>148.76302106966494</v>
      </c>
      <c r="F690" s="10">
        <f t="shared" si="86"/>
        <v>4.25</v>
      </c>
      <c r="G690" s="4">
        <f t="shared" si="85"/>
        <v>307488.31616895518</v>
      </c>
      <c r="H690" s="42">
        <f t="shared" si="87"/>
        <v>10.032550015561835</v>
      </c>
      <c r="I690" s="10">
        <f t="shared" si="88"/>
        <v>1.2866282941598142</v>
      </c>
      <c r="J690" s="4">
        <f t="shared" si="89"/>
        <v>1286.8916040039867</v>
      </c>
      <c r="K690" s="4">
        <f t="shared" si="83"/>
        <v>289.30614720650749</v>
      </c>
      <c r="L690" s="42">
        <f>Pressure!Q690</f>
        <v>0.82849725526322504</v>
      </c>
      <c r="M690" s="10">
        <f t="shared" si="84"/>
        <v>1.5767205507905191</v>
      </c>
      <c r="N690" s="10">
        <f t="shared" si="90"/>
        <v>2.5616829820695148</v>
      </c>
    </row>
    <row r="691" spans="3:14">
      <c r="C691" s="4">
        <f>Pressure!AB691*1000000</f>
        <v>6721235.1545262625</v>
      </c>
      <c r="D691" s="78">
        <f>Pressure!I691</f>
        <v>1.4876302106966495E-4</v>
      </c>
      <c r="E691" s="40">
        <f>Pressure!H691</f>
        <v>148.76302106966494</v>
      </c>
      <c r="F691" s="10">
        <f t="shared" si="86"/>
        <v>4.25</v>
      </c>
      <c r="G691" s="4">
        <f t="shared" si="85"/>
        <v>307385.81926344725</v>
      </c>
      <c r="H691" s="42">
        <f t="shared" si="87"/>
        <v>10.02990647118693</v>
      </c>
      <c r="I691" s="10">
        <f t="shared" si="88"/>
        <v>1.2866070057437717</v>
      </c>
      <c r="J691" s="4">
        <f t="shared" si="89"/>
        <v>1286.4413511122593</v>
      </c>
      <c r="K691" s="4">
        <f t="shared" si="83"/>
        <v>289.20492583792532</v>
      </c>
      <c r="L691" s="42">
        <f>Pressure!Q691</f>
        <v>0.82972238802139076</v>
      </c>
      <c r="M691" s="10">
        <f t="shared" si="84"/>
        <v>1.5763372504901476</v>
      </c>
      <c r="N691" s="10">
        <f t="shared" si="90"/>
        <v>2.5616829820695148</v>
      </c>
    </row>
    <row r="692" spans="3:14">
      <c r="C692" s="4">
        <f>Pressure!AB692*1000000</f>
        <v>6718979.915202341</v>
      </c>
      <c r="D692" s="78">
        <f>Pressure!I692</f>
        <v>1.4876302106966495E-4</v>
      </c>
      <c r="E692" s="40">
        <f>Pressure!H692</f>
        <v>148.76302106966494</v>
      </c>
      <c r="F692" s="10">
        <f t="shared" si="86"/>
        <v>4.25</v>
      </c>
      <c r="G692" s="4">
        <f t="shared" si="85"/>
        <v>307282.67920491914</v>
      </c>
      <c r="H692" s="42">
        <f t="shared" si="87"/>
        <v>10.027246183800058</v>
      </c>
      <c r="I692" s="10">
        <f t="shared" si="88"/>
        <v>1.2865855694102093</v>
      </c>
      <c r="J692" s="4">
        <f t="shared" si="89"/>
        <v>1285.9882729498011</v>
      </c>
      <c r="K692" s="4">
        <f t="shared" si="83"/>
        <v>289.10306932012975</v>
      </c>
      <c r="L692" s="42">
        <f>Pressure!Q692</f>
        <v>0.83094765108166946</v>
      </c>
      <c r="M692" s="10">
        <f t="shared" si="84"/>
        <v>1.5759514967649368</v>
      </c>
      <c r="N692" s="10">
        <f t="shared" si="90"/>
        <v>2.5616829820695148</v>
      </c>
    </row>
    <row r="693" spans="3:14">
      <c r="C693" s="4">
        <f>Pressure!AB693*1000000</f>
        <v>6716710.6162767271</v>
      </c>
      <c r="D693" s="78">
        <f>Pressure!I693</f>
        <v>1.4876302106966495E-4</v>
      </c>
      <c r="E693" s="40">
        <f>Pressure!H693</f>
        <v>148.76302106966494</v>
      </c>
      <c r="F693" s="10">
        <f t="shared" si="86"/>
        <v>4.25</v>
      </c>
      <c r="G693" s="4">
        <f t="shared" si="85"/>
        <v>307178.89615115506</v>
      </c>
      <c r="H693" s="42">
        <f t="shared" si="87"/>
        <v>10.024569154494834</v>
      </c>
      <c r="I693" s="10">
        <f t="shared" si="88"/>
        <v>1.2865639849083106</v>
      </c>
      <c r="J693" s="4">
        <f t="shared" si="89"/>
        <v>1285.5323702097328</v>
      </c>
      <c r="K693" s="4">
        <f t="shared" si="83"/>
        <v>289.00057780894133</v>
      </c>
      <c r="L693" s="42">
        <f>Pressure!Q693</f>
        <v>0.83217304531955005</v>
      </c>
      <c r="M693" s="10">
        <f t="shared" si="84"/>
        <v>1.575563289359347</v>
      </c>
      <c r="N693" s="10">
        <f t="shared" si="90"/>
        <v>2.5616829820695148</v>
      </c>
    </row>
    <row r="694" spans="3:14">
      <c r="C694" s="4">
        <f>Pressure!AB694*1000000</f>
        <v>6714427.2612245968</v>
      </c>
      <c r="D694" s="78">
        <f>Pressure!I694</f>
        <v>1.4876302106966495E-4</v>
      </c>
      <c r="E694" s="40">
        <f>Pressure!H694</f>
        <v>148.76302106966494</v>
      </c>
      <c r="F694" s="10">
        <f t="shared" si="86"/>
        <v>4.25</v>
      </c>
      <c r="G694" s="4">
        <f t="shared" si="85"/>
        <v>307074.47026108694</v>
      </c>
      <c r="H694" s="42">
        <f t="shared" si="87"/>
        <v>10.021875384374804</v>
      </c>
      <c r="I694" s="10">
        <f t="shared" si="88"/>
        <v>1.2865422519853422</v>
      </c>
      <c r="J694" s="4">
        <f t="shared" si="89"/>
        <v>1285.0736435902184</v>
      </c>
      <c r="K694" s="4">
        <f t="shared" si="83"/>
        <v>288.89745146131435</v>
      </c>
      <c r="L694" s="42">
        <f>Pressure!Q694</f>
        <v>0.83339857161145225</v>
      </c>
      <c r="M694" s="10">
        <f t="shared" si="84"/>
        <v>1.5751726280168767</v>
      </c>
      <c r="N694" s="10">
        <f t="shared" si="90"/>
        <v>2.5616829820695148</v>
      </c>
    </row>
    <row r="695" spans="3:14">
      <c r="C695" s="4">
        <f>Pressure!AB695*1000000</f>
        <v>6712129.853546408</v>
      </c>
      <c r="D695" s="78">
        <f>Pressure!I695</f>
        <v>1.4876302106966495E-4</v>
      </c>
      <c r="E695" s="40">
        <f>Pressure!H695</f>
        <v>148.76302106966494</v>
      </c>
      <c r="F695" s="10">
        <f t="shared" si="86"/>
        <v>4.25</v>
      </c>
      <c r="G695" s="4">
        <f t="shared" si="85"/>
        <v>306969.40169480315</v>
      </c>
      <c r="H695" s="42">
        <f t="shared" si="87"/>
        <v>10.019164874553685</v>
      </c>
      <c r="I695" s="10">
        <f t="shared" si="88"/>
        <v>1.2865203703866497</v>
      </c>
      <c r="J695" s="4">
        <f t="shared" si="89"/>
        <v>1284.6120937945004</v>
      </c>
      <c r="K695" s="4">
        <f t="shared" si="83"/>
        <v>288.79369043534473</v>
      </c>
      <c r="L695" s="42">
        <f>Pressure!Q695</f>
        <v>0.83462423083473314</v>
      </c>
      <c r="M695" s="10">
        <f t="shared" si="84"/>
        <v>1.5747795124794599</v>
      </c>
      <c r="N695" s="10">
        <f t="shared" si="90"/>
        <v>2.5616829820695148</v>
      </c>
    </row>
    <row r="696" spans="3:14">
      <c r="C696" s="4">
        <f>Pressure!AB696*1000000</f>
        <v>6709818.3967680279</v>
      </c>
      <c r="D696" s="78">
        <f>Pressure!I696</f>
        <v>1.4876302106966495E-4</v>
      </c>
      <c r="E696" s="40">
        <f>Pressure!H696</f>
        <v>148.76302106966494</v>
      </c>
      <c r="F696" s="10">
        <f t="shared" si="86"/>
        <v>4.25</v>
      </c>
      <c r="G696" s="4">
        <f t="shared" si="85"/>
        <v>306863.69061355403</v>
      </c>
      <c r="H696" s="42">
        <f t="shared" si="87"/>
        <v>10.016437626155462</v>
      </c>
      <c r="I696" s="10">
        <f t="shared" si="88"/>
        <v>1.2864983398556493</v>
      </c>
      <c r="J696" s="4">
        <f t="shared" si="89"/>
        <v>1284.1477215309262</v>
      </c>
      <c r="K696" s="4">
        <f t="shared" si="83"/>
        <v>288.68929489027613</v>
      </c>
      <c r="L696" s="42">
        <f>Pressure!Q696</f>
        <v>0.83585002386769358</v>
      </c>
      <c r="M696" s="10">
        <f t="shared" si="84"/>
        <v>1.5743839424873307</v>
      </c>
      <c r="N696" s="10">
        <f t="shared" si="90"/>
        <v>2.5616829820695148</v>
      </c>
    </row>
    <row r="697" spans="3:14">
      <c r="C697" s="4">
        <f>Pressure!AB697*1000000</f>
        <v>6707492.8944404135</v>
      </c>
      <c r="D697" s="78">
        <f>Pressure!I697</f>
        <v>1.4876302106966495E-4</v>
      </c>
      <c r="E697" s="40">
        <f>Pressure!H697</f>
        <v>148.76302106966494</v>
      </c>
      <c r="F697" s="10">
        <f t="shared" si="86"/>
        <v>4.25</v>
      </c>
      <c r="G697" s="4">
        <f t="shared" si="85"/>
        <v>306757.33717973746</v>
      </c>
      <c r="H697" s="42">
        <f t="shared" si="87"/>
        <v>10.013693640313994</v>
      </c>
      <c r="I697" s="10">
        <f t="shared" si="88"/>
        <v>1.2864761601338199</v>
      </c>
      <c r="J697" s="4">
        <f t="shared" si="89"/>
        <v>1283.6805275128852</v>
      </c>
      <c r="K697" s="4">
        <f t="shared" si="83"/>
        <v>288.58426498648561</v>
      </c>
      <c r="L697" s="42">
        <f>Pressure!Q697</f>
        <v>0.83707595158958548</v>
      </c>
      <c r="M697" s="10">
        <f t="shared" si="84"/>
        <v>1.5739859177799669</v>
      </c>
      <c r="N697" s="10">
        <f t="shared" si="90"/>
        <v>2.5616829820695148</v>
      </c>
    </row>
    <row r="698" spans="3:14">
      <c r="C698" s="4">
        <f>Pressure!AB698*1000000</f>
        <v>6705153.3501398601</v>
      </c>
      <c r="D698" s="78">
        <f>Pressure!I698</f>
        <v>1.4876302106966495E-4</v>
      </c>
      <c r="E698" s="40">
        <f>Pressure!H698</f>
        <v>148.76302106966494</v>
      </c>
      <c r="F698" s="10">
        <f t="shared" si="86"/>
        <v>4.25</v>
      </c>
      <c r="G698" s="4">
        <f t="shared" si="85"/>
        <v>306650.3415569099</v>
      </c>
      <c r="H698" s="42">
        <f t="shared" si="87"/>
        <v>10.01093291817333</v>
      </c>
      <c r="I698" s="10">
        <f t="shared" si="88"/>
        <v>1.2864538309606952</v>
      </c>
      <c r="J698" s="4">
        <f t="shared" si="89"/>
        <v>1283.2105124588547</v>
      </c>
      <c r="K698" s="4">
        <f t="shared" si="83"/>
        <v>288.47860088549407</v>
      </c>
      <c r="L698" s="42">
        <f>Pressure!Q698</f>
        <v>0.83830201488061828</v>
      </c>
      <c r="M698" s="10">
        <f t="shared" si="84"/>
        <v>1.5735854380951897</v>
      </c>
      <c r="N698" s="10">
        <f t="shared" si="90"/>
        <v>2.5616829820695148</v>
      </c>
    </row>
    <row r="699" spans="3:14">
      <c r="C699" s="4">
        <f>Pressure!AB699*1000000</f>
        <v>6702799.7674682336</v>
      </c>
      <c r="D699" s="78">
        <f>Pressure!I699</f>
        <v>1.4876302106966495E-4</v>
      </c>
      <c r="E699" s="40">
        <f>Pressure!H699</f>
        <v>148.76302106966494</v>
      </c>
      <c r="F699" s="10">
        <f t="shared" si="86"/>
        <v>4.25</v>
      </c>
      <c r="G699" s="4">
        <f t="shared" si="85"/>
        <v>306542.70390979754</v>
      </c>
      <c r="H699" s="42">
        <f t="shared" si="87"/>
        <v>10.008155460887926</v>
      </c>
      <c r="I699" s="10">
        <f t="shared" si="88"/>
        <v>1.2864313520738602</v>
      </c>
      <c r="J699" s="4">
        <f t="shared" si="89"/>
        <v>1282.7376770924511</v>
      </c>
      <c r="K699" s="4">
        <f t="shared" si="83"/>
        <v>288.37230274997779</v>
      </c>
      <c r="L699" s="42">
        <f>Pressure!Q699</f>
        <v>0.83952821462196558</v>
      </c>
      <c r="M699" s="10">
        <f t="shared" si="84"/>
        <v>1.5731825031691924</v>
      </c>
      <c r="N699" s="10">
        <f t="shared" si="90"/>
        <v>2.5616829820695148</v>
      </c>
    </row>
    <row r="700" spans="3:14">
      <c r="C700" s="4">
        <f>Pressure!AB700*1000000</f>
        <v>6700432.1500526192</v>
      </c>
      <c r="D700" s="78">
        <f>Pressure!I700</f>
        <v>1.4876302106966495E-4</v>
      </c>
      <c r="E700" s="40">
        <f>Pressure!H700</f>
        <v>148.76302106966494</v>
      </c>
      <c r="F700" s="10">
        <f t="shared" si="86"/>
        <v>4.25</v>
      </c>
      <c r="G700" s="4">
        <f t="shared" si="85"/>
        <v>306434.42440427974</v>
      </c>
      <c r="H700" s="42">
        <f t="shared" si="87"/>
        <v>10.005361269622229</v>
      </c>
      <c r="I700" s="10">
        <f t="shared" si="88"/>
        <v>1.2864087232089396</v>
      </c>
      <c r="J700" s="4">
        <f t="shared" si="89"/>
        <v>1282.2620221423567</v>
      </c>
      <c r="K700" s="4">
        <f t="shared" si="83"/>
        <v>288.26537074375182</v>
      </c>
      <c r="L700" s="42">
        <f>Pressure!Q700</f>
        <v>0.84075455169577229</v>
      </c>
      <c r="M700" s="10">
        <f t="shared" si="84"/>
        <v>1.572777112737346</v>
      </c>
      <c r="N700" s="10">
        <f t="shared" si="90"/>
        <v>2.5616829820695148</v>
      </c>
    </row>
    <row r="701" spans="3:14">
      <c r="C701" s="4">
        <f>Pressure!AB701*1000000</f>
        <v>6698050.5015454823</v>
      </c>
      <c r="D701" s="78">
        <f>Pressure!I701</f>
        <v>1.4876302106966495E-4</v>
      </c>
      <c r="E701" s="40">
        <f>Pressure!H701</f>
        <v>148.76302106966494</v>
      </c>
      <c r="F701" s="10">
        <f t="shared" si="86"/>
        <v>4.25</v>
      </c>
      <c r="G701" s="4">
        <f t="shared" si="85"/>
        <v>306325.50320739666</v>
      </c>
      <c r="H701" s="42">
        <f t="shared" si="87"/>
        <v>10.002550345550844</v>
      </c>
      <c r="I701" s="10">
        <f t="shared" si="88"/>
        <v>1.2863859440995915</v>
      </c>
      <c r="J701" s="4">
        <f t="shared" si="89"/>
        <v>1281.7835483423532</v>
      </c>
      <c r="K701" s="4">
        <f t="shared" si="83"/>
        <v>288.15780503177763</v>
      </c>
      <c r="L701" s="42">
        <f>Pressure!Q701</f>
        <v>0.84198102698516109</v>
      </c>
      <c r="M701" s="10">
        <f t="shared" si="84"/>
        <v>1.5723692665331468</v>
      </c>
      <c r="N701" s="10">
        <f t="shared" si="90"/>
        <v>2.5616829820695148</v>
      </c>
    </row>
    <row r="702" spans="3:14">
      <c r="C702" s="4">
        <f>Pressure!AB702*1000000</f>
        <v>6695654.8256248767</v>
      </c>
      <c r="D702" s="78">
        <f>Pressure!I702</f>
        <v>1.4876302106966495E-4</v>
      </c>
      <c r="E702" s="40">
        <f>Pressure!H702</f>
        <v>148.76302106966494</v>
      </c>
      <c r="F702" s="10">
        <f t="shared" si="86"/>
        <v>4.25</v>
      </c>
      <c r="G702" s="4">
        <f t="shared" si="85"/>
        <v>306215.9404873586</v>
      </c>
      <c r="H702" s="42">
        <f t="shared" si="87"/>
        <v>9.9997226898587712</v>
      </c>
      <c r="I702" s="10">
        <f t="shared" si="88"/>
        <v>1.2863630144775011</v>
      </c>
      <c r="J702" s="4">
        <f t="shared" si="89"/>
        <v>1281.3022564313615</v>
      </c>
      <c r="K702" s="4">
        <f t="shared" si="83"/>
        <v>288.0496057801721</v>
      </c>
      <c r="L702" s="42">
        <f>Pressure!Q702</f>
        <v>0.84320764137423954</v>
      </c>
      <c r="M702" s="10">
        <f t="shared" si="84"/>
        <v>1.5719589642890799</v>
      </c>
      <c r="N702" s="10">
        <f t="shared" si="90"/>
        <v>2.5616829820695148</v>
      </c>
    </row>
    <row r="703" spans="3:14">
      <c r="C703" s="4">
        <f>Pressure!AB703*1000000</f>
        <v>6693245.1259942269</v>
      </c>
      <c r="D703" s="78">
        <f>Pressure!I703</f>
        <v>1.4876302106966495E-4</v>
      </c>
      <c r="E703" s="40">
        <f>Pressure!H703</f>
        <v>148.76302106966494</v>
      </c>
      <c r="F703" s="10">
        <f t="shared" si="86"/>
        <v>4.25</v>
      </c>
      <c r="G703" s="4">
        <f t="shared" si="85"/>
        <v>306105.73641353636</v>
      </c>
      <c r="H703" s="42">
        <f t="shared" si="87"/>
        <v>9.9968783037411502</v>
      </c>
      <c r="I703" s="10">
        <f t="shared" si="88"/>
        <v>1.2863399340723725</v>
      </c>
      <c r="J703" s="4">
        <f t="shared" si="89"/>
        <v>1280.8181471534012</v>
      </c>
      <c r="K703" s="4">
        <f t="shared" si="83"/>
        <v>287.9407731561983</v>
      </c>
      <c r="L703" s="42">
        <f>Pressure!Q703</f>
        <v>0.84443439574810686</v>
      </c>
      <c r="M703" s="10">
        <f t="shared" si="84"/>
        <v>1.5715462057361587</v>
      </c>
      <c r="N703" s="10">
        <f t="shared" si="90"/>
        <v>2.5616829820695148</v>
      </c>
    </row>
    <row r="704" spans="3:14">
      <c r="C704" s="4">
        <f>Pressure!AB704*1000000</f>
        <v>6690821.4063825402</v>
      </c>
      <c r="D704" s="78">
        <f>Pressure!I704</f>
        <v>1.4876302106966495E-4</v>
      </c>
      <c r="E704" s="40">
        <f>Pressure!H704</f>
        <v>148.76302106966494</v>
      </c>
      <c r="F704" s="10">
        <f t="shared" si="86"/>
        <v>4.25</v>
      </c>
      <c r="G704" s="4">
        <f t="shared" si="85"/>
        <v>305994.89115647058</v>
      </c>
      <c r="H704" s="42">
        <f t="shared" si="87"/>
        <v>9.9940171884034346</v>
      </c>
      <c r="I704" s="10">
        <f t="shared" si="88"/>
        <v>1.28631670261192</v>
      </c>
      <c r="J704" s="4">
        <f t="shared" si="89"/>
        <v>1280.3312212576309</v>
      </c>
      <c r="K704" s="4">
        <f t="shared" si="83"/>
        <v>287.83130732827453</v>
      </c>
      <c r="L704" s="42">
        <f>Pressure!Q704</f>
        <v>0.84566129099286069</v>
      </c>
      <c r="M704" s="10">
        <f t="shared" si="84"/>
        <v>1.5711309906038902</v>
      </c>
      <c r="N704" s="10">
        <f t="shared" si="90"/>
        <v>2.5616829820695148</v>
      </c>
    </row>
    <row r="705" spans="3:14">
      <c r="C705" s="4">
        <f>Pressure!AB705*1000000</f>
        <v>6688383.6705443664</v>
      </c>
      <c r="D705" s="78">
        <f>Pressure!I705</f>
        <v>1.4876302106966495E-4</v>
      </c>
      <c r="E705" s="40">
        <f>Pressure!H705</f>
        <v>148.76302106966494</v>
      </c>
      <c r="F705" s="10">
        <f t="shared" si="86"/>
        <v>4.25</v>
      </c>
      <c r="G705" s="4">
        <f t="shared" si="85"/>
        <v>305883.40488787001</v>
      </c>
      <c r="H705" s="42">
        <f t="shared" si="87"/>
        <v>9.9911393450613986</v>
      </c>
      <c r="I705" s="10">
        <f t="shared" si="88"/>
        <v>1.2862933198218627</v>
      </c>
      <c r="J705" s="4">
        <f t="shared" si="89"/>
        <v>1279.8414794983405</v>
      </c>
      <c r="K705" s="4">
        <f t="shared" si="83"/>
        <v>287.72120846597289</v>
      </c>
      <c r="L705" s="42">
        <f>Pressure!Q705</f>
        <v>0.84688832799560398</v>
      </c>
      <c r="M705" s="10">
        <f t="shared" si="84"/>
        <v>1.570713318620403</v>
      </c>
      <c r="N705" s="10">
        <f t="shared" si="90"/>
        <v>2.5616829820695148</v>
      </c>
    </row>
    <row r="706" spans="3:14">
      <c r="C706" s="4">
        <f>Pressure!AB706*1000000</f>
        <v>6685931.9222597219</v>
      </c>
      <c r="D706" s="78">
        <f>Pressure!I706</f>
        <v>1.4876302106966495E-4</v>
      </c>
      <c r="E706" s="40">
        <f>Pressure!H706</f>
        <v>148.76302106966494</v>
      </c>
      <c r="F706" s="10">
        <f t="shared" si="86"/>
        <v>4.25</v>
      </c>
      <c r="G706" s="4">
        <f t="shared" si="85"/>
        <v>305771.27778060822</v>
      </c>
      <c r="H706" s="42">
        <f t="shared" si="87"/>
        <v>9.9882447749409788</v>
      </c>
      <c r="I706" s="10">
        <f t="shared" si="88"/>
        <v>1.2862697854259135</v>
      </c>
      <c r="J706" s="4">
        <f t="shared" si="89"/>
        <v>1279.3489226349363</v>
      </c>
      <c r="K706" s="4">
        <f t="shared" si="83"/>
        <v>287.61047674001537</v>
      </c>
      <c r="L706" s="42">
        <f>Pressure!Q706</f>
        <v>0.8481155076444522</v>
      </c>
      <c r="M706" s="10">
        <f t="shared" si="84"/>
        <v>1.5702931895128247</v>
      </c>
      <c r="N706" s="10">
        <f t="shared" si="90"/>
        <v>2.5616829820695148</v>
      </c>
    </row>
    <row r="707" spans="3:14">
      <c r="C707" s="4">
        <f>Pressure!AB707*1000000</f>
        <v>6683466.1653343607</v>
      </c>
      <c r="D707" s="78">
        <f>Pressure!I707</f>
        <v>1.4876302106966495E-4</v>
      </c>
      <c r="E707" s="40">
        <f>Pressure!H707</f>
        <v>148.76302106966494</v>
      </c>
      <c r="F707" s="10">
        <f t="shared" si="86"/>
        <v>4.25</v>
      </c>
      <c r="G707" s="4">
        <f t="shared" si="85"/>
        <v>305658.51000873582</v>
      </c>
      <c r="H707" s="42">
        <f t="shared" si="87"/>
        <v>9.985333479278605</v>
      </c>
      <c r="I707" s="10">
        <f t="shared" si="88"/>
        <v>1.2862460991457743</v>
      </c>
      <c r="J707" s="4">
        <f t="shared" si="89"/>
        <v>1278.8535514319951</v>
      </c>
      <c r="K707" s="4">
        <f t="shared" si="83"/>
        <v>287.49911232228658</v>
      </c>
      <c r="L707" s="42">
        <f>Pressure!Q707</f>
        <v>0.8493428308285399</v>
      </c>
      <c r="M707" s="10">
        <f t="shared" si="84"/>
        <v>1.5698706030064187</v>
      </c>
      <c r="N707" s="10">
        <f t="shared" si="90"/>
        <v>2.5616829820695148</v>
      </c>
    </row>
    <row r="708" spans="3:14">
      <c r="C708" s="4">
        <f>Pressure!AB708*1000000</f>
        <v>6680986.4035996189</v>
      </c>
      <c r="D708" s="78">
        <f>Pressure!I708</f>
        <v>1.4876302106966495E-4</v>
      </c>
      <c r="E708" s="40">
        <f>Pressure!H708</f>
        <v>148.76302106966494</v>
      </c>
      <c r="F708" s="10">
        <f t="shared" si="86"/>
        <v>4.25</v>
      </c>
      <c r="G708" s="4">
        <f t="shared" si="85"/>
        <v>305545.10174747324</v>
      </c>
      <c r="H708" s="42">
        <f t="shared" si="87"/>
        <v>9.9824054593209759</v>
      </c>
      <c r="I708" s="10">
        <f t="shared" si="88"/>
        <v>1.2862222607011264</v>
      </c>
      <c r="J708" s="4">
        <f t="shared" si="89"/>
        <v>1278.3553666592334</v>
      </c>
      <c r="K708" s="4">
        <f t="shared" si="83"/>
        <v>287.38711538582646</v>
      </c>
      <c r="L708" s="42">
        <f>Pressure!Q708</f>
        <v>0.85057029843802789</v>
      </c>
      <c r="M708" s="10">
        <f t="shared" si="84"/>
        <v>1.5694455588254146</v>
      </c>
      <c r="N708" s="10">
        <f t="shared" si="90"/>
        <v>2.5616829820695148</v>
      </c>
    </row>
    <row r="709" spans="3:14">
      <c r="C709" s="4">
        <f>Pressure!AB709*1000000</f>
        <v>6678492.6409124974</v>
      </c>
      <c r="D709" s="78">
        <f>Pressure!I709</f>
        <v>1.4876302106966495E-4</v>
      </c>
      <c r="E709" s="40">
        <f>Pressure!H709</f>
        <v>148.76302106966494</v>
      </c>
      <c r="F709" s="10">
        <f t="shared" si="86"/>
        <v>4.25</v>
      </c>
      <c r="G709" s="4">
        <f t="shared" si="85"/>
        <v>305431.05317321478</v>
      </c>
      <c r="H709" s="42">
        <f t="shared" si="87"/>
        <v>9.9794607163251587</v>
      </c>
      <c r="I709" s="10">
        <f t="shared" si="88"/>
        <v>1.2861982698096235</v>
      </c>
      <c r="J709" s="4">
        <f t="shared" si="89"/>
        <v>1277.8543690915237</v>
      </c>
      <c r="K709" s="4">
        <f t="shared" si="83"/>
        <v>287.27448610483424</v>
      </c>
      <c r="L709" s="42">
        <f>Pressure!Q709</f>
        <v>0.85179791136411009</v>
      </c>
      <c r="M709" s="10">
        <f t="shared" si="84"/>
        <v>1.5690180566923972</v>
      </c>
      <c r="N709" s="10">
        <f t="shared" si="90"/>
        <v>2.5616829820695148</v>
      </c>
    </row>
    <row r="710" spans="3:14">
      <c r="C710" s="4">
        <f>Pressure!AB710*1000000</f>
        <v>6675984.8811557693</v>
      </c>
      <c r="D710" s="78">
        <f>Pressure!I710</f>
        <v>1.4876302106966495E-4</v>
      </c>
      <c r="E710" s="40">
        <f>Pressure!H710</f>
        <v>148.76302106966494</v>
      </c>
      <c r="F710" s="10">
        <f t="shared" si="86"/>
        <v>4.25</v>
      </c>
      <c r="G710" s="4">
        <f t="shared" si="85"/>
        <v>305316.36446353339</v>
      </c>
      <c r="H710" s="42">
        <f t="shared" si="87"/>
        <v>9.9764992515586908</v>
      </c>
      <c r="I710" s="10">
        <f t="shared" si="88"/>
        <v>1.2861741261868829</v>
      </c>
      <c r="J710" s="4">
        <f t="shared" si="89"/>
        <v>1277.3505595089161</v>
      </c>
      <c r="K710" s="4">
        <f t="shared" si="83"/>
        <v>287.16122465467294</v>
      </c>
      <c r="L710" s="42">
        <f>Pressure!Q710</f>
        <v>0.85302567049902056</v>
      </c>
      <c r="M710" s="10">
        <f t="shared" si="84"/>
        <v>1.5685880963287184</v>
      </c>
      <c r="N710" s="10">
        <f t="shared" si="90"/>
        <v>2.5616829820695148</v>
      </c>
    </row>
    <row r="711" spans="3:14">
      <c r="C711" s="4">
        <f>Pressure!AB711*1000000</f>
        <v>6673463.1282377793</v>
      </c>
      <c r="D711" s="78">
        <f>Pressure!I711</f>
        <v>1.4876302106966495E-4</v>
      </c>
      <c r="E711" s="40">
        <f>Pressure!H711</f>
        <v>148.76302106966494</v>
      </c>
      <c r="F711" s="10">
        <f t="shared" si="86"/>
        <v>4.25</v>
      </c>
      <c r="G711" s="4">
        <f t="shared" si="85"/>
        <v>305201.03579717147</v>
      </c>
      <c r="H711" s="42">
        <f t="shared" si="87"/>
        <v>9.973521066299341</v>
      </c>
      <c r="I711" s="10">
        <f t="shared" si="88"/>
        <v>1.2861498295464766</v>
      </c>
      <c r="J711" s="4">
        <f t="shared" si="89"/>
        <v>1276.8439386965983</v>
      </c>
      <c r="K711" s="4">
        <f t="shared" si="83"/>
        <v>287.04733121186064</v>
      </c>
      <c r="L711" s="42">
        <f>Pressure!Q711</f>
        <v>0.85425357673604074</v>
      </c>
      <c r="M711" s="10">
        <f t="shared" si="84"/>
        <v>1.5681556774545928</v>
      </c>
      <c r="N711" s="10">
        <f t="shared" si="90"/>
        <v>2.5616829820695148</v>
      </c>
    </row>
    <row r="712" spans="3:14">
      <c r="C712" s="4">
        <f>Pressure!AB712*1000000</f>
        <v>6670927.3860928062</v>
      </c>
      <c r="D712" s="78">
        <f>Pressure!I712</f>
        <v>1.4876302106966495E-4</v>
      </c>
      <c r="E712" s="40">
        <f>Pressure!H712</f>
        <v>148.76302106966494</v>
      </c>
      <c r="F712" s="10">
        <f t="shared" si="86"/>
        <v>4.25</v>
      </c>
      <c r="G712" s="4">
        <f t="shared" si="85"/>
        <v>305085.06735405751</v>
      </c>
      <c r="H712" s="42">
        <f t="shared" si="87"/>
        <v>9.9705261618354779</v>
      </c>
      <c r="I712" s="10">
        <f t="shared" si="88"/>
        <v>1.2861253795999259</v>
      </c>
      <c r="J712" s="4">
        <f t="shared" si="89"/>
        <v>1276.3345074449676</v>
      </c>
      <c r="K712" s="4">
        <f t="shared" si="83"/>
        <v>286.93280595408652</v>
      </c>
      <c r="L712" s="42">
        <f>Pressure!Q712</f>
        <v>0.85548163096950602</v>
      </c>
      <c r="M712" s="10">
        <f t="shared" si="84"/>
        <v>1.5677207997882292</v>
      </c>
      <c r="N712" s="10">
        <f t="shared" si="90"/>
        <v>2.5616829820695148</v>
      </c>
    </row>
    <row r="713" spans="3:14">
      <c r="C713" s="4">
        <f>Pressure!AB713*1000000</f>
        <v>6668377.6586808534</v>
      </c>
      <c r="D713" s="78">
        <f>Pressure!I713</f>
        <v>1.4876302106966495E-4</v>
      </c>
      <c r="E713" s="40">
        <f>Pressure!H713</f>
        <v>148.76302106966494</v>
      </c>
      <c r="F713" s="10">
        <f t="shared" si="86"/>
        <v>4.25</v>
      </c>
      <c r="G713" s="4">
        <f t="shared" si="85"/>
        <v>304968.45931529638</v>
      </c>
      <c r="H713" s="42">
        <f t="shared" si="87"/>
        <v>9.9675145394658493</v>
      </c>
      <c r="I713" s="10">
        <f t="shared" si="88"/>
        <v>1.2861007760566898</v>
      </c>
      <c r="J713" s="4">
        <f t="shared" si="89"/>
        <v>1275.8222665495894</v>
      </c>
      <c r="K713" s="4">
        <f t="shared" si="83"/>
        <v>286.81764906020175</v>
      </c>
      <c r="L713" s="42">
        <f>Pressure!Q713</f>
        <v>0.85670983409481327</v>
      </c>
      <c r="M713" s="10">
        <f t="shared" si="84"/>
        <v>1.5672834630470889</v>
      </c>
      <c r="N713" s="10">
        <f t="shared" si="90"/>
        <v>2.5616829820695148</v>
      </c>
    </row>
    <row r="714" spans="3:14">
      <c r="C714" s="4">
        <f>Pressure!AB714*1000000</f>
        <v>6665813.9499877766</v>
      </c>
      <c r="D714" s="78">
        <f>Pressure!I714</f>
        <v>1.4876302106966495E-4</v>
      </c>
      <c r="E714" s="40">
        <f>Pressure!H714</f>
        <v>148.76302106966494</v>
      </c>
      <c r="F714" s="10">
        <f t="shared" si="86"/>
        <v>4.25</v>
      </c>
      <c r="G714" s="4">
        <f t="shared" si="85"/>
        <v>304851.21186317538</v>
      </c>
      <c r="H714" s="42">
        <f t="shared" si="87"/>
        <v>9.9644862004996977</v>
      </c>
      <c r="I714" s="10">
        <f t="shared" si="88"/>
        <v>1.28607601862416</v>
      </c>
      <c r="J714" s="4">
        <f t="shared" si="89"/>
        <v>1275.3072168112242</v>
      </c>
      <c r="K714" s="4">
        <f t="shared" si="83"/>
        <v>286.70186071022533</v>
      </c>
      <c r="L714" s="42">
        <f>Pressure!Q714</f>
        <v>0.85793818700842761</v>
      </c>
      <c r="M714" s="10">
        <f t="shared" si="84"/>
        <v>1.5668436669468493</v>
      </c>
      <c r="N714" s="10">
        <f t="shared" si="90"/>
        <v>2.5616829820695148</v>
      </c>
    </row>
    <row r="715" spans="3:14">
      <c r="C715" s="4">
        <f>Pressure!AB715*1000000</f>
        <v>6663236.2640252691</v>
      </c>
      <c r="D715" s="78">
        <f>Pressure!I715</f>
        <v>1.4876302106966495E-4</v>
      </c>
      <c r="E715" s="40">
        <f>Pressure!H715</f>
        <v>148.76302106966494</v>
      </c>
      <c r="F715" s="10">
        <f t="shared" si="86"/>
        <v>4.25</v>
      </c>
      <c r="G715" s="4">
        <f t="shared" si="85"/>
        <v>304733.32518116344</v>
      </c>
      <c r="H715" s="42">
        <f t="shared" si="87"/>
        <v>9.9614411462567158</v>
      </c>
      <c r="I715" s="10">
        <f t="shared" si="88"/>
        <v>1.286051107007649</v>
      </c>
      <c r="J715" s="4">
        <f t="shared" si="89"/>
        <v>1274.7893590358212</v>
      </c>
      <c r="K715" s="4">
        <f t="shared" si="83"/>
        <v>286.58544108534267</v>
      </c>
      <c r="L715" s="42">
        <f>Pressure!Q715</f>
        <v>0.85916669060788964</v>
      </c>
      <c r="M715" s="10">
        <f t="shared" si="84"/>
        <v>1.5664014112019433</v>
      </c>
      <c r="N715" s="10">
        <f t="shared" si="90"/>
        <v>2.5616829820695148</v>
      </c>
    </row>
    <row r="716" spans="3:14">
      <c r="C716" s="4">
        <f>Pressure!AB716*1000000</f>
        <v>6660644.6048310278</v>
      </c>
      <c r="D716" s="78">
        <f>Pressure!I716</f>
        <v>1.4876302106966495E-4</v>
      </c>
      <c r="E716" s="40">
        <f>Pressure!H716</f>
        <v>148.76302106966494</v>
      </c>
      <c r="F716" s="10">
        <f t="shared" si="86"/>
        <v>4.25</v>
      </c>
      <c r="G716" s="4">
        <f t="shared" si="85"/>
        <v>304614.79945391859</v>
      </c>
      <c r="H716" s="42">
        <f t="shared" si="87"/>
        <v>9.9583793780672298</v>
      </c>
      <c r="I716" s="10">
        <f t="shared" si="88"/>
        <v>1.2860260409103854</v>
      </c>
      <c r="J716" s="4">
        <f t="shared" si="89"/>
        <v>1274.2686940345552</v>
      </c>
      <c r="K716" s="4">
        <f t="shared" si="83"/>
        <v>286.46839036791403</v>
      </c>
      <c r="L716" s="42">
        <f>Pressure!Q716</f>
        <v>0.86039534579182253</v>
      </c>
      <c r="M716" s="10">
        <f t="shared" si="84"/>
        <v>1.5659566955254014</v>
      </c>
      <c r="N716" s="10">
        <f t="shared" si="90"/>
        <v>2.5616829820695148</v>
      </c>
    </row>
    <row r="717" spans="3:14">
      <c r="C717" s="4">
        <f>Pressure!AB717*1000000</f>
        <v>6658038.9764685109</v>
      </c>
      <c r="D717" s="78">
        <f>Pressure!I717</f>
        <v>1.4876302106966495E-4</v>
      </c>
      <c r="E717" s="40">
        <f>Pressure!H717</f>
        <v>148.76302106966494</v>
      </c>
      <c r="F717" s="10">
        <f t="shared" si="86"/>
        <v>4.25</v>
      </c>
      <c r="G717" s="4">
        <f t="shared" si="85"/>
        <v>304495.63486727729</v>
      </c>
      <c r="H717" s="42">
        <f t="shared" si="87"/>
        <v>9.9553008972719184</v>
      </c>
      <c r="I717" s="10">
        <f t="shared" si="88"/>
        <v>1.2860008200335016</v>
      </c>
      <c r="J717" s="4">
        <f t="shared" si="89"/>
        <v>1273.7452226237758</v>
      </c>
      <c r="K717" s="4">
        <f t="shared" si="83"/>
        <v>286.35070874146305</v>
      </c>
      <c r="L717" s="42">
        <f>Pressure!Q717</f>
        <v>0.86162415345993926</v>
      </c>
      <c r="M717" s="10">
        <f t="shared" si="84"/>
        <v>1.5655095196289464</v>
      </c>
      <c r="N717" s="10">
        <f t="shared" si="90"/>
        <v>2.5616829820695148</v>
      </c>
    </row>
    <row r="718" spans="3:14">
      <c r="C718" s="4">
        <f>Pressure!AB718*1000000</f>
        <v>6655419.3830272825</v>
      </c>
      <c r="D718" s="78">
        <f>Pressure!I718</f>
        <v>1.4876302106966495E-4</v>
      </c>
      <c r="E718" s="40">
        <f>Pressure!H718</f>
        <v>148.76302106966494</v>
      </c>
      <c r="F718" s="10">
        <f t="shared" si="86"/>
        <v>4.25</v>
      </c>
      <c r="G718" s="4">
        <f t="shared" si="85"/>
        <v>304375.8316082696</v>
      </c>
      <c r="H718" s="42">
        <f t="shared" si="87"/>
        <v>9.9522057052221573</v>
      </c>
      <c r="I718" s="10">
        <f t="shared" si="88"/>
        <v>1.285975444076028</v>
      </c>
      <c r="J718" s="4">
        <f t="shared" si="89"/>
        <v>1273.2189456250778</v>
      </c>
      <c r="K718" s="4">
        <f t="shared" si="83"/>
        <v>286.23239639069237</v>
      </c>
      <c r="L718" s="42">
        <f>Pressure!Q718</f>
        <v>0.86285311451304958</v>
      </c>
      <c r="M718" s="10">
        <f t="shared" si="84"/>
        <v>1.5650598832226836</v>
      </c>
      <c r="N718" s="10">
        <f t="shared" si="90"/>
        <v>2.5616829820695148</v>
      </c>
    </row>
    <row r="719" spans="3:14">
      <c r="C719" s="4">
        <f>Pressure!AB719*1000000</f>
        <v>6652785.8286228916</v>
      </c>
      <c r="D719" s="78">
        <f>Pressure!I719</f>
        <v>1.4876302106966495E-4</v>
      </c>
      <c r="E719" s="40">
        <f>Pressure!H719</f>
        <v>148.76302106966494</v>
      </c>
      <c r="F719" s="10">
        <f t="shared" si="86"/>
        <v>4.25</v>
      </c>
      <c r="G719" s="4">
        <f t="shared" si="85"/>
        <v>304255.38986511418</v>
      </c>
      <c r="H719" s="42">
        <f t="shared" si="87"/>
        <v>9.949093803279883</v>
      </c>
      <c r="I719" s="10">
        <f t="shared" si="88"/>
        <v>1.2859499127348841</v>
      </c>
      <c r="J719" s="4">
        <f t="shared" si="89"/>
        <v>1272.6898638652758</v>
      </c>
      <c r="K719" s="4">
        <f t="shared" ref="K719:K782" si="91">J719/4.4482</f>
        <v>286.11345350147832</v>
      </c>
      <c r="L719" s="42">
        <f>Pressure!Q719</f>
        <v>0.86408222985306737</v>
      </c>
      <c r="M719" s="10">
        <f t="shared" ref="M719:M782" si="92">(J719+J718)/2*(L719-L718)</f>
        <v>1.5646077860155172</v>
      </c>
      <c r="N719" s="10">
        <f t="shared" si="90"/>
        <v>2.5616829820695148</v>
      </c>
    </row>
    <row r="720" spans="3:14">
      <c r="C720" s="4">
        <f>Pressure!AB720*1000000</f>
        <v>6650138.317396869</v>
      </c>
      <c r="D720" s="78">
        <f>Pressure!I720</f>
        <v>1.4876302106966495E-4</v>
      </c>
      <c r="E720" s="40">
        <f>Pressure!H720</f>
        <v>148.76302106966494</v>
      </c>
      <c r="F720" s="10">
        <f t="shared" si="86"/>
        <v>4.25</v>
      </c>
      <c r="G720" s="4">
        <f t="shared" si="85"/>
        <v>304134.30982721789</v>
      </c>
      <c r="H720" s="42">
        <f t="shared" si="87"/>
        <v>9.9459651928175852</v>
      </c>
      <c r="I720" s="10">
        <f t="shared" si="88"/>
        <v>1.2859242257048675</v>
      </c>
      <c r="J720" s="4">
        <f t="shared" si="89"/>
        <v>1272.1579781764044</v>
      </c>
      <c r="K720" s="4">
        <f t="shared" si="91"/>
        <v>285.99388026087058</v>
      </c>
      <c r="L720" s="42">
        <f>Pressure!Q720</f>
        <v>0.86531150038301785</v>
      </c>
      <c r="M720" s="10">
        <f t="shared" si="92"/>
        <v>1.5641532277149521</v>
      </c>
      <c r="N720" s="10">
        <f t="shared" si="90"/>
        <v>2.5616829820695148</v>
      </c>
    </row>
    <row r="721" spans="3:14">
      <c r="C721" s="4">
        <f>Pressure!AB721*1000000</f>
        <v>6647476.8535169261</v>
      </c>
      <c r="D721" s="78">
        <f>Pressure!I721</f>
        <v>1.4876302106966495E-4</v>
      </c>
      <c r="E721" s="40">
        <f>Pressure!H721</f>
        <v>148.76302106966494</v>
      </c>
      <c r="F721" s="10">
        <f t="shared" si="86"/>
        <v>4.25</v>
      </c>
      <c r="G721" s="4">
        <f t="shared" si="85"/>
        <v>304012.5916851848</v>
      </c>
      <c r="H721" s="42">
        <f t="shared" si="87"/>
        <v>9.9428198752184969</v>
      </c>
      <c r="I721" s="10">
        <f t="shared" si="88"/>
        <v>1.2858983826786485</v>
      </c>
      <c r="J721" s="4">
        <f t="shared" si="89"/>
        <v>1271.6232893957579</v>
      </c>
      <c r="K721" s="4">
        <f t="shared" si="91"/>
        <v>285.87367685710126</v>
      </c>
      <c r="L721" s="42">
        <f>Pressure!Q721</f>
        <v>0.86654092700704466</v>
      </c>
      <c r="M721" s="10">
        <f t="shared" si="92"/>
        <v>1.5636962080269392</v>
      </c>
      <c r="N721" s="10">
        <f t="shared" si="90"/>
        <v>2.5616829820695148</v>
      </c>
    </row>
    <row r="722" spans="3:14">
      <c r="C722" s="4">
        <f>Pressure!AB722*1000000</f>
        <v>6644801.44117672</v>
      </c>
      <c r="D722" s="78">
        <f>Pressure!I722</f>
        <v>1.4876302106966495E-4</v>
      </c>
      <c r="E722" s="40">
        <f>Pressure!H722</f>
        <v>148.76302106966494</v>
      </c>
      <c r="F722" s="10">
        <f t="shared" si="86"/>
        <v>4.25</v>
      </c>
      <c r="G722" s="4">
        <f t="shared" si="85"/>
        <v>303890.23563080572</v>
      </c>
      <c r="H722" s="42">
        <f t="shared" si="87"/>
        <v>9.9396578518762961</v>
      </c>
      <c r="I722" s="10">
        <f t="shared" si="88"/>
        <v>1.2858723833467576</v>
      </c>
      <c r="J722" s="4">
        <f t="shared" si="89"/>
        <v>1271.0857983658432</v>
      </c>
      <c r="K722" s="4">
        <f t="shared" si="91"/>
        <v>285.75284347957449</v>
      </c>
      <c r="L722" s="42">
        <f>Pressure!Q722</f>
        <v>0.86777051063041732</v>
      </c>
      <c r="M722" s="10">
        <f t="shared" si="92"/>
        <v>1.563236726656257</v>
      </c>
      <c r="N722" s="10">
        <f t="shared" si="90"/>
        <v>2.5616829820695148</v>
      </c>
    </row>
    <row r="723" spans="3:14">
      <c r="C723" s="4">
        <f>Pressure!AB723*1000000</f>
        <v>6642112.0845961934</v>
      </c>
      <c r="D723" s="78">
        <f>Pressure!I723</f>
        <v>1.4876302106966495E-4</v>
      </c>
      <c r="E723" s="40">
        <f>Pressure!H723</f>
        <v>148.76302106966494</v>
      </c>
      <c r="F723" s="10">
        <f t="shared" si="86"/>
        <v>4.25</v>
      </c>
      <c r="G723" s="4">
        <f t="shared" si="85"/>
        <v>303767.24185707356</v>
      </c>
      <c r="H723" s="42">
        <f t="shared" si="87"/>
        <v>9.9364791241955164</v>
      </c>
      <c r="I723" s="10">
        <f t="shared" si="88"/>
        <v>1.2858462273975797</v>
      </c>
      <c r="J723" s="4">
        <f t="shared" si="89"/>
        <v>1270.5455059344479</v>
      </c>
      <c r="K723" s="4">
        <f t="shared" si="91"/>
        <v>285.63138031888133</v>
      </c>
      <c r="L723" s="42">
        <f>Pressure!Q723</f>
        <v>0.86900025215953847</v>
      </c>
      <c r="M723" s="10">
        <f t="shared" si="92"/>
        <v>1.5627747833062016</v>
      </c>
      <c r="N723" s="10">
        <f t="shared" si="90"/>
        <v>2.5616829820695148</v>
      </c>
    </row>
    <row r="724" spans="3:14">
      <c r="C724" s="4">
        <f>Pressure!AB724*1000000</f>
        <v>6639408.7880214574</v>
      </c>
      <c r="D724" s="78">
        <f>Pressure!I724</f>
        <v>1.4876302106966495E-4</v>
      </c>
      <c r="E724" s="40">
        <f>Pressure!H724</f>
        <v>148.76302106966494</v>
      </c>
      <c r="F724" s="10">
        <f t="shared" si="86"/>
        <v>4.25</v>
      </c>
      <c r="G724" s="4">
        <f t="shared" si="85"/>
        <v>303643.61055817787</v>
      </c>
      <c r="H724" s="42">
        <f t="shared" si="87"/>
        <v>9.9332836935913669</v>
      </c>
      <c r="I724" s="10">
        <f t="shared" si="88"/>
        <v>1.2858199145173435</v>
      </c>
      <c r="J724" s="4">
        <f t="shared" si="89"/>
        <v>1270.0024129546168</v>
      </c>
      <c r="K724" s="4">
        <f t="shared" si="91"/>
        <v>285.50928756679485</v>
      </c>
      <c r="L724" s="42">
        <f>Pressure!Q724</f>
        <v>0.8702301525019509</v>
      </c>
      <c r="M724" s="10">
        <f t="shared" si="92"/>
        <v>1.5623103776784335</v>
      </c>
      <c r="N724" s="10">
        <f t="shared" si="90"/>
        <v>2.5616829820695148</v>
      </c>
    </row>
    <row r="725" spans="3:14">
      <c r="C725" s="4">
        <f>Pressure!AB725*1000000</f>
        <v>6636691.5557246553</v>
      </c>
      <c r="D725" s="78">
        <f>Pressure!I725</f>
        <v>1.4876302106966495E-4</v>
      </c>
      <c r="E725" s="40">
        <f>Pressure!H725</f>
        <v>148.76302106966494</v>
      </c>
      <c r="F725" s="10">
        <f t="shared" si="86"/>
        <v>4.25</v>
      </c>
      <c r="G725" s="4">
        <f t="shared" si="85"/>
        <v>303519.34192949894</v>
      </c>
      <c r="H725" s="42">
        <f t="shared" si="87"/>
        <v>9.9300715614895321</v>
      </c>
      <c r="I725" s="10">
        <f t="shared" si="88"/>
        <v>1.2857934443901109</v>
      </c>
      <c r="J725" s="4">
        <f t="shared" si="89"/>
        <v>1269.4565202846243</v>
      </c>
      <c r="K725" s="4">
        <f t="shared" si="91"/>
        <v>285.38656541626375</v>
      </c>
      <c r="L725" s="42">
        <f>Pressure!Q725</f>
        <v>0.87146021256634532</v>
      </c>
      <c r="M725" s="10">
        <f t="shared" si="92"/>
        <v>1.5618435094736123</v>
      </c>
      <c r="N725" s="10">
        <f t="shared" si="90"/>
        <v>2.5616829820695148</v>
      </c>
    </row>
    <row r="726" spans="3:14">
      <c r="C726" s="4">
        <f>Pressure!AB726*1000000</f>
        <v>6633960.3920044769</v>
      </c>
      <c r="D726" s="78">
        <f>Pressure!I726</f>
        <v>1.4876302106966495E-4</v>
      </c>
      <c r="E726" s="40">
        <f>Pressure!H726</f>
        <v>148.76302106966494</v>
      </c>
      <c r="F726" s="10">
        <f t="shared" si="86"/>
        <v>4.25</v>
      </c>
      <c r="G726" s="4">
        <f t="shared" si="85"/>
        <v>303394.43616763101</v>
      </c>
      <c r="H726" s="42">
        <f t="shared" si="87"/>
        <v>9.9268427293268324</v>
      </c>
      <c r="I726" s="10">
        <f t="shared" si="88"/>
        <v>1.2857668166977732</v>
      </c>
      <c r="J726" s="4">
        <f t="shared" si="89"/>
        <v>1268.9078287880789</v>
      </c>
      <c r="K726" s="4">
        <f t="shared" si="91"/>
        <v>285.26321406143586</v>
      </c>
      <c r="L726" s="42">
        <f>Pressure!Q726</f>
        <v>0.87269043326256734</v>
      </c>
      <c r="M726" s="10">
        <f t="shared" si="92"/>
        <v>1.5613741783906987</v>
      </c>
      <c r="N726" s="10">
        <f t="shared" si="90"/>
        <v>2.5616829820695148</v>
      </c>
    </row>
    <row r="727" spans="3:14">
      <c r="C727" s="4">
        <f>Pressure!AB727*1000000</f>
        <v>6631215.3011857057</v>
      </c>
      <c r="D727" s="78">
        <f>Pressure!I727</f>
        <v>1.4876302106966495E-4</v>
      </c>
      <c r="E727" s="40">
        <f>Pressure!H727</f>
        <v>148.76302106966494</v>
      </c>
      <c r="F727" s="10">
        <f t="shared" si="86"/>
        <v>4.25</v>
      </c>
      <c r="G727" s="4">
        <f t="shared" si="85"/>
        <v>303268.89347036171</v>
      </c>
      <c r="H727" s="42">
        <f t="shared" si="87"/>
        <v>9.9235971985505849</v>
      </c>
      <c r="I727" s="10">
        <f t="shared" si="88"/>
        <v>1.2857400311200353</v>
      </c>
      <c r="J727" s="4">
        <f t="shared" si="89"/>
        <v>1268.35633933383</v>
      </c>
      <c r="K727" s="4">
        <f t="shared" si="91"/>
        <v>285.13923369763722</v>
      </c>
      <c r="L727" s="42">
        <f>Pressure!Q727</f>
        <v>0.87392081550162504</v>
      </c>
      <c r="M727" s="10">
        <f t="shared" si="92"/>
        <v>1.5609023841273437</v>
      </c>
      <c r="N727" s="10">
        <f t="shared" si="90"/>
        <v>2.5616829820695148</v>
      </c>
    </row>
    <row r="728" spans="3:14">
      <c r="C728" s="4">
        <f>Pressure!AB728*1000000</f>
        <v>6628456.2876194762</v>
      </c>
      <c r="D728" s="78">
        <f>Pressure!I728</f>
        <v>1.4876302106966495E-4</v>
      </c>
      <c r="E728" s="40">
        <f>Pressure!H728</f>
        <v>148.76302106966494</v>
      </c>
      <c r="F728" s="10">
        <f t="shared" si="86"/>
        <v>4.25</v>
      </c>
      <c r="G728" s="4">
        <f t="shared" si="85"/>
        <v>303142.71403668373</v>
      </c>
      <c r="H728" s="42">
        <f t="shared" si="87"/>
        <v>9.9203349706189474</v>
      </c>
      <c r="I728" s="10">
        <f t="shared" si="88"/>
        <v>1.2857130873344103</v>
      </c>
      <c r="J728" s="4">
        <f t="shared" si="89"/>
        <v>1267.8020527960221</v>
      </c>
      <c r="K728" s="4">
        <f t="shared" si="91"/>
        <v>285.01462452138441</v>
      </c>
      <c r="L728" s="42">
        <f>Pressure!Q728</f>
        <v>0.87515136019569628</v>
      </c>
      <c r="M728" s="10">
        <f t="shared" si="92"/>
        <v>1.5604281263798248</v>
      </c>
      <c r="N728" s="10">
        <f t="shared" si="90"/>
        <v>2.5616829820695148</v>
      </c>
    </row>
    <row r="729" spans="3:14">
      <c r="C729" s="4">
        <f>Pressure!AB729*1000000</f>
        <v>6625683.3556832196</v>
      </c>
      <c r="D729" s="78">
        <f>Pressure!I729</f>
        <v>1.4876302106966495E-4</v>
      </c>
      <c r="E729" s="40">
        <f>Pressure!H729</f>
        <v>148.76302106966494</v>
      </c>
      <c r="F729" s="10">
        <f t="shared" si="86"/>
        <v>4.25</v>
      </c>
      <c r="G729" s="4">
        <f t="shared" si="85"/>
        <v>303015.89806679258</v>
      </c>
      <c r="H729" s="42">
        <f t="shared" si="87"/>
        <v>9.9170560470007896</v>
      </c>
      <c r="I729" s="10">
        <f t="shared" si="88"/>
        <v>1.2856859850162081</v>
      </c>
      <c r="J729" s="4">
        <f t="shared" si="89"/>
        <v>1267.2449700540824</v>
      </c>
      <c r="K729" s="4">
        <f t="shared" si="91"/>
        <v>284.88938673038137</v>
      </c>
      <c r="L729" s="42">
        <f>Pressure!Q729</f>
        <v>0.87638206825813625</v>
      </c>
      <c r="M729" s="10">
        <f t="shared" si="92"/>
        <v>1.5599514048430292</v>
      </c>
      <c r="N729" s="10">
        <f t="shared" si="90"/>
        <v>2.5616829820695148</v>
      </c>
    </row>
    <row r="730" spans="3:14">
      <c r="C730" s="4">
        <f>Pressure!AB730*1000000</f>
        <v>6622896.5097809043</v>
      </c>
      <c r="D730" s="78">
        <f>Pressure!I730</f>
        <v>1.4876302106966495E-4</v>
      </c>
      <c r="E730" s="40">
        <f>Pressure!H730</f>
        <v>148.76302106966494</v>
      </c>
      <c r="F730" s="10">
        <f t="shared" si="86"/>
        <v>4.25</v>
      </c>
      <c r="G730" s="4">
        <f t="shared" si="85"/>
        <v>302888.44576209714</v>
      </c>
      <c r="H730" s="42">
        <f t="shared" si="87"/>
        <v>9.9137604291759978</v>
      </c>
      <c r="I730" s="10">
        <f t="shared" si="88"/>
        <v>1.2856587238385289</v>
      </c>
      <c r="J730" s="4">
        <f t="shared" si="89"/>
        <v>1266.6850919927688</v>
      </c>
      <c r="K730" s="4">
        <f t="shared" si="91"/>
        <v>284.76352052353059</v>
      </c>
      <c r="L730" s="42">
        <f>Pressure!Q730</f>
        <v>0.87761294060348471</v>
      </c>
      <c r="M730" s="10">
        <f t="shared" si="92"/>
        <v>1.5594722192102959</v>
      </c>
      <c r="N730" s="10">
        <f t="shared" si="90"/>
        <v>2.5616829820695148</v>
      </c>
    </row>
    <row r="731" spans="3:14">
      <c r="C731" s="4">
        <f>Pressure!AB731*1000000</f>
        <v>6620095.754342868</v>
      </c>
      <c r="D731" s="78">
        <f>Pressure!I731</f>
        <v>1.4876302106966495E-4</v>
      </c>
      <c r="E731" s="40">
        <f>Pressure!H731</f>
        <v>148.76302106966494</v>
      </c>
      <c r="F731" s="10">
        <f t="shared" si="86"/>
        <v>4.25</v>
      </c>
      <c r="G731" s="4">
        <f t="shared" si="85"/>
        <v>302760.35732521251</v>
      </c>
      <c r="H731" s="42">
        <f t="shared" si="87"/>
        <v>9.9104481186352373</v>
      </c>
      <c r="I731" s="10">
        <f t="shared" si="88"/>
        <v>1.2856313034722504</v>
      </c>
      <c r="J731" s="4">
        <f t="shared" si="89"/>
        <v>1266.1224195021377</v>
      </c>
      <c r="K731" s="4">
        <f t="shared" si="91"/>
        <v>284.63702610092571</v>
      </c>
      <c r="L731" s="42">
        <f>Pressure!Q731</f>
        <v>0.87884397814747361</v>
      </c>
      <c r="M731" s="10">
        <f t="shared" si="92"/>
        <v>1.5589905691736634</v>
      </c>
      <c r="N731" s="10">
        <f t="shared" si="90"/>
        <v>2.5616829820695148</v>
      </c>
    </row>
    <row r="732" spans="3:14">
      <c r="C732" s="4">
        <f>Pressure!AB732*1000000</f>
        <v>6617281.0938259419</v>
      </c>
      <c r="D732" s="78">
        <f>Pressure!I732</f>
        <v>1.4876302106966495E-4</v>
      </c>
      <c r="E732" s="40">
        <f>Pressure!H732</f>
        <v>148.76302106966494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302631.63295996527</v>
      </c>
      <c r="H732" s="42">
        <f t="shared" si="87"/>
        <v>9.9071191168800787</v>
      </c>
      <c r="I732" s="10">
        <f t="shared" si="88"/>
        <v>1.28560372358602</v>
      </c>
      <c r="J732" s="4">
        <f t="shared" si="89"/>
        <v>1265.556953477567</v>
      </c>
      <c r="K732" s="4">
        <f t="shared" si="91"/>
        <v>284.50990366385662</v>
      </c>
      <c r="L732" s="42">
        <f>Pressure!Q732</f>
        <v>0.88007518180703448</v>
      </c>
      <c r="M732" s="10">
        <f t="shared" si="92"/>
        <v>1.5585064544236835</v>
      </c>
      <c r="N732" s="10">
        <f t="shared" si="90"/>
        <v>2.5616829820695148</v>
      </c>
    </row>
    <row r="733" spans="3:14">
      <c r="C733" s="4">
        <f>Pressure!AB733*1000000</f>
        <v>6614452.5327133564</v>
      </c>
      <c r="D733" s="78">
        <f>Pressure!I733</f>
        <v>1.4876302106966495E-4</v>
      </c>
      <c r="E733" s="40">
        <f>Pressure!H733</f>
        <v>148.76302106966494</v>
      </c>
      <c r="F733" s="10">
        <f t="shared" ref="F733:F796" si="94">aexit/E733</f>
        <v>4.25</v>
      </c>
      <c r="G733" s="4">
        <f t="shared" si="93"/>
        <v>302502.2728713894</v>
      </c>
      <c r="H733" s="42">
        <f t="shared" ref="H733:H796" si="95">1/(((k+1)/2)^(1/(k-1))*(patm*1000000/C733)^(1/k)*SQRT((k+1)/(k-1)*(1-(patm*1000000/C733)^((k-1)/k))))</f>
        <v>9.9037734254228589</v>
      </c>
      <c r="I733" s="10">
        <f t="shared" ref="I733:I796" si="96">etanoz*SQRT(2*k^2/(k-1)*(2/(k+1))^((k+1)/(k-1))*(1-(G733/C733)^((k-1)/k)))+(G733-patm*1000000)/C733*(aexit/E733)</f>
        <v>1.2855759838462442</v>
      </c>
      <c r="J733" s="4">
        <f t="shared" ref="J733:J796" si="97">I733*D733*C733</f>
        <v>1264.98869481974</v>
      </c>
      <c r="K733" s="4">
        <f t="shared" si="91"/>
        <v>284.382153414806</v>
      </c>
      <c r="L733" s="42">
        <f>Pressure!Q733</f>
        <v>0.8813065525003061</v>
      </c>
      <c r="M733" s="10">
        <f t="shared" si="92"/>
        <v>1.558019874649663</v>
      </c>
      <c r="N733" s="10">
        <f t="shared" si="90"/>
        <v>2.5616829820695148</v>
      </c>
    </row>
    <row r="734" spans="3:14">
      <c r="C734" s="4">
        <f>Pressure!AB734*1000000</f>
        <v>6611610.0755150365</v>
      </c>
      <c r="D734" s="78">
        <f>Pressure!I734</f>
        <v>1.4876302106966495E-4</v>
      </c>
      <c r="E734" s="40">
        <f>Pressure!H734</f>
        <v>148.76302106966494</v>
      </c>
      <c r="F734" s="10">
        <f t="shared" si="94"/>
        <v>4.25</v>
      </c>
      <c r="G734" s="4">
        <f t="shared" si="93"/>
        <v>302372.27726573969</v>
      </c>
      <c r="H734" s="42">
        <f t="shared" si="95"/>
        <v>9.9004110457870347</v>
      </c>
      <c r="I734" s="10">
        <f t="shared" si="96"/>
        <v>1.2855480839170794</v>
      </c>
      <c r="J734" s="4">
        <f t="shared" si="97"/>
        <v>1264.4176444347008</v>
      </c>
      <c r="K734" s="4">
        <f t="shared" si="91"/>
        <v>284.25377555746161</v>
      </c>
      <c r="L734" s="42">
        <f>Pressure!Q734</f>
        <v>0.88253809114664195</v>
      </c>
      <c r="M734" s="10">
        <f t="shared" si="92"/>
        <v>1.5575308295393662</v>
      </c>
      <c r="N734" s="10">
        <f t="shared" ref="N734:N797" si="98">N733-1/834*(me-mef)</f>
        <v>2.5616829820695148</v>
      </c>
    </row>
    <row r="735" spans="3:14">
      <c r="C735" s="4">
        <f>Pressure!AB735*1000000</f>
        <v>6608753.7267674003</v>
      </c>
      <c r="D735" s="78">
        <f>Pressure!I735</f>
        <v>1.4876302106966495E-4</v>
      </c>
      <c r="E735" s="40">
        <f>Pressure!H735</f>
        <v>148.76302106966494</v>
      </c>
      <c r="F735" s="10">
        <f t="shared" si="94"/>
        <v>4.25</v>
      </c>
      <c r="G735" s="4">
        <f t="shared" si="93"/>
        <v>302241.64635048254</v>
      </c>
      <c r="H735" s="42">
        <f t="shared" si="95"/>
        <v>9.8970319795069042</v>
      </c>
      <c r="I735" s="10">
        <f t="shared" si="96"/>
        <v>1.285520023460422</v>
      </c>
      <c r="J735" s="4">
        <f t="shared" si="97"/>
        <v>1263.8438032338172</v>
      </c>
      <c r="K735" s="4">
        <f t="shared" si="91"/>
        <v>284.12477029670816</v>
      </c>
      <c r="L735" s="42">
        <f>Pressure!Q735</f>
        <v>0.88376979866661765</v>
      </c>
      <c r="M735" s="10">
        <f t="shared" si="92"/>
        <v>1.5570393187789817</v>
      </c>
      <c r="N735" s="10">
        <f t="shared" si="98"/>
        <v>2.5616829820695148</v>
      </c>
    </row>
    <row r="736" spans="3:14">
      <c r="C736" s="4">
        <f>Pressure!AB736*1000000</f>
        <v>6605883.491033515</v>
      </c>
      <c r="D736" s="78">
        <f>Pressure!I736</f>
        <v>1.4876302106966495E-4</v>
      </c>
      <c r="E736" s="40">
        <f>Pressure!H736</f>
        <v>148.76302106966494</v>
      </c>
      <c r="F736" s="10">
        <f t="shared" si="94"/>
        <v>4.25</v>
      </c>
      <c r="G736" s="4">
        <f t="shared" si="93"/>
        <v>302110.38033430313</v>
      </c>
      <c r="H736" s="42">
        <f t="shared" si="95"/>
        <v>9.8936362281277646</v>
      </c>
      <c r="I736" s="10">
        <f t="shared" si="96"/>
        <v>1.2854918021358983</v>
      </c>
      <c r="J736" s="4">
        <f t="shared" si="97"/>
        <v>1263.2671721338111</v>
      </c>
      <c r="K736" s="4">
        <f t="shared" si="91"/>
        <v>283.99513783863387</v>
      </c>
      <c r="L736" s="42">
        <f>Pressure!Q736</f>
        <v>0.88500167598203883</v>
      </c>
      <c r="M736" s="10">
        <f t="shared" si="92"/>
        <v>1.5565453420536388</v>
      </c>
      <c r="N736" s="10">
        <f t="shared" si="98"/>
        <v>2.5616829820695148</v>
      </c>
    </row>
    <row r="737" spans="3:14">
      <c r="C737" s="4">
        <f>Pressure!AB737*1000000</f>
        <v>6602999.372903062</v>
      </c>
      <c r="D737" s="78">
        <f>Pressure!I737</f>
        <v>1.4876302106966495E-4</v>
      </c>
      <c r="E737" s="40">
        <f>Pressure!H737</f>
        <v>148.76302106966494</v>
      </c>
      <c r="F737" s="10">
        <f t="shared" si="94"/>
        <v>4.25</v>
      </c>
      <c r="G737" s="4">
        <f t="shared" si="93"/>
        <v>301978.47942710383</v>
      </c>
      <c r="H737" s="42">
        <f t="shared" si="95"/>
        <v>9.8902237932058696</v>
      </c>
      <c r="I737" s="10">
        <f t="shared" si="96"/>
        <v>1.2854634196008539</v>
      </c>
      <c r="J737" s="4">
        <f t="shared" si="97"/>
        <v>1262.6877520567498</v>
      </c>
      <c r="K737" s="4">
        <f t="shared" si="91"/>
        <v>283.8648783905287</v>
      </c>
      <c r="L737" s="42">
        <f>Pressure!Q737</f>
        <v>0.88623372401594847</v>
      </c>
      <c r="M737" s="10">
        <f t="shared" si="92"/>
        <v>1.556048899046675</v>
      </c>
      <c r="N737" s="10">
        <f t="shared" si="98"/>
        <v>2.5616829820695148</v>
      </c>
    </row>
    <row r="738" spans="3:14">
      <c r="C738" s="4">
        <f>Pressure!AB738*1000000</f>
        <v>6600101.3769925758</v>
      </c>
      <c r="D738" s="78">
        <f>Pressure!I738</f>
        <v>1.4876302106966495E-4</v>
      </c>
      <c r="E738" s="40">
        <f>Pressure!H738</f>
        <v>148.76302106966494</v>
      </c>
      <c r="F738" s="10">
        <f t="shared" si="94"/>
        <v>4.25</v>
      </c>
      <c r="G738" s="4">
        <f t="shared" si="93"/>
        <v>301845.94384001504</v>
      </c>
      <c r="H738" s="42">
        <f t="shared" si="95"/>
        <v>9.8867946763086874</v>
      </c>
      <c r="I738" s="10">
        <f t="shared" si="96"/>
        <v>1.2854348755103457</v>
      </c>
      <c r="J738" s="4">
        <f t="shared" si="97"/>
        <v>1262.1055439300967</v>
      </c>
      <c r="K738" s="4">
        <f t="shared" si="91"/>
        <v>283.73399216089581</v>
      </c>
      <c r="L738" s="42">
        <f>Pressure!Q738</f>
        <v>0.88746594369263476</v>
      </c>
      <c r="M738" s="10">
        <f t="shared" si="92"/>
        <v>1.5555499894403211</v>
      </c>
      <c r="N738" s="10">
        <f t="shared" si="98"/>
        <v>2.5616829820695148</v>
      </c>
    </row>
    <row r="739" spans="3:14">
      <c r="C739" s="4">
        <f>Pressure!AB739*1000000</f>
        <v>6597189.5079451548</v>
      </c>
      <c r="D739" s="78">
        <f>Pressure!I739</f>
        <v>1.4876302106966495E-4</v>
      </c>
      <c r="E739" s="40">
        <f>Pressure!H739</f>
        <v>148.76302106966494</v>
      </c>
      <c r="F739" s="10">
        <f t="shared" si="94"/>
        <v>4.25</v>
      </c>
      <c r="G739" s="4">
        <f t="shared" si="93"/>
        <v>301712.77378538204</v>
      </c>
      <c r="H739" s="42">
        <f t="shared" si="95"/>
        <v>9.8833488790145267</v>
      </c>
      <c r="I739" s="10">
        <f t="shared" si="96"/>
        <v>1.285406169517129</v>
      </c>
      <c r="J739" s="4">
        <f t="shared" si="97"/>
        <v>1261.5205486866516</v>
      </c>
      <c r="K739" s="4">
        <f t="shared" si="91"/>
        <v>283.60247935943789</v>
      </c>
      <c r="L739" s="42">
        <f>Pressure!Q739</f>
        <v>0.88869833593763869</v>
      </c>
      <c r="M739" s="10">
        <f t="shared" si="92"/>
        <v>1.5550486129152286</v>
      </c>
      <c r="N739" s="10">
        <f t="shared" si="98"/>
        <v>2.5616829820695148</v>
      </c>
    </row>
    <row r="740" spans="3:14">
      <c r="C740" s="4">
        <f>Pressure!AB740*1000000</f>
        <v>6594263.7704306766</v>
      </c>
      <c r="D740" s="78">
        <f>Pressure!I740</f>
        <v>1.4876302106966495E-4</v>
      </c>
      <c r="E740" s="40">
        <f>Pressure!H740</f>
        <v>148.76302106966494</v>
      </c>
      <c r="F740" s="10">
        <f t="shared" si="94"/>
        <v>4.25</v>
      </c>
      <c r="G740" s="4">
        <f t="shared" si="93"/>
        <v>301578.96947677486</v>
      </c>
      <c r="H740" s="42">
        <f t="shared" si="95"/>
        <v>9.8798864029127866</v>
      </c>
      <c r="I740" s="10">
        <f t="shared" si="96"/>
        <v>1.2853773012716481</v>
      </c>
      <c r="J740" s="4">
        <f t="shared" si="97"/>
        <v>1260.9327672645938</v>
      </c>
      <c r="K740" s="4">
        <f t="shared" si="91"/>
        <v>283.47034019706712</v>
      </c>
      <c r="L740" s="42">
        <f>Pressure!Q740</f>
        <v>0.88993090167776179</v>
      </c>
      <c r="M740" s="10">
        <f t="shared" si="92"/>
        <v>1.5545447691506984</v>
      </c>
      <c r="N740" s="10">
        <f t="shared" si="98"/>
        <v>2.5616829820695148</v>
      </c>
    </row>
    <row r="741" spans="3:14">
      <c r="C741" s="4">
        <f>Pressure!AB741*1000000</f>
        <v>6591324.1691459678</v>
      </c>
      <c r="D741" s="78">
        <f>Pressure!I741</f>
        <v>1.4876302106966495E-4</v>
      </c>
      <c r="E741" s="40">
        <f>Pressure!H741</f>
        <v>148.76302106966494</v>
      </c>
      <c r="F741" s="10">
        <f t="shared" si="94"/>
        <v>4.25</v>
      </c>
      <c r="G741" s="4">
        <f t="shared" si="93"/>
        <v>301444.53112899594</v>
      </c>
      <c r="H741" s="42">
        <f t="shared" si="95"/>
        <v>9.8764072496040995</v>
      </c>
      <c r="I741" s="10">
        <f t="shared" si="96"/>
        <v>1.2853482704220276</v>
      </c>
      <c r="J741" s="4">
        <f t="shared" si="97"/>
        <v>1260.3422006075173</v>
      </c>
      <c r="K741" s="4">
        <f t="shared" si="91"/>
        <v>283.33757488591277</v>
      </c>
      <c r="L741" s="42">
        <f>Pressure!Q741</f>
        <v>0.89116364184107355</v>
      </c>
      <c r="M741" s="10">
        <f t="shared" si="92"/>
        <v>1.554038457824263</v>
      </c>
      <c r="N741" s="10">
        <f t="shared" si="98"/>
        <v>2.5616829820695148</v>
      </c>
    </row>
    <row r="742" spans="3:14">
      <c r="C742" s="4">
        <f>Pressure!AB742*1000000</f>
        <v>6588370.7088145893</v>
      </c>
      <c r="D742" s="78">
        <f>Pressure!I742</f>
        <v>1.4876302106966495E-4</v>
      </c>
      <c r="E742" s="40">
        <f>Pressure!H742</f>
        <v>148.76302106966494</v>
      </c>
      <c r="F742" s="10">
        <f t="shared" si="94"/>
        <v>4.25</v>
      </c>
      <c r="G742" s="4">
        <f t="shared" si="93"/>
        <v>301309.45895807043</v>
      </c>
      <c r="H742" s="42">
        <f t="shared" si="95"/>
        <v>9.8729114207001167</v>
      </c>
      <c r="I742" s="10">
        <f t="shared" si="96"/>
        <v>1.2853190766140601</v>
      </c>
      <c r="J742" s="4">
        <f t="shared" si="97"/>
        <v>1259.7488496643869</v>
      </c>
      <c r="K742" s="4">
        <f t="shared" si="91"/>
        <v>283.20418363931185</v>
      </c>
      <c r="L742" s="42">
        <f>Pressure!Q742</f>
        <v>0.8923965573569197</v>
      </c>
      <c r="M742" s="10">
        <f t="shared" si="92"/>
        <v>1.5535296786126187</v>
      </c>
      <c r="N742" s="10">
        <f t="shared" si="98"/>
        <v>2.5616829820695148</v>
      </c>
    </row>
    <row r="743" spans="3:14">
      <c r="C743" s="4">
        <f>Pressure!AB743*1000000</f>
        <v>6585403.3941871095</v>
      </c>
      <c r="D743" s="78">
        <f>Pressure!I743</f>
        <v>1.4876302106966495E-4</v>
      </c>
      <c r="E743" s="40">
        <f>Pressure!H743</f>
        <v>148.76302106966494</v>
      </c>
      <c r="F743" s="10">
        <f t="shared" si="94"/>
        <v>4.25</v>
      </c>
      <c r="G743" s="4">
        <f t="shared" si="93"/>
        <v>301173.75318125857</v>
      </c>
      <c r="H743" s="42">
        <f t="shared" si="95"/>
        <v>9.8693989178237498</v>
      </c>
      <c r="I743" s="10">
        <f t="shared" si="96"/>
        <v>1.2852897194911965</v>
      </c>
      <c r="J743" s="4">
        <f t="shared" si="97"/>
        <v>1259.1527153895925</v>
      </c>
      <c r="K743" s="4">
        <f t="shared" si="91"/>
        <v>283.07016667182063</v>
      </c>
      <c r="L743" s="42">
        <f>Pressure!Q743</f>
        <v>0.89362964915592957</v>
      </c>
      <c r="M743" s="10">
        <f t="shared" si="92"/>
        <v>1.5530184311906041</v>
      </c>
      <c r="N743" s="10">
        <f t="shared" si="98"/>
        <v>2.5616829820695148</v>
      </c>
    </row>
    <row r="744" spans="3:14">
      <c r="C744" s="4">
        <f>Pressure!AB744*1000000</f>
        <v>6582422.2300408771</v>
      </c>
      <c r="D744" s="78">
        <f>Pressure!I744</f>
        <v>1.4876302106966495E-4</v>
      </c>
      <c r="E744" s="40">
        <f>Pressure!H744</f>
        <v>148.76302106966494</v>
      </c>
      <c r="F744" s="10">
        <f t="shared" si="94"/>
        <v>4.25</v>
      </c>
      <c r="G744" s="4">
        <f t="shared" si="93"/>
        <v>301037.41401704535</v>
      </c>
      <c r="H744" s="42">
        <f t="shared" si="95"/>
        <v>9.865869742608929</v>
      </c>
      <c r="I744" s="10">
        <f t="shared" si="96"/>
        <v>1.2852601986945342</v>
      </c>
      <c r="J744" s="4">
        <f t="shared" si="97"/>
        <v>1258.5537987429045</v>
      </c>
      <c r="K744" s="4">
        <f t="shared" si="91"/>
        <v>282.93552419920519</v>
      </c>
      <c r="L744" s="42">
        <f>Pressure!Q744</f>
        <v>0.89486291817002417</v>
      </c>
      <c r="M744" s="10">
        <f t="shared" si="92"/>
        <v>1.552504715231863</v>
      </c>
      <c r="N744" s="10">
        <f t="shared" si="98"/>
        <v>2.5616829820695148</v>
      </c>
    </row>
    <row r="745" spans="3:14">
      <c r="C745" s="4">
        <f>Pressure!AB745*1000000</f>
        <v>6579427.2211803701</v>
      </c>
      <c r="D745" s="78">
        <f>Pressure!I745</f>
        <v>1.4876302106966495E-4</v>
      </c>
      <c r="E745" s="40">
        <f>Pressure!H745</f>
        <v>148.76302106966494</v>
      </c>
      <c r="F745" s="10">
        <f t="shared" si="94"/>
        <v>4.25</v>
      </c>
      <c r="G745" s="4">
        <f t="shared" si="93"/>
        <v>300900.44168515661</v>
      </c>
      <c r="H745" s="42">
        <f t="shared" si="95"/>
        <v>9.8623238967009463</v>
      </c>
      <c r="I745" s="10">
        <f t="shared" si="96"/>
        <v>1.2852305138628095</v>
      </c>
      <c r="J745" s="4">
        <f t="shared" si="97"/>
        <v>1257.9521006895447</v>
      </c>
      <c r="K745" s="4">
        <f t="shared" si="91"/>
        <v>282.8002564384571</v>
      </c>
      <c r="L745" s="42">
        <f>Pressure!Q745</f>
        <v>0.89609636533242365</v>
      </c>
      <c r="M745" s="10">
        <f t="shared" si="92"/>
        <v>1.5519885304082544</v>
      </c>
      <c r="N745" s="10">
        <f t="shared" si="98"/>
        <v>2.5616829820695148</v>
      </c>
    </row>
    <row r="746" spans="3:14">
      <c r="C746" s="4">
        <f>Pressure!AB746*1000000</f>
        <v>6576418.3724369705</v>
      </c>
      <c r="D746" s="78">
        <f>Pressure!I746</f>
        <v>1.4876302106966495E-4</v>
      </c>
      <c r="E746" s="40">
        <f>Pressure!H746</f>
        <v>148.76302106966494</v>
      </c>
      <c r="F746" s="10">
        <f t="shared" si="94"/>
        <v>4.25</v>
      </c>
      <c r="G746" s="4">
        <f t="shared" si="93"/>
        <v>300762.83640654839</v>
      </c>
      <c r="H746" s="42">
        <f t="shared" si="95"/>
        <v>9.8587613817562207</v>
      </c>
      <c r="I746" s="10">
        <f t="shared" si="96"/>
        <v>1.2852006646323826</v>
      </c>
      <c r="J746" s="4">
        <f t="shared" si="97"/>
        <v>1257.3476222001379</v>
      </c>
      <c r="K746" s="4">
        <f t="shared" si="91"/>
        <v>282.66436360778249</v>
      </c>
      <c r="L746" s="42">
        <f>Pressure!Q746</f>
        <v>0.89732999157765547</v>
      </c>
      <c r="M746" s="10">
        <f t="shared" si="92"/>
        <v>1.5514698763905217</v>
      </c>
      <c r="N746" s="10">
        <f t="shared" si="98"/>
        <v>2.5616829820695148</v>
      </c>
    </row>
    <row r="747" spans="3:14">
      <c r="C747" s="4">
        <f>Pressure!AB747*1000000</f>
        <v>6573395.6886693044</v>
      </c>
      <c r="D747" s="78">
        <f>Pressure!I747</f>
        <v>1.4876302106966495E-4</v>
      </c>
      <c r="E747" s="40">
        <f>Pressure!H747</f>
        <v>148.76302106966494</v>
      </c>
      <c r="F747" s="10">
        <f t="shared" si="94"/>
        <v>4.25</v>
      </c>
      <c r="G747" s="4">
        <f t="shared" si="93"/>
        <v>300624.59840342292</v>
      </c>
      <c r="H747" s="42">
        <f t="shared" si="95"/>
        <v>9.8551821994426305</v>
      </c>
      <c r="I747" s="10">
        <f t="shared" si="96"/>
        <v>1.2851706506372316</v>
      </c>
      <c r="J747" s="4">
        <f t="shared" si="97"/>
        <v>1256.7403642507843</v>
      </c>
      <c r="K747" s="4">
        <f t="shared" si="91"/>
        <v>282.52784592661845</v>
      </c>
      <c r="L747" s="42">
        <f>Pressure!Q747</f>
        <v>0.89856379784156215</v>
      </c>
      <c r="M747" s="10">
        <f t="shared" si="92"/>
        <v>1.5509487528478381</v>
      </c>
      <c r="N747" s="10">
        <f t="shared" si="98"/>
        <v>2.5616829820695148</v>
      </c>
    </row>
    <row r="748" spans="3:14">
      <c r="C748" s="4">
        <f>Pressure!AB748*1000000</f>
        <v>6570359.1747627947</v>
      </c>
      <c r="D748" s="78">
        <f>Pressure!I748</f>
        <v>1.4876302106966495E-4</v>
      </c>
      <c r="E748" s="40">
        <f>Pressure!H748</f>
        <v>148.76302106966494</v>
      </c>
      <c r="F748" s="10">
        <f t="shared" si="94"/>
        <v>4.25</v>
      </c>
      <c r="G748" s="4">
        <f t="shared" si="93"/>
        <v>300485.72789920785</v>
      </c>
      <c r="H748" s="42">
        <f t="shared" si="95"/>
        <v>9.8515863514389945</v>
      </c>
      <c r="I748" s="10">
        <f t="shared" si="96"/>
        <v>1.2851404715089356</v>
      </c>
      <c r="J748" s="4">
        <f t="shared" si="97"/>
        <v>1256.1303278229661</v>
      </c>
      <c r="K748" s="4">
        <f t="shared" si="91"/>
        <v>282.39070361561221</v>
      </c>
      <c r="L748" s="42">
        <f>Pressure!Q748</f>
        <v>0.89979778506130936</v>
      </c>
      <c r="M748" s="10">
        <f t="shared" si="92"/>
        <v>1.5504251594481704</v>
      </c>
      <c r="N748" s="10">
        <f t="shared" si="98"/>
        <v>2.5616829820695148</v>
      </c>
    </row>
    <row r="749" spans="3:14">
      <c r="C749" s="4">
        <f>Pressure!AB749*1000000</f>
        <v>6567308.8356302707</v>
      </c>
      <c r="D749" s="78">
        <f>Pressure!I749</f>
        <v>1.4876302106966495E-4</v>
      </c>
      <c r="E749" s="40">
        <f>Pressure!H749</f>
        <v>148.76302106966494</v>
      </c>
      <c r="F749" s="10">
        <f t="shared" si="94"/>
        <v>4.25</v>
      </c>
      <c r="G749" s="4">
        <f t="shared" si="93"/>
        <v>300346.22511858412</v>
      </c>
      <c r="H749" s="42">
        <f t="shared" si="95"/>
        <v>9.847973839435765</v>
      </c>
      <c r="I749" s="10">
        <f t="shared" si="96"/>
        <v>1.2851101268766698</v>
      </c>
      <c r="J749" s="4">
        <f t="shared" si="97"/>
        <v>1255.5175139036719</v>
      </c>
      <c r="K749" s="4">
        <f t="shared" si="91"/>
        <v>282.25293689664852</v>
      </c>
      <c r="L749" s="42">
        <f>Pressure!Q749</f>
        <v>0.90103195417539361</v>
      </c>
      <c r="M749" s="10">
        <f t="shared" si="92"/>
        <v>1.5498990958576908</v>
      </c>
      <c r="N749" s="10">
        <f t="shared" si="98"/>
        <v>2.5616829820695148</v>
      </c>
    </row>
    <row r="750" spans="3:14">
      <c r="C750" s="4">
        <f>Pressure!AB750*1000000</f>
        <v>6564244.6762115788</v>
      </c>
      <c r="D750" s="78">
        <f>Pressure!I750</f>
        <v>1.4876302106966495E-4</v>
      </c>
      <c r="E750" s="40">
        <f>Pressure!H750</f>
        <v>148.76302106966494</v>
      </c>
      <c r="F750" s="10">
        <f t="shared" si="94"/>
        <v>4.25</v>
      </c>
      <c r="G750" s="4">
        <f t="shared" si="93"/>
        <v>300206.09028746845</v>
      </c>
      <c r="H750" s="42">
        <f t="shared" si="95"/>
        <v>9.8443446651345159</v>
      </c>
      <c r="I750" s="10">
        <f t="shared" si="96"/>
        <v>1.28507961636719</v>
      </c>
      <c r="J750" s="4">
        <f t="shared" si="97"/>
        <v>1254.9019234853185</v>
      </c>
      <c r="K750" s="4">
        <f t="shared" si="91"/>
        <v>282.11454599283275</v>
      </c>
      <c r="L750" s="42">
        <f>Pressure!Q750</f>
        <v>0.90226630612365033</v>
      </c>
      <c r="M750" s="10">
        <f t="shared" si="92"/>
        <v>1.5493705617413169</v>
      </c>
      <c r="N750" s="10">
        <f t="shared" si="98"/>
        <v>2.5616829820695148</v>
      </c>
    </row>
    <row r="751" spans="3:14">
      <c r="C751" s="4">
        <f>Pressure!AB751*1000000</f>
        <v>6561166.7014739197</v>
      </c>
      <c r="D751" s="78">
        <f>Pressure!I751</f>
        <v>1.4876302106966495E-4</v>
      </c>
      <c r="E751" s="40">
        <f>Pressure!H751</f>
        <v>148.76302106966494</v>
      </c>
      <c r="F751" s="10">
        <f t="shared" si="94"/>
        <v>4.25</v>
      </c>
      <c r="G751" s="4">
        <f t="shared" si="93"/>
        <v>300065.32363302837</v>
      </c>
      <c r="H751" s="42">
        <f t="shared" si="95"/>
        <v>9.8406988302483658</v>
      </c>
      <c r="I751" s="10">
        <f t="shared" si="96"/>
        <v>1.2850489396048241</v>
      </c>
      <c r="J751" s="4">
        <f t="shared" si="97"/>
        <v>1254.2835575658178</v>
      </c>
      <c r="K751" s="4">
        <f t="shared" si="91"/>
        <v>281.97553112850539</v>
      </c>
      <c r="L751" s="42">
        <f>Pressure!Q751</f>
        <v>0.90350084184726187</v>
      </c>
      <c r="M751" s="10">
        <f t="shared" si="92"/>
        <v>1.5488395567625182</v>
      </c>
      <c r="N751" s="10">
        <f t="shared" si="98"/>
        <v>2.5616829820695148</v>
      </c>
    </row>
    <row r="752" spans="3:14">
      <c r="C752" s="4">
        <f>Pressure!AB752*1000000</f>
        <v>6558074.9164115256</v>
      </c>
      <c r="D752" s="78">
        <f>Pressure!I752</f>
        <v>1.4876302106966495E-4</v>
      </c>
      <c r="E752" s="40">
        <f>Pressure!H752</f>
        <v>148.76302106966494</v>
      </c>
      <c r="F752" s="10">
        <f t="shared" si="94"/>
        <v>4.25</v>
      </c>
      <c r="G752" s="4">
        <f t="shared" si="93"/>
        <v>299923.92538366787</v>
      </c>
      <c r="H752" s="42">
        <f t="shared" si="95"/>
        <v>9.837036336501539</v>
      </c>
      <c r="I752" s="10">
        <f t="shared" si="96"/>
        <v>1.2850180962114577</v>
      </c>
      <c r="J752" s="4">
        <f t="shared" si="97"/>
        <v>1253.6624171485118</v>
      </c>
      <c r="K752" s="4">
        <f t="shared" si="91"/>
        <v>281.83589252922798</v>
      </c>
      <c r="L752" s="42">
        <f>Pressure!Q752</f>
        <v>0.90473556228876562</v>
      </c>
      <c r="M752" s="10">
        <f t="shared" si="92"/>
        <v>1.5483060805834086</v>
      </c>
      <c r="N752" s="10">
        <f t="shared" si="98"/>
        <v>2.5616829820695148</v>
      </c>
    </row>
    <row r="753" spans="3:14">
      <c r="C753" s="4">
        <f>Pressure!AB753*1000000</f>
        <v>6554969.3260463001</v>
      </c>
      <c r="D753" s="78">
        <f>Pressure!I753</f>
        <v>1.4876302106966495E-4</v>
      </c>
      <c r="E753" s="40">
        <f>Pressure!H753</f>
        <v>148.76302106966494</v>
      </c>
      <c r="F753" s="10">
        <f t="shared" si="94"/>
        <v>4.25</v>
      </c>
      <c r="G753" s="4">
        <f t="shared" si="93"/>
        <v>299781.89576905622</v>
      </c>
      <c r="H753" s="42">
        <f t="shared" si="95"/>
        <v>9.8333571856301276</v>
      </c>
      <c r="I753" s="10">
        <f t="shared" si="96"/>
        <v>1.284987085806528</v>
      </c>
      <c r="J753" s="4">
        <f t="shared" si="97"/>
        <v>1253.0385032423028</v>
      </c>
      <c r="K753" s="4">
        <f t="shared" si="91"/>
        <v>281.6956304218117</v>
      </c>
      <c r="L753" s="42">
        <f>Pressure!Q753</f>
        <v>0.90597046839206175</v>
      </c>
      <c r="M753" s="10">
        <f t="shared" si="92"/>
        <v>1.5477701328643212</v>
      </c>
      <c r="N753" s="10">
        <f t="shared" si="98"/>
        <v>2.5616829820695148</v>
      </c>
    </row>
    <row r="754" spans="3:14">
      <c r="C754" s="4">
        <f>Pressure!AB754*1000000</f>
        <v>6551849.9354271442</v>
      </c>
      <c r="D754" s="78">
        <f>Pressure!I754</f>
        <v>1.4876302106966495E-4</v>
      </c>
      <c r="E754" s="40">
        <f>Pressure!H754</f>
        <v>148.76302106966494</v>
      </c>
      <c r="F754" s="10">
        <f t="shared" si="94"/>
        <v>4.25</v>
      </c>
      <c r="G754" s="4">
        <f t="shared" si="93"/>
        <v>299639.23502009758</v>
      </c>
      <c r="H754" s="42">
        <f t="shared" si="95"/>
        <v>9.8296613793812391</v>
      </c>
      <c r="I754" s="10">
        <f t="shared" si="96"/>
        <v>1.2849559080070059</v>
      </c>
      <c r="J754" s="4">
        <f t="shared" si="97"/>
        <v>1252.4118168615159</v>
      </c>
      <c r="K754" s="4">
        <f t="shared" si="91"/>
        <v>281.55474503428712</v>
      </c>
      <c r="L754" s="42">
        <f>Pressure!Q754</f>
        <v>0.90720556110242156</v>
      </c>
      <c r="M754" s="10">
        <f t="shared" si="92"/>
        <v>1.5472317132644517</v>
      </c>
      <c r="N754" s="10">
        <f t="shared" si="98"/>
        <v>2.5616829820695148</v>
      </c>
    </row>
    <row r="755" spans="3:14">
      <c r="C755" s="4">
        <f>Pressure!AB755*1000000</f>
        <v>6548716.7496306309</v>
      </c>
      <c r="D755" s="78">
        <f>Pressure!I755</f>
        <v>1.4876302106966495E-4</v>
      </c>
      <c r="E755" s="40">
        <f>Pressure!H755</f>
        <v>148.76302106966494</v>
      </c>
      <c r="F755" s="10">
        <f t="shared" si="94"/>
        <v>4.25</v>
      </c>
      <c r="G755" s="4">
        <f t="shared" si="93"/>
        <v>299495.94336896151</v>
      </c>
      <c r="H755" s="42">
        <f t="shared" si="95"/>
        <v>9.8259489195137952</v>
      </c>
      <c r="I755" s="10">
        <f t="shared" si="96"/>
        <v>1.2849245624273906</v>
      </c>
      <c r="J755" s="4">
        <f t="shared" si="97"/>
        <v>1251.7823590260361</v>
      </c>
      <c r="K755" s="4">
        <f t="shared" si="91"/>
        <v>281.41323659593456</v>
      </c>
      <c r="L755" s="42">
        <f>Pressure!Q755</f>
        <v>0.9084408413664955</v>
      </c>
      <c r="M755" s="10">
        <f t="shared" si="92"/>
        <v>1.5466908214413921</v>
      </c>
      <c r="N755" s="10">
        <f t="shared" si="98"/>
        <v>2.5616829820695148</v>
      </c>
    </row>
    <row r="756" spans="3:14">
      <c r="C756" s="4">
        <f>Pressure!AB756*1000000</f>
        <v>6545569.7737605507</v>
      </c>
      <c r="D756" s="78">
        <f>Pressure!I756</f>
        <v>1.4876302106966495E-4</v>
      </c>
      <c r="E756" s="40">
        <f>Pressure!H756</f>
        <v>148.76302106966494</v>
      </c>
      <c r="F756" s="10">
        <f t="shared" si="94"/>
        <v>4.25</v>
      </c>
      <c r="G756" s="4">
        <f t="shared" si="93"/>
        <v>299352.02104906237</v>
      </c>
      <c r="H756" s="42">
        <f t="shared" si="95"/>
        <v>9.8222198077979623</v>
      </c>
      <c r="I756" s="10">
        <f t="shared" si="96"/>
        <v>1.2848930486796926</v>
      </c>
      <c r="J756" s="4">
        <f t="shared" si="97"/>
        <v>1251.1501307612164</v>
      </c>
      <c r="K756" s="4">
        <f t="shared" si="91"/>
        <v>281.27110533726369</v>
      </c>
      <c r="L756" s="42">
        <f>Pressure!Q756</f>
        <v>0.90967631013232142</v>
      </c>
      <c r="M756" s="10">
        <f t="shared" si="92"/>
        <v>1.546147457051527</v>
      </c>
      <c r="N756" s="10">
        <f t="shared" si="98"/>
        <v>2.5616829820695148</v>
      </c>
    </row>
    <row r="757" spans="3:14">
      <c r="C757" s="4">
        <f>Pressure!AB757*1000000</f>
        <v>6542409.0129482737</v>
      </c>
      <c r="D757" s="78">
        <f>Pressure!I757</f>
        <v>1.4876302106966495E-4</v>
      </c>
      <c r="E757" s="40">
        <f>Pressure!H757</f>
        <v>148.76302106966494</v>
      </c>
      <c r="F757" s="10">
        <f t="shared" si="94"/>
        <v>4.25</v>
      </c>
      <c r="G757" s="4">
        <f t="shared" si="93"/>
        <v>299207.46829507587</v>
      </c>
      <c r="H757" s="42">
        <f t="shared" si="95"/>
        <v>9.8184740460155755</v>
      </c>
      <c r="I757" s="10">
        <f t="shared" si="96"/>
        <v>1.284861366373425</v>
      </c>
      <c r="J757" s="4">
        <f t="shared" si="97"/>
        <v>1250.51513309795</v>
      </c>
      <c r="K757" s="4">
        <f t="shared" si="91"/>
        <v>281.12835149002967</v>
      </c>
      <c r="L757" s="42">
        <f>Pressure!Q757</f>
        <v>0.91091196834933263</v>
      </c>
      <c r="M757" s="10">
        <f t="shared" si="92"/>
        <v>1.5456016197495543</v>
      </c>
      <c r="N757" s="10">
        <f t="shared" si="98"/>
        <v>2.5616829820695148</v>
      </c>
    </row>
    <row r="758" spans="3:14">
      <c r="C758" s="4">
        <f>Pressure!AB758*1000000</f>
        <v>6539234.4723526314</v>
      </c>
      <c r="D758" s="78">
        <f>Pressure!I758</f>
        <v>1.4876302106966495E-4</v>
      </c>
      <c r="E758" s="40">
        <f>Pressure!H758</f>
        <v>148.76302106966494</v>
      </c>
      <c r="F758" s="10">
        <f t="shared" si="94"/>
        <v>4.25</v>
      </c>
      <c r="G758" s="4">
        <f t="shared" si="93"/>
        <v>299062.28534293361</v>
      </c>
      <c r="H758" s="42">
        <f t="shared" si="95"/>
        <v>9.8147116359599327</v>
      </c>
      <c r="I758" s="10">
        <f t="shared" si="96"/>
        <v>1.2848295151155915</v>
      </c>
      <c r="J758" s="4">
        <f t="shared" si="97"/>
        <v>1249.877367072648</v>
      </c>
      <c r="K758" s="4">
        <f t="shared" si="91"/>
        <v>280.98497528722811</v>
      </c>
      <c r="L758" s="42">
        <f>Pressure!Q758</f>
        <v>0.912147816968366</v>
      </c>
      <c r="M758" s="10">
        <f t="shared" si="92"/>
        <v>1.5450533091886069</v>
      </c>
      <c r="N758" s="10">
        <f t="shared" si="98"/>
        <v>2.5616829820695148</v>
      </c>
    </row>
    <row r="759" spans="3:14">
      <c r="C759" s="4">
        <f>Pressure!AB759*1000000</f>
        <v>6536046.1571601816</v>
      </c>
      <c r="D759" s="78">
        <f>Pressure!I759</f>
        <v>1.4876302106966495E-4</v>
      </c>
      <c r="E759" s="40">
        <f>Pressure!H759</f>
        <v>148.76302106966494</v>
      </c>
      <c r="F759" s="10">
        <f t="shared" si="94"/>
        <v>4.25</v>
      </c>
      <c r="G759" s="4">
        <f t="shared" si="93"/>
        <v>298916.47242983512</v>
      </c>
      <c r="H759" s="42">
        <f t="shared" si="95"/>
        <v>9.8109325794361268</v>
      </c>
      <c r="I759" s="10">
        <f t="shared" si="96"/>
        <v>1.2847974945106746</v>
      </c>
      <c r="J759" s="4">
        <f t="shared" si="97"/>
        <v>1249.2368337272906</v>
      </c>
      <c r="K759" s="4">
        <f t="shared" si="91"/>
        <v>280.84097696310653</v>
      </c>
      <c r="L759" s="42">
        <f>Pressure!Q759</f>
        <v>0.91338385694167035</v>
      </c>
      <c r="M759" s="10">
        <f t="shared" si="92"/>
        <v>1.5445025250206368</v>
      </c>
      <c r="N759" s="10">
        <f t="shared" si="98"/>
        <v>2.5616829820695148</v>
      </c>
    </row>
    <row r="760" spans="3:14">
      <c r="C760" s="4">
        <f>Pressure!AB760*1000000</f>
        <v>6532844.0725848721</v>
      </c>
      <c r="D760" s="78">
        <f>Pressure!I760</f>
        <v>1.4876302106966495E-4</v>
      </c>
      <c r="E760" s="40">
        <f>Pressure!H760</f>
        <v>148.76302106966494</v>
      </c>
      <c r="F760" s="10">
        <f t="shared" si="94"/>
        <v>4.25</v>
      </c>
      <c r="G760" s="4">
        <f t="shared" si="93"/>
        <v>298770.02979423275</v>
      </c>
      <c r="H760" s="42">
        <f t="shared" si="95"/>
        <v>9.8071368782606108</v>
      </c>
      <c r="I760" s="10">
        <f t="shared" si="96"/>
        <v>1.2847653041606217</v>
      </c>
      <c r="J760" s="4">
        <f t="shared" si="97"/>
        <v>1248.5935341093618</v>
      </c>
      <c r="K760" s="4">
        <f t="shared" si="91"/>
        <v>280.69635675314998</v>
      </c>
      <c r="L760" s="42">
        <f>Pressure!Q760</f>
        <v>0.9146200892229146</v>
      </c>
      <c r="M760" s="10">
        <f t="shared" si="92"/>
        <v>1.5439492668959394</v>
      </c>
      <c r="N760" s="10">
        <f t="shared" si="98"/>
        <v>2.5616829820695148</v>
      </c>
    </row>
    <row r="761" spans="3:14">
      <c r="C761" s="4">
        <f>Pressure!AB761*1000000</f>
        <v>6529628.2238684613</v>
      </c>
      <c r="D761" s="78">
        <f>Pressure!I761</f>
        <v>1.4876302106966495E-4</v>
      </c>
      <c r="E761" s="40">
        <f>Pressure!H761</f>
        <v>148.76302106966494</v>
      </c>
      <c r="F761" s="10">
        <f t="shared" si="94"/>
        <v>4.25</v>
      </c>
      <c r="G761" s="4">
        <f t="shared" si="93"/>
        <v>298622.95767585054</v>
      </c>
      <c r="H761" s="42">
        <f t="shared" si="95"/>
        <v>9.8033245342616659</v>
      </c>
      <c r="I761" s="10">
        <f t="shared" si="96"/>
        <v>1.2847329436648349</v>
      </c>
      <c r="J761" s="4">
        <f t="shared" si="97"/>
        <v>1247.9474692719316</v>
      </c>
      <c r="K761" s="4">
        <f t="shared" si="91"/>
        <v>280.5511148940991</v>
      </c>
      <c r="L761" s="42">
        <f>Pressure!Q761</f>
        <v>0.91585651476719621</v>
      </c>
      <c r="M761" s="10">
        <f t="shared" si="92"/>
        <v>1.5433935344635301</v>
      </c>
      <c r="N761" s="10">
        <f t="shared" si="98"/>
        <v>2.5616829820695148</v>
      </c>
    </row>
    <row r="762" spans="3:14">
      <c r="C762" s="4">
        <f>Pressure!AB762*1000000</f>
        <v>6526398.6162802726</v>
      </c>
      <c r="D762" s="78">
        <f>Pressure!I762</f>
        <v>1.4876302106966495E-4</v>
      </c>
      <c r="E762" s="40">
        <f>Pressure!H762</f>
        <v>148.76302106966494</v>
      </c>
      <c r="F762" s="10">
        <f t="shared" si="94"/>
        <v>4.25</v>
      </c>
      <c r="G762" s="4">
        <f t="shared" si="93"/>
        <v>298475.25631567324</v>
      </c>
      <c r="H762" s="42">
        <f t="shared" si="95"/>
        <v>9.7994955492791025</v>
      </c>
      <c r="I762" s="10">
        <f t="shared" si="96"/>
        <v>1.284700412620158</v>
      </c>
      <c r="J762" s="4">
        <f t="shared" si="97"/>
        <v>1247.2986402736092</v>
      </c>
      <c r="K762" s="4">
        <f t="shared" si="91"/>
        <v>280.40525162393982</v>
      </c>
      <c r="L762" s="42">
        <f>Pressure!Q762</f>
        <v>0.91709313453104935</v>
      </c>
      <c r="M762" s="10">
        <f t="shared" si="92"/>
        <v>1.5428353273708388</v>
      </c>
      <c r="N762" s="10">
        <f t="shared" si="98"/>
        <v>2.5616829820695148</v>
      </c>
    </row>
    <row r="763" spans="3:14">
      <c r="C763" s="4">
        <f>Pressure!AB763*1000000</f>
        <v>6523155.2551175617</v>
      </c>
      <c r="D763" s="78">
        <f>Pressure!I763</f>
        <v>1.4876302106966495E-4</v>
      </c>
      <c r="E763" s="40">
        <f>Pressure!H763</f>
        <v>148.76302106966494</v>
      </c>
      <c r="F763" s="10">
        <f t="shared" si="94"/>
        <v>4.25</v>
      </c>
      <c r="G763" s="4">
        <f t="shared" si="93"/>
        <v>298326.92595596315</v>
      </c>
      <c r="H763" s="42">
        <f t="shared" si="95"/>
        <v>9.7956499251646392</v>
      </c>
      <c r="I763" s="10">
        <f t="shared" si="96"/>
        <v>1.2846677106208653</v>
      </c>
      <c r="J763" s="4">
        <f t="shared" si="97"/>
        <v>1246.6470481786141</v>
      </c>
      <c r="K763" s="4">
        <f t="shared" si="91"/>
        <v>280.25876718191944</v>
      </c>
      <c r="L763" s="42">
        <f>Pressure!Q763</f>
        <v>0.91832994947245317</v>
      </c>
      <c r="M763" s="10">
        <f t="shared" si="92"/>
        <v>1.5422746452636715</v>
      </c>
      <c r="N763" s="10">
        <f t="shared" si="98"/>
        <v>2.5616829820695148</v>
      </c>
    </row>
    <row r="764" spans="3:14">
      <c r="C764" s="4">
        <f>Pressure!AB764*1000000</f>
        <v>6519898.1457051672</v>
      </c>
      <c r="D764" s="78">
        <f>Pressure!I764</f>
        <v>1.4876302106966495E-4</v>
      </c>
      <c r="E764" s="40">
        <f>Pressure!H764</f>
        <v>148.76302106966494</v>
      </c>
      <c r="F764" s="10">
        <f t="shared" si="94"/>
        <v>4.25</v>
      </c>
      <c r="G764" s="4">
        <f t="shared" si="93"/>
        <v>298177.96684024384</v>
      </c>
      <c r="H764" s="42">
        <f t="shared" si="95"/>
        <v>9.7917876637815127</v>
      </c>
      <c r="I764" s="10">
        <f t="shared" si="96"/>
        <v>1.2846348372586471</v>
      </c>
      <c r="J764" s="4">
        <f t="shared" si="97"/>
        <v>1245.9926940567079</v>
      </c>
      <c r="K764" s="4">
        <f t="shared" si="91"/>
        <v>280.1116618085311</v>
      </c>
      <c r="L764" s="42">
        <f>Pressure!Q764</f>
        <v>0.91956696055084042</v>
      </c>
      <c r="M764" s="10">
        <f t="shared" si="92"/>
        <v>1.5417114877867177</v>
      </c>
      <c r="N764" s="10">
        <f t="shared" si="98"/>
        <v>2.5616829820695148</v>
      </c>
    </row>
    <row r="765" spans="3:14">
      <c r="C765" s="4">
        <f>Pressure!AB765*1000000</f>
        <v>6516627.2933958573</v>
      </c>
      <c r="D765" s="78">
        <f>Pressure!I765</f>
        <v>1.4876302106966495E-4</v>
      </c>
      <c r="E765" s="40">
        <f>Pressure!H765</f>
        <v>148.76302106966494</v>
      </c>
      <c r="F765" s="10">
        <f t="shared" si="94"/>
        <v>4.25</v>
      </c>
      <c r="G765" s="4">
        <f t="shared" si="93"/>
        <v>298028.37921331642</v>
      </c>
      <c r="H765" s="42">
        <f t="shared" si="95"/>
        <v>9.7879087670048079</v>
      </c>
      <c r="I765" s="10">
        <f t="shared" si="96"/>
        <v>1.284601792122599</v>
      </c>
      <c r="J765" s="4">
        <f t="shared" si="97"/>
        <v>1245.3355789832631</v>
      </c>
      <c r="K765" s="4">
        <f t="shared" si="91"/>
        <v>279.96393574552923</v>
      </c>
      <c r="L765" s="42">
        <f>Pressure!Q765</f>
        <v>0.9208041687271058</v>
      </c>
      <c r="M765" s="10">
        <f t="shared" si="92"/>
        <v>1.5411458545830816</v>
      </c>
      <c r="N765" s="10">
        <f t="shared" si="98"/>
        <v>2.5616829820695148</v>
      </c>
    </row>
    <row r="766" spans="3:14">
      <c r="C766" s="4">
        <f>Pressure!AB766*1000000</f>
        <v>6513342.7035703054</v>
      </c>
      <c r="D766" s="78">
        <f>Pressure!I766</f>
        <v>1.4876302106966495E-4</v>
      </c>
      <c r="E766" s="40">
        <f>Pressure!H766</f>
        <v>148.76302106966494</v>
      </c>
      <c r="F766" s="10">
        <f t="shared" si="94"/>
        <v>4.25</v>
      </c>
      <c r="G766" s="4">
        <f t="shared" si="93"/>
        <v>297878.16332125798</v>
      </c>
      <c r="H766" s="42">
        <f t="shared" si="95"/>
        <v>9.7840132367214654</v>
      </c>
      <c r="I766" s="10">
        <f t="shared" si="96"/>
        <v>1.2845685747992091</v>
      </c>
      <c r="J766" s="4">
        <f t="shared" si="97"/>
        <v>1244.6757040392583</v>
      </c>
      <c r="K766" s="4">
        <f t="shared" si="91"/>
        <v>279.81558923592877</v>
      </c>
      <c r="L766" s="42">
        <f>Pressure!Q766</f>
        <v>0.92204157496361405</v>
      </c>
      <c r="M766" s="10">
        <f t="shared" si="92"/>
        <v>1.5405777452939935</v>
      </c>
      <c r="N766" s="10">
        <f t="shared" si="98"/>
        <v>2.5616829820695148</v>
      </c>
    </row>
    <row r="767" spans="3:14">
      <c r="C767" s="4">
        <f>Pressure!AB767*1000000</f>
        <v>6510044.3816370899</v>
      </c>
      <c r="D767" s="78">
        <f>Pressure!I767</f>
        <v>1.4876302106966495E-4</v>
      </c>
      <c r="E767" s="40">
        <f>Pressure!H767</f>
        <v>148.76302106966494</v>
      </c>
      <c r="F767" s="10">
        <f t="shared" si="94"/>
        <v>4.25</v>
      </c>
      <c r="G767" s="4">
        <f t="shared" si="93"/>
        <v>297727.31941142195</v>
      </c>
      <c r="H767" s="42">
        <f t="shared" si="95"/>
        <v>9.780101074830224</v>
      </c>
      <c r="I767" s="10">
        <f t="shared" si="96"/>
        <v>1.2845351848723445</v>
      </c>
      <c r="J767" s="4">
        <f t="shared" si="97"/>
        <v>1244.0130703112784</v>
      </c>
      <c r="K767" s="4">
        <f t="shared" si="91"/>
        <v>279.66662252400488</v>
      </c>
      <c r="L767" s="42">
        <f>Pressure!Q767</f>
        <v>0.92327918022420896</v>
      </c>
      <c r="M767" s="10">
        <f t="shared" si="92"/>
        <v>1.540007159559861</v>
      </c>
      <c r="N767" s="10">
        <f t="shared" si="98"/>
        <v>2.5616829820695148</v>
      </c>
    </row>
    <row r="768" spans="3:14">
      <c r="C768" s="4">
        <f>Pressure!AB768*1000000</f>
        <v>6506732.3330327198</v>
      </c>
      <c r="D768" s="78">
        <f>Pressure!I768</f>
        <v>1.4876302106966495E-4</v>
      </c>
      <c r="E768" s="40">
        <f>Pressure!H768</f>
        <v>148.76302106966494</v>
      </c>
      <c r="F768" s="10">
        <f t="shared" si="94"/>
        <v>4.25</v>
      </c>
      <c r="G768" s="4">
        <f t="shared" si="93"/>
        <v>297575.84773243911</v>
      </c>
      <c r="H768" s="42">
        <f t="shared" si="95"/>
        <v>9.7761722832416087</v>
      </c>
      <c r="I768" s="10">
        <f t="shared" si="96"/>
        <v>1.2845016219232395</v>
      </c>
      <c r="J768" s="4">
        <f t="shared" si="97"/>
        <v>1243.3476788915195</v>
      </c>
      <c r="K768" s="4">
        <f t="shared" si="91"/>
        <v>279.51703585529418</v>
      </c>
      <c r="L768" s="42">
        <f>Pressure!Q768</f>
        <v>0.92451698547422156</v>
      </c>
      <c r="M768" s="10">
        <f t="shared" si="92"/>
        <v>1.5394340970192515</v>
      </c>
      <c r="N768" s="10">
        <f t="shared" si="98"/>
        <v>2.5616829820695148</v>
      </c>
    </row>
    <row r="769" spans="3:14">
      <c r="C769" s="4">
        <f>Pressure!AB769*1000000</f>
        <v>6503406.5632216809</v>
      </c>
      <c r="D769" s="78">
        <f>Pressure!I769</f>
        <v>1.4876302106966495E-4</v>
      </c>
      <c r="E769" s="40">
        <f>Pressure!H769</f>
        <v>148.76302106966494</v>
      </c>
      <c r="F769" s="10">
        <f t="shared" si="94"/>
        <v>4.25</v>
      </c>
      <c r="G769" s="4">
        <f t="shared" si="93"/>
        <v>297423.74853421963</v>
      </c>
      <c r="H769" s="42">
        <f t="shared" si="95"/>
        <v>9.7722268638779877</v>
      </c>
      <c r="I769" s="10">
        <f t="shared" si="96"/>
        <v>1.2844678855304805</v>
      </c>
      <c r="J769" s="4">
        <f t="shared" si="97"/>
        <v>1242.6795308777982</v>
      </c>
      <c r="K769" s="4">
        <f t="shared" si="91"/>
        <v>279.36682947659688</v>
      </c>
      <c r="L769" s="42">
        <f>Pressure!Q769</f>
        <v>0.9257549916804787</v>
      </c>
      <c r="M769" s="10">
        <f t="shared" si="92"/>
        <v>1.5388585573092635</v>
      </c>
      <c r="N769" s="10">
        <f t="shared" si="98"/>
        <v>2.5616829820695148</v>
      </c>
    </row>
    <row r="770" spans="3:14">
      <c r="C770" s="4">
        <f>Pressure!AB770*1000000</f>
        <v>6500067.0776966671</v>
      </c>
      <c r="D770" s="78">
        <f>Pressure!I770</f>
        <v>1.4876302106966495E-4</v>
      </c>
      <c r="E770" s="40">
        <f>Pressure!H770</f>
        <v>148.76302106966494</v>
      </c>
      <c r="F770" s="10">
        <f t="shared" si="94"/>
        <v>4.25</v>
      </c>
      <c r="G770" s="4">
        <f t="shared" si="93"/>
        <v>297271.0220679639</v>
      </c>
      <c r="H770" s="42">
        <f t="shared" si="95"/>
        <v>9.7682648186738437</v>
      </c>
      <c r="I770" s="10">
        <f t="shared" si="96"/>
        <v>1.2844339752699971</v>
      </c>
      <c r="J770" s="4">
        <f t="shared" si="97"/>
        <v>1242.0086273735978</v>
      </c>
      <c r="K770" s="4">
        <f t="shared" si="91"/>
        <v>279.21600363598714</v>
      </c>
      <c r="L770" s="42">
        <f>Pressure!Q770</f>
        <v>0.92699319981131156</v>
      </c>
      <c r="M770" s="10">
        <f t="shared" si="92"/>
        <v>1.5382805400655051</v>
      </c>
      <c r="N770" s="10">
        <f t="shared" si="98"/>
        <v>2.5616829820695148</v>
      </c>
    </row>
    <row r="771" spans="3:14">
      <c r="C771" s="4">
        <f>Pressure!AB771*1000000</f>
        <v>6496713.8819783572</v>
      </c>
      <c r="D771" s="78">
        <f>Pressure!I771</f>
        <v>1.4876302106966495E-4</v>
      </c>
      <c r="E771" s="40">
        <f>Pressure!H771</f>
        <v>148.76302106966494</v>
      </c>
      <c r="F771" s="10">
        <f t="shared" si="94"/>
        <v>4.25</v>
      </c>
      <c r="G771" s="4">
        <f t="shared" si="93"/>
        <v>297117.66858615197</v>
      </c>
      <c r="H771" s="42">
        <f t="shared" si="95"/>
        <v>9.7642861495754172</v>
      </c>
      <c r="I771" s="10">
        <f t="shared" si="96"/>
        <v>1.2843998907150453</v>
      </c>
      <c r="J771" s="4">
        <f t="shared" si="97"/>
        <v>1241.3349694880246</v>
      </c>
      <c r="K771" s="4">
        <f t="shared" si="91"/>
        <v>279.0645585828031</v>
      </c>
      <c r="L771" s="42">
        <f>Pressure!Q771</f>
        <v>0.92823161083656436</v>
      </c>
      <c r="M771" s="10">
        <f t="shared" si="92"/>
        <v>1.5377000449221823</v>
      </c>
      <c r="N771" s="10">
        <f t="shared" si="98"/>
        <v>2.5616829820695148</v>
      </c>
    </row>
    <row r="772" spans="3:14">
      <c r="C772" s="4">
        <f>Pressure!AB772*1000000</f>
        <v>6493346.9816157063</v>
      </c>
      <c r="D772" s="78">
        <f>Pressure!I772</f>
        <v>1.4876302106966495E-4</v>
      </c>
      <c r="E772" s="40">
        <f>Pressure!H772</f>
        <v>148.76302106966494</v>
      </c>
      <c r="F772" s="10">
        <f t="shared" si="94"/>
        <v>4.25</v>
      </c>
      <c r="G772" s="4">
        <f t="shared" si="93"/>
        <v>296963.68834255717</v>
      </c>
      <c r="H772" s="42">
        <f t="shared" si="95"/>
        <v>9.7602908585411061</v>
      </c>
      <c r="I772" s="10">
        <f t="shared" si="96"/>
        <v>1.2843656314361964</v>
      </c>
      <c r="J772" s="4">
        <f t="shared" si="97"/>
        <v>1240.6585583358649</v>
      </c>
      <c r="K772" s="4">
        <f t="shared" si="91"/>
        <v>278.91249456765991</v>
      </c>
      <c r="L772" s="42">
        <f>Pressure!Q772</f>
        <v>0.92947022572760285</v>
      </c>
      <c r="M772" s="10">
        <f t="shared" si="92"/>
        <v>1.5371170715119147</v>
      </c>
      <c r="N772" s="10">
        <f t="shared" si="98"/>
        <v>2.5616829820695148</v>
      </c>
    </row>
    <row r="773" spans="3:14">
      <c r="C773" s="4">
        <f>Pressure!AB773*1000000</f>
        <v>6489966.3821856668</v>
      </c>
      <c r="D773" s="78">
        <f>Pressure!I773</f>
        <v>1.4876302106966495E-4</v>
      </c>
      <c r="E773" s="40">
        <f>Pressure!H773</f>
        <v>148.76302106966494</v>
      </c>
      <c r="F773" s="10">
        <f t="shared" si="94"/>
        <v>4.25</v>
      </c>
      <c r="G773" s="4">
        <f t="shared" si="93"/>
        <v>296809.08159223321</v>
      </c>
      <c r="H773" s="42">
        <f t="shared" si="95"/>
        <v>9.7562789475410323</v>
      </c>
      <c r="I773" s="10">
        <f t="shared" si="96"/>
        <v>1.2843311970013209</v>
      </c>
      <c r="J773" s="4">
        <f t="shared" si="97"/>
        <v>1239.9793950375297</v>
      </c>
      <c r="K773" s="4">
        <f t="shared" si="91"/>
        <v>278.75981184243733</v>
      </c>
      <c r="L773" s="42">
        <f>Pressure!Q773</f>
        <v>0.93070904545732336</v>
      </c>
      <c r="M773" s="10">
        <f t="shared" si="92"/>
        <v>1.5365316194662317</v>
      </c>
      <c r="N773" s="10">
        <f t="shared" si="98"/>
        <v>2.5616829820695148</v>
      </c>
    </row>
    <row r="774" spans="3:14">
      <c r="C774" s="4">
        <f>Pressure!AB774*1000000</f>
        <v>6486572.0892936243</v>
      </c>
      <c r="D774" s="78">
        <f>Pressure!I774</f>
        <v>1.4876302106966495E-4</v>
      </c>
      <c r="E774" s="40">
        <f>Pressure!H774</f>
        <v>148.76302106966494</v>
      </c>
      <c r="F774" s="10">
        <f t="shared" si="94"/>
        <v>4.25</v>
      </c>
      <c r="G774" s="4">
        <f t="shared" si="93"/>
        <v>296653.84859153425</v>
      </c>
      <c r="H774" s="42">
        <f t="shared" si="95"/>
        <v>9.7522504185576082</v>
      </c>
      <c r="I774" s="10">
        <f t="shared" si="96"/>
        <v>1.2842965869755798</v>
      </c>
      <c r="J774" s="4">
        <f t="shared" si="97"/>
        <v>1239.2974807191429</v>
      </c>
      <c r="K774" s="4">
        <f t="shared" si="91"/>
        <v>278.60651066029919</v>
      </c>
      <c r="L774" s="42">
        <f>Pressure!Q774</f>
        <v>0.93194807100016086</v>
      </c>
      <c r="M774" s="10">
        <f t="shared" si="92"/>
        <v>1.5359436884144386</v>
      </c>
      <c r="N774" s="10">
        <f t="shared" si="98"/>
        <v>2.5616829820695148</v>
      </c>
    </row>
    <row r="775" spans="3:14">
      <c r="C775" s="4">
        <f>Pressure!AB775*1000000</f>
        <v>6483164.108573203</v>
      </c>
      <c r="D775" s="78">
        <f>Pressure!I775</f>
        <v>1.4876302106966495E-4</v>
      </c>
      <c r="E775" s="40">
        <f>Pressure!H775</f>
        <v>148.76302106966494</v>
      </c>
      <c r="F775" s="10">
        <f t="shared" si="94"/>
        <v>4.25</v>
      </c>
      <c r="G775" s="4">
        <f t="shared" si="93"/>
        <v>296497.98959810578</v>
      </c>
      <c r="H775" s="42">
        <f t="shared" si="95"/>
        <v>9.7482052735852118</v>
      </c>
      <c r="I775" s="10">
        <f t="shared" si="96"/>
        <v>1.2842618009214064</v>
      </c>
      <c r="J775" s="4">
        <f t="shared" si="97"/>
        <v>1238.6128165125003</v>
      </c>
      <c r="K775" s="4">
        <f t="shared" si="91"/>
        <v>278.4525912756846</v>
      </c>
      <c r="L775" s="42">
        <f>Pressure!Q775</f>
        <v>0.93318730333209832</v>
      </c>
      <c r="M775" s="10">
        <f t="shared" si="92"/>
        <v>1.5353532779851027</v>
      </c>
      <c r="N775" s="10">
        <f t="shared" si="98"/>
        <v>2.5616829820695148</v>
      </c>
    </row>
    <row r="776" spans="3:14">
      <c r="C776" s="4">
        <f>Pressure!AB776*1000000</f>
        <v>6479742.4456863599</v>
      </c>
      <c r="D776" s="78">
        <f>Pressure!I776</f>
        <v>1.4876302106966495E-4</v>
      </c>
      <c r="E776" s="40">
        <f>Pressure!H776</f>
        <v>148.76302106966494</v>
      </c>
      <c r="F776" s="10">
        <f t="shared" si="94"/>
        <v>4.25</v>
      </c>
      <c r="G776" s="4">
        <f t="shared" si="93"/>
        <v>296341.50487088901</v>
      </c>
      <c r="H776" s="42">
        <f t="shared" si="95"/>
        <v>9.7441435146303359</v>
      </c>
      <c r="I776" s="10">
        <f t="shared" si="96"/>
        <v>1.2842268383984958</v>
      </c>
      <c r="J776" s="4">
        <f t="shared" si="97"/>
        <v>1237.9254035550912</v>
      </c>
      <c r="K776" s="4">
        <f t="shared" si="91"/>
        <v>278.29805394431258</v>
      </c>
      <c r="L776" s="42">
        <f>Pressure!Q776</f>
        <v>0.934426743430675</v>
      </c>
      <c r="M776" s="10">
        <f t="shared" si="92"/>
        <v>1.5347603878047491</v>
      </c>
      <c r="N776" s="10">
        <f t="shared" si="98"/>
        <v>2.5616829820695148</v>
      </c>
    </row>
    <row r="777" spans="3:14">
      <c r="C777" s="4">
        <f>Pressure!AB777*1000000</f>
        <v>6476307.1063234732</v>
      </c>
      <c r="D777" s="78">
        <f>Pressure!I777</f>
        <v>1.4876302106966495E-4</v>
      </c>
      <c r="E777" s="40">
        <f>Pressure!H777</f>
        <v>148.76302106966494</v>
      </c>
      <c r="F777" s="10">
        <f t="shared" si="94"/>
        <v>4.25</v>
      </c>
      <c r="G777" s="4">
        <f t="shared" si="93"/>
        <v>296184.39467012516</v>
      </c>
      <c r="H777" s="42">
        <f t="shared" si="95"/>
        <v>9.7400651437116217</v>
      </c>
      <c r="I777" s="10">
        <f t="shared" si="96"/>
        <v>1.2841916989637898</v>
      </c>
      <c r="J777" s="4">
        <f t="shared" si="97"/>
        <v>1237.2352429901136</v>
      </c>
      <c r="K777" s="4">
        <f t="shared" si="91"/>
        <v>278.1428989231855</v>
      </c>
      <c r="L777" s="42">
        <f>Pressure!Q777</f>
        <v>0.93566639227499548</v>
      </c>
      <c r="M777" s="10">
        <f t="shared" si="92"/>
        <v>1.5341650174986534</v>
      </c>
      <c r="N777" s="10">
        <f t="shared" si="98"/>
        <v>2.5616829820695148</v>
      </c>
    </row>
    <row r="778" spans="3:14">
      <c r="C778" s="4">
        <f>Pressure!AB778*1000000</f>
        <v>6472858.0962033365</v>
      </c>
      <c r="D778" s="78">
        <f>Pressure!I778</f>
        <v>1.4876302106966495E-4</v>
      </c>
      <c r="E778" s="40">
        <f>Pressure!H778</f>
        <v>148.76302106966494</v>
      </c>
      <c r="F778" s="10">
        <f t="shared" si="94"/>
        <v>4.25</v>
      </c>
      <c r="G778" s="4">
        <f t="shared" si="93"/>
        <v>296026.65925735474</v>
      </c>
      <c r="H778" s="42">
        <f t="shared" si="95"/>
        <v>9.7359701628598341</v>
      </c>
      <c r="I778" s="10">
        <f t="shared" si="96"/>
        <v>1.2841563821714634</v>
      </c>
      <c r="J778" s="4">
        <f t="shared" si="97"/>
        <v>1236.5423359664749</v>
      </c>
      <c r="K778" s="4">
        <f t="shared" si="91"/>
        <v>277.9871264705892</v>
      </c>
      <c r="L778" s="42">
        <f>Pressure!Q778</f>
        <v>0.93690625084573853</v>
      </c>
      <c r="M778" s="10">
        <f t="shared" si="92"/>
        <v>1.533567166690655</v>
      </c>
      <c r="N778" s="10">
        <f t="shared" si="98"/>
        <v>2.5616829820695148</v>
      </c>
    </row>
    <row r="779" spans="3:14">
      <c r="C779" s="4">
        <f>Pressure!AB779*1000000</f>
        <v>6469395.4210732831</v>
      </c>
      <c r="D779" s="78">
        <f>Pressure!I779</f>
        <v>1.4876302106966495E-4</v>
      </c>
      <c r="E779" s="40">
        <f>Pressure!H779</f>
        <v>148.76302106966494</v>
      </c>
      <c r="F779" s="10">
        <f t="shared" si="94"/>
        <v>4.25</v>
      </c>
      <c r="G779" s="4">
        <f t="shared" si="93"/>
        <v>295868.29889542365</v>
      </c>
      <c r="H779" s="42">
        <f t="shared" si="95"/>
        <v>9.7318585741180019</v>
      </c>
      <c r="I779" s="10">
        <f t="shared" si="96"/>
        <v>1.2841208875729109</v>
      </c>
      <c r="J779" s="4">
        <f t="shared" si="97"/>
        <v>1235.8466836388159</v>
      </c>
      <c r="K779" s="4">
        <f t="shared" si="91"/>
        <v>277.8307368460986</v>
      </c>
      <c r="L779" s="42">
        <f>Pressure!Q779</f>
        <v>0.93814632012516586</v>
      </c>
      <c r="M779" s="10">
        <f t="shared" si="92"/>
        <v>1.5329668350029817</v>
      </c>
      <c r="N779" s="10">
        <f t="shared" si="98"/>
        <v>2.5616829820695148</v>
      </c>
    </row>
    <row r="780" spans="3:14">
      <c r="C780" s="4">
        <f>Pressure!AB780*1000000</f>
        <v>6465919.0867091035</v>
      </c>
      <c r="D780" s="78">
        <f>Pressure!I780</f>
        <v>1.4876302106966495E-4</v>
      </c>
      <c r="E780" s="40">
        <f>Pressure!H780</f>
        <v>148.76302106966494</v>
      </c>
      <c r="F780" s="10">
        <f t="shared" si="94"/>
        <v>4.25</v>
      </c>
      <c r="G780" s="4">
        <f t="shared" si="93"/>
        <v>295709.31384847919</v>
      </c>
      <c r="H780" s="42">
        <f t="shared" si="95"/>
        <v>9.7277303795413008</v>
      </c>
      <c r="I780" s="10">
        <f t="shared" si="96"/>
        <v>1.2840852147167312</v>
      </c>
      <c r="J780" s="4">
        <f t="shared" si="97"/>
        <v>1235.1482871674941</v>
      </c>
      <c r="K780" s="4">
        <f t="shared" si="91"/>
        <v>277.67373031057377</v>
      </c>
      <c r="L780" s="42">
        <f>Pressure!Q780</f>
        <v>0.93938660109713112</v>
      </c>
      <c r="M780" s="10">
        <f t="shared" si="92"/>
        <v>1.5323640220564703</v>
      </c>
      <c r="N780" s="10">
        <f t="shared" si="98"/>
        <v>2.5616829820695148</v>
      </c>
    </row>
    <row r="781" spans="3:14">
      <c r="C781" s="4">
        <f>Pressure!AB781*1000000</f>
        <v>6462429.098915183</v>
      </c>
      <c r="D781" s="78">
        <f>Pressure!I781</f>
        <v>1.4876302106966495E-4</v>
      </c>
      <c r="E781" s="40">
        <f>Pressure!H781</f>
        <v>148.76302106966494</v>
      </c>
      <c r="F781" s="10">
        <f t="shared" si="94"/>
        <v>4.25</v>
      </c>
      <c r="G781" s="4">
        <f t="shared" si="93"/>
        <v>295549.70438197645</v>
      </c>
      <c r="H781" s="42">
        <f t="shared" si="95"/>
        <v>9.7235855811971277</v>
      </c>
      <c r="I781" s="10">
        <f t="shared" si="96"/>
        <v>1.2840493631487147</v>
      </c>
      <c r="J781" s="4">
        <f t="shared" si="97"/>
        <v>1234.4471477186123</v>
      </c>
      <c r="K781" s="4">
        <f t="shared" si="91"/>
        <v>277.51610712616616</v>
      </c>
      <c r="L781" s="42">
        <f>Pressure!Q781</f>
        <v>0.94062709474708872</v>
      </c>
      <c r="M781" s="10">
        <f t="shared" si="92"/>
        <v>1.5317587274702424</v>
      </c>
      <c r="N781" s="10">
        <f t="shared" si="98"/>
        <v>2.5616829820695148</v>
      </c>
    </row>
    <row r="782" spans="3:14">
      <c r="C782" s="4">
        <f>Pressure!AB782*1000000</f>
        <v>6458925.4635246936</v>
      </c>
      <c r="D782" s="78">
        <f>Pressure!I782</f>
        <v>1.4876302106966495E-4</v>
      </c>
      <c r="E782" s="40">
        <f>Pressure!H782</f>
        <v>148.76302106966494</v>
      </c>
      <c r="F782" s="10">
        <f t="shared" si="94"/>
        <v>4.25</v>
      </c>
      <c r="G782" s="4">
        <f t="shared" si="93"/>
        <v>295389.47076268686</v>
      </c>
      <c r="H782" s="42">
        <f t="shared" si="95"/>
        <v>9.7194241811653903</v>
      </c>
      <c r="I782" s="10">
        <f t="shared" si="96"/>
        <v>1.284013332411829</v>
      </c>
      <c r="J782" s="4">
        <f t="shared" si="97"/>
        <v>1233.743266464056</v>
      </c>
      <c r="K782" s="4">
        <f t="shared" si="91"/>
        <v>277.35786755632751</v>
      </c>
      <c r="L782" s="42">
        <f>Pressure!Q782</f>
        <v>0.94186780206210274</v>
      </c>
      <c r="M782" s="10">
        <f t="shared" si="92"/>
        <v>1.531150950861963</v>
      </c>
      <c r="N782" s="10">
        <f t="shared" si="98"/>
        <v>2.5616829820695148</v>
      </c>
    </row>
    <row r="783" spans="3:14">
      <c r="C783" s="4">
        <f>Pressure!AB783*1000000</f>
        <v>6455408.1863993397</v>
      </c>
      <c r="D783" s="78">
        <f>Pressure!I783</f>
        <v>1.4876302106966495E-4</v>
      </c>
      <c r="E783" s="40">
        <f>Pressure!H783</f>
        <v>148.76302106966494</v>
      </c>
      <c r="F783" s="10">
        <f t="shared" si="94"/>
        <v>4.25</v>
      </c>
      <c r="G783" s="4">
        <f t="shared" si="93"/>
        <v>295228.61325868696</v>
      </c>
      <c r="H783" s="42">
        <f t="shared" si="95"/>
        <v>9.7152461815381272</v>
      </c>
      <c r="I783" s="10">
        <f t="shared" si="96"/>
        <v>1.283977122046204</v>
      </c>
      <c r="J783" s="4">
        <f t="shared" si="97"/>
        <v>1233.0366445814432</v>
      </c>
      <c r="K783" s="4">
        <f t="shared" ref="K783:K846" si="99">J783/4.4482</f>
        <v>277.19901186579813</v>
      </c>
      <c r="L783" s="42">
        <f>Pressure!Q783</f>
        <v>0.94310872403085622</v>
      </c>
      <c r="M783" s="10">
        <f t="shared" ref="M783:M846" si="100">(J783+J782)/2*(L783-L782)</f>
        <v>1.5305406918480478</v>
      </c>
      <c r="N783" s="10">
        <f t="shared" si="98"/>
        <v>2.5616829820695148</v>
      </c>
    </row>
    <row r="784" spans="3:14">
      <c r="C784" s="4">
        <f>Pressure!AB784*1000000</f>
        <v>6451877.2734295968</v>
      </c>
      <c r="D784" s="78">
        <f>Pressure!I784</f>
        <v>1.4876302106966495E-4</v>
      </c>
      <c r="E784" s="40">
        <f>Pressure!H784</f>
        <v>148.76302106966494</v>
      </c>
      <c r="F784" s="10">
        <f t="shared" si="94"/>
        <v>4.25</v>
      </c>
      <c r="G784" s="4">
        <f t="shared" si="93"/>
        <v>295067.13213936897</v>
      </c>
      <c r="H784" s="42">
        <f t="shared" si="95"/>
        <v>9.7110515844197529</v>
      </c>
      <c r="I784" s="10">
        <f t="shared" si="96"/>
        <v>1.2839407315891167</v>
      </c>
      <c r="J784" s="4">
        <f t="shared" si="97"/>
        <v>1232.3272832541722</v>
      </c>
      <c r="K784" s="4">
        <f t="shared" si="99"/>
        <v>277.03954032061785</v>
      </c>
      <c r="L784" s="42">
        <f>Pressure!Q784</f>
        <v>0.94434986164366008</v>
      </c>
      <c r="M784" s="10">
        <f t="shared" si="100"/>
        <v>1.5299279500433298</v>
      </c>
      <c r="N784" s="10">
        <f t="shared" si="98"/>
        <v>2.5616829820695148</v>
      </c>
    </row>
    <row r="785" spans="3:14">
      <c r="C785" s="4">
        <f>Pressure!AB785*1000000</f>
        <v>6448332.7305347659</v>
      </c>
      <c r="D785" s="78">
        <f>Pressure!I785</f>
        <v>1.4876302106966495E-4</v>
      </c>
      <c r="E785" s="40">
        <f>Pressure!H785</f>
        <v>148.76302106966494</v>
      </c>
      <c r="F785" s="10">
        <f t="shared" si="94"/>
        <v>4.25</v>
      </c>
      <c r="G785" s="4">
        <f t="shared" si="93"/>
        <v>294905.02767544345</v>
      </c>
      <c r="H785" s="42">
        <f t="shared" si="95"/>
        <v>9.7068403919271358</v>
      </c>
      <c r="I785" s="10">
        <f t="shared" si="96"/>
        <v>1.2839041605749781</v>
      </c>
      <c r="J785" s="4">
        <f t="shared" si="97"/>
        <v>1231.6151836714316</v>
      </c>
      <c r="K785" s="4">
        <f t="shared" si="99"/>
        <v>276.87945318812814</v>
      </c>
      <c r="L785" s="42">
        <f>Pressure!Q785</f>
        <v>0.94559121589246198</v>
      </c>
      <c r="M785" s="10">
        <f t="shared" si="100"/>
        <v>1.5293127250607617</v>
      </c>
      <c r="N785" s="10">
        <f t="shared" si="98"/>
        <v>2.5616829820695148</v>
      </c>
    </row>
    <row r="786" spans="3:14">
      <c r="C786" s="4">
        <f>Pressure!AB786*1000000</f>
        <v>6444774.5636629667</v>
      </c>
      <c r="D786" s="78">
        <f>Pressure!I786</f>
        <v>1.4876302106966495E-4</v>
      </c>
      <c r="E786" s="40">
        <f>Pressure!H786</f>
        <v>148.76302106966494</v>
      </c>
      <c r="F786" s="10">
        <f t="shared" si="94"/>
        <v>4.25</v>
      </c>
      <c r="G786" s="4">
        <f t="shared" si="93"/>
        <v>294742.30013893882</v>
      </c>
      <c r="H786" s="42">
        <f t="shared" si="95"/>
        <v>9.702612606189545</v>
      </c>
      <c r="I786" s="10">
        <f t="shared" si="96"/>
        <v>1.2838674085353179</v>
      </c>
      <c r="J786" s="4">
        <f t="shared" si="97"/>
        <v>1230.9003470282007</v>
      </c>
      <c r="K786" s="4">
        <f t="shared" si="99"/>
        <v>276.71875073697242</v>
      </c>
      <c r="L786" s="42">
        <f>Pressure!Q786</f>
        <v>0.94683278777085567</v>
      </c>
      <c r="M786" s="10">
        <f t="shared" si="100"/>
        <v>1.5286950165121858</v>
      </c>
      <c r="N786" s="10">
        <f t="shared" si="98"/>
        <v>2.5616829820695148</v>
      </c>
    </row>
    <row r="787" spans="3:14">
      <c r="C787" s="4">
        <f>Pressure!AB787*1000000</f>
        <v>6441202.7787912609</v>
      </c>
      <c r="D787" s="78">
        <f>Pressure!I787</f>
        <v>1.4876302106966495E-4</v>
      </c>
      <c r="E787" s="40">
        <f>Pressure!H787</f>
        <v>148.76302106966494</v>
      </c>
      <c r="F787" s="10">
        <f t="shared" si="94"/>
        <v>4.25</v>
      </c>
      <c r="G787" s="4">
        <f t="shared" si="93"/>
        <v>294578.94980320736</v>
      </c>
      <c r="H787" s="42">
        <f t="shared" si="95"/>
        <v>9.6983682293487643</v>
      </c>
      <c r="I787" s="10">
        <f t="shared" si="96"/>
        <v>1.2838304749987701</v>
      </c>
      <c r="J787" s="4">
        <f t="shared" si="97"/>
        <v>1230.1827745252726</v>
      </c>
      <c r="K787" s="4">
        <f t="shared" si="99"/>
        <v>276.55743323710101</v>
      </c>
      <c r="L787" s="42">
        <f>Pressure!Q787</f>
        <v>0.94807457827409003</v>
      </c>
      <c r="M787" s="10">
        <f t="shared" si="100"/>
        <v>1.5280748240077431</v>
      </c>
      <c r="N787" s="10">
        <f t="shared" si="98"/>
        <v>2.5616829820695148</v>
      </c>
    </row>
    <row r="788" spans="3:14">
      <c r="C788" s="4">
        <f>Pressure!AB788*1000000</f>
        <v>6437617.3819255605</v>
      </c>
      <c r="D788" s="78">
        <f>Pressure!I788</f>
        <v>1.4876302106966495E-4</v>
      </c>
      <c r="E788" s="40">
        <f>Pressure!H788</f>
        <v>148.76302106966494</v>
      </c>
      <c r="F788" s="10">
        <f t="shared" si="94"/>
        <v>4.25</v>
      </c>
      <c r="G788" s="4">
        <f t="shared" si="93"/>
        <v>294414.97694292053</v>
      </c>
      <c r="H788" s="42">
        <f t="shared" si="95"/>
        <v>9.6941072635589549</v>
      </c>
      <c r="I788" s="10">
        <f t="shared" si="96"/>
        <v>1.2837933594910564</v>
      </c>
      <c r="J788" s="4">
        <f t="shared" si="97"/>
        <v>1229.4624673692363</v>
      </c>
      <c r="K788" s="4">
        <f t="shared" si="99"/>
        <v>276.39550095976716</v>
      </c>
      <c r="L788" s="42">
        <f>Pressure!Q788</f>
        <v>0.9493165883990784</v>
      </c>
      <c r="M788" s="10">
        <f t="shared" si="100"/>
        <v>1.5274521471562228</v>
      </c>
      <c r="N788" s="10">
        <f t="shared" si="98"/>
        <v>2.5616829820695148</v>
      </c>
    </row>
    <row r="789" spans="3:14">
      <c r="C789" s="4">
        <f>Pressure!AB789*1000000</f>
        <v>6434018.3791007604</v>
      </c>
      <c r="D789" s="78">
        <f>Pressure!I789</f>
        <v>1.4876302106966495E-4</v>
      </c>
      <c r="E789" s="40">
        <f>Pressure!H789</f>
        <v>148.76302106966494</v>
      </c>
      <c r="F789" s="10">
        <f t="shared" si="94"/>
        <v>4.25</v>
      </c>
      <c r="G789" s="4">
        <f t="shared" si="93"/>
        <v>294250.3818340755</v>
      </c>
      <c r="H789" s="42">
        <f t="shared" si="95"/>
        <v>9.6898297109868086</v>
      </c>
      <c r="I789" s="10">
        <f t="shared" si="96"/>
        <v>1.2837560615349721</v>
      </c>
      <c r="J789" s="4">
        <f t="shared" si="97"/>
        <v>1228.739426772504</v>
      </c>
      <c r="K789" s="4">
        <f t="shared" si="99"/>
        <v>276.23295417753337</v>
      </c>
      <c r="L789" s="42">
        <f>Pressure!Q789</f>
        <v>0.95055881914440776</v>
      </c>
      <c r="M789" s="10">
        <f t="shared" si="100"/>
        <v>1.5268269855648748</v>
      </c>
      <c r="N789" s="10">
        <f t="shared" si="98"/>
        <v>2.5616829820695148</v>
      </c>
    </row>
    <row r="790" spans="3:14">
      <c r="C790" s="4">
        <f>Pressure!AB790*1000000</f>
        <v>6430405.7763809571</v>
      </c>
      <c r="D790" s="78">
        <f>Pressure!I790</f>
        <v>1.4876302106966495E-4</v>
      </c>
      <c r="E790" s="40">
        <f>Pressure!H790</f>
        <v>148.76302106966494</v>
      </c>
      <c r="F790" s="10">
        <f t="shared" si="94"/>
        <v>4.25</v>
      </c>
      <c r="G790" s="4">
        <f t="shared" si="93"/>
        <v>294085.16475400468</v>
      </c>
      <c r="H790" s="42">
        <f t="shared" si="95"/>
        <v>9.685535573811757</v>
      </c>
      <c r="I790" s="10">
        <f t="shared" si="96"/>
        <v>1.2837185806503735</v>
      </c>
      <c r="J790" s="4">
        <f t="shared" si="97"/>
        <v>1228.0136539533544</v>
      </c>
      <c r="K790" s="4">
        <f t="shared" si="99"/>
        <v>276.0697931642809</v>
      </c>
      <c r="L790" s="42">
        <f>Pressure!Q790</f>
        <v>0.95180127151034766</v>
      </c>
      <c r="M790" s="10">
        <f t="shared" si="100"/>
        <v>1.5261993388389836</v>
      </c>
      <c r="N790" s="10">
        <f t="shared" si="98"/>
        <v>2.5616829820695148</v>
      </c>
    </row>
    <row r="791" spans="3:14">
      <c r="C791" s="4">
        <f>Pressure!AB791*1000000</f>
        <v>6426779.5798591813</v>
      </c>
      <c r="D791" s="78">
        <f>Pressure!I791</f>
        <v>1.4876302106966495E-4</v>
      </c>
      <c r="E791" s="40">
        <f>Pressure!H791</f>
        <v>148.76302106966494</v>
      </c>
      <c r="F791" s="10">
        <f t="shared" si="94"/>
        <v>4.25</v>
      </c>
      <c r="G791" s="4">
        <f t="shared" si="93"/>
        <v>293919.32598136395</v>
      </c>
      <c r="H791" s="42">
        <f t="shared" si="95"/>
        <v>9.6812248542256221</v>
      </c>
      <c r="I791" s="10">
        <f t="shared" si="96"/>
        <v>1.2836809163541572</v>
      </c>
      <c r="J791" s="4">
        <f t="shared" si="97"/>
        <v>1227.2851501358782</v>
      </c>
      <c r="K791" s="4">
        <f t="shared" si="99"/>
        <v>275.90601819519765</v>
      </c>
      <c r="L791" s="42">
        <f>Pressure!Q791</f>
        <v>0.95304394649886004</v>
      </c>
      <c r="M791" s="10">
        <f t="shared" si="100"/>
        <v>1.5255692065830264</v>
      </c>
      <c r="N791" s="10">
        <f t="shared" si="98"/>
        <v>2.5616829820695148</v>
      </c>
    </row>
    <row r="792" spans="3:14">
      <c r="C792" s="4">
        <f>Pressure!AB792*1000000</f>
        <v>6423139.7956576617</v>
      </c>
      <c r="D792" s="78">
        <f>Pressure!I792</f>
        <v>1.4876302106966495E-4</v>
      </c>
      <c r="E792" s="40">
        <f>Pressure!H792</f>
        <v>148.76302106966494</v>
      </c>
      <c r="F792" s="10">
        <f t="shared" si="94"/>
        <v>4.25</v>
      </c>
      <c r="G792" s="4">
        <f t="shared" si="93"/>
        <v>293752.86579614447</v>
      </c>
      <c r="H792" s="42">
        <f t="shared" si="95"/>
        <v>9.6768975544329319</v>
      </c>
      <c r="I792" s="10">
        <f t="shared" si="96"/>
        <v>1.2836430681602498</v>
      </c>
      <c r="J792" s="4">
        <f t="shared" si="97"/>
        <v>1226.5539165500336</v>
      </c>
      <c r="K792" s="4">
        <f t="shared" si="99"/>
        <v>275.74162954679053</v>
      </c>
      <c r="L792" s="42">
        <f>Pressure!Q792</f>
        <v>0.95428684511360817</v>
      </c>
      <c r="M792" s="10">
        <f t="shared" si="100"/>
        <v>1.5249365883993864</v>
      </c>
      <c r="N792" s="10">
        <f t="shared" si="98"/>
        <v>2.5616829820695148</v>
      </c>
    </row>
    <row r="793" spans="3:14">
      <c r="C793" s="4">
        <f>Pressure!AB793*1000000</f>
        <v>6419486.4299279228</v>
      </c>
      <c r="D793" s="78">
        <f>Pressure!I793</f>
        <v>1.4876302106966495E-4</v>
      </c>
      <c r="E793" s="40">
        <f>Pressure!H793</f>
        <v>148.76302106966494</v>
      </c>
      <c r="F793" s="10">
        <f t="shared" si="94"/>
        <v>4.25</v>
      </c>
      <c r="G793" s="4">
        <f t="shared" si="93"/>
        <v>293585.7844796771</v>
      </c>
      <c r="H793" s="42">
        <f t="shared" si="95"/>
        <v>9.6725536766509741</v>
      </c>
      <c r="I793" s="10">
        <f t="shared" si="96"/>
        <v>1.28360503557959</v>
      </c>
      <c r="J793" s="4">
        <f t="shared" si="97"/>
        <v>1225.8199544316633</v>
      </c>
      <c r="K793" s="4">
        <f t="shared" si="99"/>
        <v>275.57662749688939</v>
      </c>
      <c r="L793" s="42">
        <f>Pressure!Q793</f>
        <v>0.95552996835996618</v>
      </c>
      <c r="M793" s="10">
        <f t="shared" si="100"/>
        <v>1.524301483889154</v>
      </c>
      <c r="N793" s="10">
        <f t="shared" si="98"/>
        <v>2.5616829820695148</v>
      </c>
    </row>
    <row r="794" spans="3:14">
      <c r="C794" s="4">
        <f>Pressure!AB794*1000000</f>
        <v>6415819.4888505647</v>
      </c>
      <c r="D794" s="78">
        <f>Pressure!I794</f>
        <v>1.4876302106966495E-4</v>
      </c>
      <c r="E794" s="40">
        <f>Pressure!H794</f>
        <v>148.76302106966494</v>
      </c>
      <c r="F794" s="10">
        <f t="shared" si="94"/>
        <v>4.25</v>
      </c>
      <c r="G794" s="4">
        <f t="shared" si="93"/>
        <v>293418.08231462259</v>
      </c>
      <c r="H794" s="42">
        <f t="shared" si="95"/>
        <v>9.6681932231095455</v>
      </c>
      <c r="I794" s="10">
        <f t="shared" si="96"/>
        <v>1.2835668181201123</v>
      </c>
      <c r="J794" s="4">
        <f t="shared" si="97"/>
        <v>1225.0832650224511</v>
      </c>
      <c r="K794" s="4">
        <f t="shared" si="99"/>
        <v>275.41101232463717</v>
      </c>
      <c r="L794" s="42">
        <f>Pressure!Q794</f>
        <v>0.95677331724502857</v>
      </c>
      <c r="M794" s="10">
        <f t="shared" si="100"/>
        <v>1.5236638926520472</v>
      </c>
      <c r="N794" s="10">
        <f t="shared" si="98"/>
        <v>2.5616829820695148</v>
      </c>
    </row>
    <row r="795" spans="3:14">
      <c r="C795" s="4">
        <f>Pressure!AB795*1000000</f>
        <v>6412138.9786356706</v>
      </c>
      <c r="D795" s="78">
        <f>Pressure!I795</f>
        <v>1.4876302106966495E-4</v>
      </c>
      <c r="E795" s="40">
        <f>Pressure!H795</f>
        <v>148.76302106966494</v>
      </c>
      <c r="F795" s="10">
        <f t="shared" si="94"/>
        <v>4.25</v>
      </c>
      <c r="G795" s="4">
        <f t="shared" si="93"/>
        <v>293249.75958498998</v>
      </c>
      <c r="H795" s="42">
        <f t="shared" si="95"/>
        <v>9.6638161960513518</v>
      </c>
      <c r="I795" s="10">
        <f t="shared" si="96"/>
        <v>1.2835284152867334</v>
      </c>
      <c r="J795" s="4">
        <f t="shared" si="97"/>
        <v>1224.3438495700043</v>
      </c>
      <c r="K795" s="4">
        <f t="shared" si="99"/>
        <v>275.24478431050858</v>
      </c>
      <c r="L795" s="42">
        <f>Pressure!Q795</f>
        <v>0.95801689277761926</v>
      </c>
      <c r="M795" s="10">
        <f t="shared" si="100"/>
        <v>1.5230238142856956</v>
      </c>
      <c r="N795" s="10">
        <f t="shared" si="98"/>
        <v>2.5616829820695148</v>
      </c>
    </row>
    <row r="796" spans="3:14">
      <c r="C796" s="4">
        <f>Pressure!AB796*1000000</f>
        <v>6408444.9055225961</v>
      </c>
      <c r="D796" s="78">
        <f>Pressure!I796</f>
        <v>1.4876302106966495E-4</v>
      </c>
      <c r="E796" s="40">
        <f>Pressure!H796</f>
        <v>148.76302106966494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293080.81657612696</v>
      </c>
      <c r="H796" s="42">
        <f t="shared" si="95"/>
        <v>9.6594225977317993</v>
      </c>
      <c r="I796" s="10">
        <f t="shared" si="96"/>
        <v>1.2834898265813346</v>
      </c>
      <c r="J796" s="4">
        <f t="shared" si="97"/>
        <v>1223.6017093278112</v>
      </c>
      <c r="K796" s="4">
        <f t="shared" si="99"/>
        <v>275.07794373630037</v>
      </c>
      <c r="L796" s="42">
        <f>Pressure!Q796</f>
        <v>0.95926069596830166</v>
      </c>
      <c r="M796" s="10">
        <f t="shared" si="100"/>
        <v>1.5223812483869594</v>
      </c>
      <c r="N796" s="10">
        <f t="shared" si="98"/>
        <v>2.5616829820695148</v>
      </c>
    </row>
    <row r="797" spans="3:14">
      <c r="C797" s="4">
        <f>Pressure!AB797*1000000</f>
        <v>6404737.2757800603</v>
      </c>
      <c r="D797" s="78">
        <f>Pressure!I797</f>
        <v>1.4876302106966495E-4</v>
      </c>
      <c r="E797" s="40">
        <f>Pressure!H797</f>
        <v>148.76302106966494</v>
      </c>
      <c r="F797" s="10">
        <f t="shared" ref="F797:F860" si="102">aexit/E797</f>
        <v>4.25</v>
      </c>
      <c r="G797" s="4">
        <f t="shared" si="101"/>
        <v>292911.25357472425</v>
      </c>
      <c r="H797" s="42">
        <f t="shared" ref="H797:H860" si="103">1/(((k+1)/2)^(1/(k-1))*(patm*1000000/C797)^(1/k)*SQRT((k+1)/(k-1)*(1-(patm*1000000/C797)^((k-1)/k))))</f>
        <v>9.6550124304190259</v>
      </c>
      <c r="I797" s="10">
        <f t="shared" ref="I797:I860" si="104">etanoz*SQRT(2*k^2/(k-1)*(2/(k+1))^((k+1)/(k-1))*(1-(G797/C797)^((k-1)/k)))+(G797-patm*1000000)/C797*(aexit/E797)</f>
        <v>1.2834510515027455</v>
      </c>
      <c r="J797" s="4">
        <f t="shared" ref="J797:J860" si="105">I797*D797*C797</f>
        <v>1222.8568455552595</v>
      </c>
      <c r="K797" s="4">
        <f t="shared" si="99"/>
        <v>274.91049088513546</v>
      </c>
      <c r="L797" s="42">
        <f>Pressure!Q797</f>
        <v>0.96050472782938778</v>
      </c>
      <c r="M797" s="10">
        <f t="shared" si="100"/>
        <v>1.52173619455063</v>
      </c>
      <c r="N797" s="10">
        <f t="shared" si="98"/>
        <v>2.5616829820695148</v>
      </c>
    </row>
    <row r="798" spans="3:14">
      <c r="C798" s="4">
        <f>Pressure!AB798*1000000</f>
        <v>6401016.0957063595</v>
      </c>
      <c r="D798" s="78">
        <f>Pressure!I798</f>
        <v>1.4876302106966495E-4</v>
      </c>
      <c r="E798" s="40">
        <f>Pressure!H798</f>
        <v>148.76302106966494</v>
      </c>
      <c r="F798" s="10">
        <f t="shared" si="102"/>
        <v>4.25</v>
      </c>
      <c r="G798" s="4">
        <f t="shared" si="101"/>
        <v>292741.07086882513</v>
      </c>
      <c r="H798" s="42">
        <f t="shared" si="103"/>
        <v>9.6505856963941348</v>
      </c>
      <c r="I798" s="10">
        <f t="shared" si="104"/>
        <v>1.2834120895467296</v>
      </c>
      <c r="J798" s="4">
        <f t="shared" si="105"/>
        <v>1222.1092595176779</v>
      </c>
      <c r="K798" s="4">
        <f t="shared" si="99"/>
        <v>274.74242604147247</v>
      </c>
      <c r="L798" s="42">
        <f>Pressure!Q798</f>
        <v>0.96174898937494779</v>
      </c>
      <c r="M798" s="10">
        <f t="shared" si="100"/>
        <v>1.5210886523699458</v>
      </c>
      <c r="N798" s="10">
        <f t="shared" ref="N798:N861" si="106">N797-1/834*(me-mef)</f>
        <v>2.5616829820695148</v>
      </c>
    </row>
    <row r="799" spans="3:14">
      <c r="C799" s="4">
        <f>Pressure!AB799*1000000</f>
        <v>6397281.3716293043</v>
      </c>
      <c r="D799" s="78">
        <f>Pressure!I799</f>
        <v>1.4876302106966495E-4</v>
      </c>
      <c r="E799" s="40">
        <f>Pressure!H799</f>
        <v>148.76302106966494</v>
      </c>
      <c r="F799" s="10">
        <f t="shared" si="102"/>
        <v>4.25</v>
      </c>
      <c r="G799" s="4">
        <f t="shared" si="101"/>
        <v>292570.26874782285</v>
      </c>
      <c r="H799" s="42">
        <f t="shared" si="103"/>
        <v>9.6461423979510954</v>
      </c>
      <c r="I799" s="10">
        <f t="shared" si="104"/>
        <v>1.2833729402059675</v>
      </c>
      <c r="J799" s="4">
        <f t="shared" si="105"/>
        <v>1221.3589524863255</v>
      </c>
      <c r="K799" s="4">
        <f t="shared" si="99"/>
        <v>274.57374949110329</v>
      </c>
      <c r="L799" s="42">
        <f>Pressure!Q799</f>
        <v>0.96299348162081988</v>
      </c>
      <c r="M799" s="10">
        <f t="shared" si="100"/>
        <v>1.5204386214369567</v>
      </c>
      <c r="N799" s="10">
        <f t="shared" si="106"/>
        <v>2.5616829820695148</v>
      </c>
    </row>
    <row r="800" spans="3:14">
      <c r="C800" s="4">
        <f>Pressure!AB800*1000000</f>
        <v>6393533.1099061752</v>
      </c>
      <c r="D800" s="78">
        <f>Pressure!I800</f>
        <v>1.4876302106966495E-4</v>
      </c>
      <c r="E800" s="40">
        <f>Pressure!H800</f>
        <v>148.76302106966494</v>
      </c>
      <c r="F800" s="10">
        <f t="shared" si="102"/>
        <v>4.25</v>
      </c>
      <c r="G800" s="4">
        <f t="shared" si="101"/>
        <v>292398.84750245814</v>
      </c>
      <c r="H800" s="42">
        <f t="shared" si="103"/>
        <v>9.641682537396667</v>
      </c>
      <c r="I800" s="10">
        <f t="shared" si="104"/>
        <v>1.283333602970038</v>
      </c>
      <c r="J800" s="4">
        <f t="shared" si="105"/>
        <v>1220.6059257383818</v>
      </c>
      <c r="K800" s="4">
        <f t="shared" si="99"/>
        <v>274.40446152115055</v>
      </c>
      <c r="L800" s="42">
        <f>Pressure!Q800</f>
        <v>0.9642382055846197</v>
      </c>
      <c r="M800" s="10">
        <f t="shared" si="100"/>
        <v>1.5197861013419023</v>
      </c>
      <c r="N800" s="10">
        <f t="shared" si="106"/>
        <v>2.5616829820695148</v>
      </c>
    </row>
    <row r="801" spans="3:14">
      <c r="C801" s="4">
        <f>Pressure!AB801*1000000</f>
        <v>6389771.3169239461</v>
      </c>
      <c r="D801" s="78">
        <f>Pressure!I801</f>
        <v>1.4876302106966495E-4</v>
      </c>
      <c r="E801" s="40">
        <f>Pressure!H801</f>
        <v>148.76302106966494</v>
      </c>
      <c r="F801" s="10">
        <f t="shared" si="102"/>
        <v>4.25</v>
      </c>
      <c r="G801" s="4">
        <f t="shared" si="101"/>
        <v>292226.80742482992</v>
      </c>
      <c r="H801" s="42">
        <f t="shared" si="103"/>
        <v>9.6372061170506367</v>
      </c>
      <c r="I801" s="10">
        <f t="shared" si="104"/>
        <v>1.2832940773254053</v>
      </c>
      <c r="J801" s="4">
        <f t="shared" si="105"/>
        <v>1219.8501805569911</v>
      </c>
      <c r="K801" s="4">
        <f t="shared" si="99"/>
        <v>274.23456242007802</v>
      </c>
      <c r="L801" s="42">
        <f>Pressure!Q801</f>
        <v>0.96548316228575015</v>
      </c>
      <c r="M801" s="10">
        <f t="shared" si="100"/>
        <v>1.5191310916735759</v>
      </c>
      <c r="N801" s="10">
        <f t="shared" si="106"/>
        <v>2.5616829820695148</v>
      </c>
    </row>
    <row r="802" spans="3:14">
      <c r="C802" s="4">
        <f>Pressure!AB802*1000000</f>
        <v>6385995.9990993757</v>
      </c>
      <c r="D802" s="78">
        <f>Pressure!I802</f>
        <v>1.4876302106966495E-4</v>
      </c>
      <c r="E802" s="40">
        <f>Pressure!H802</f>
        <v>148.76302106966494</v>
      </c>
      <c r="F802" s="10">
        <f t="shared" si="102"/>
        <v>4.25</v>
      </c>
      <c r="G802" s="4">
        <f t="shared" si="101"/>
        <v>292054.14880839933</v>
      </c>
      <c r="H802" s="42">
        <f t="shared" si="103"/>
        <v>9.6327131392458956</v>
      </c>
      <c r="I802" s="10">
        <f t="shared" si="104"/>
        <v>1.2832543627554009</v>
      </c>
      <c r="J802" s="4">
        <f t="shared" si="105"/>
        <v>1219.0917182312819</v>
      </c>
      <c r="K802" s="4">
        <f t="shared" si="99"/>
        <v>274.06405247769476</v>
      </c>
      <c r="L802" s="42">
        <f>Pressure!Q802</f>
        <v>0.96672835274541091</v>
      </c>
      <c r="M802" s="10">
        <f t="shared" si="100"/>
        <v>1.5184735920190293</v>
      </c>
      <c r="N802" s="10">
        <f t="shared" si="106"/>
        <v>2.5616829820695148</v>
      </c>
    </row>
    <row r="803" spans="3:14">
      <c r="C803" s="4">
        <f>Pressure!AB803*1000000</f>
        <v>6382207.162878776</v>
      </c>
      <c r="D803" s="78">
        <f>Pressure!I803</f>
        <v>1.4876302106966495E-4</v>
      </c>
      <c r="E803" s="40">
        <f>Pressure!H803</f>
        <v>148.76302106966494</v>
      </c>
      <c r="F803" s="10">
        <f t="shared" si="102"/>
        <v>4.25</v>
      </c>
      <c r="G803" s="4">
        <f t="shared" si="101"/>
        <v>291880.8719479788</v>
      </c>
      <c r="H803" s="42">
        <f t="shared" si="103"/>
        <v>9.6282036063281264</v>
      </c>
      <c r="I803" s="10">
        <f t="shared" si="104"/>
        <v>1.283214458740205</v>
      </c>
      <c r="J803" s="4">
        <f t="shared" si="105"/>
        <v>1218.3305400563202</v>
      </c>
      <c r="K803" s="4">
        <f t="shared" si="99"/>
        <v>273.89293198514457</v>
      </c>
      <c r="L803" s="42">
        <f>Pressure!Q803</f>
        <v>0.96797377798660855</v>
      </c>
      <c r="M803" s="10">
        <f t="shared" si="100"/>
        <v>1.5178136019641659</v>
      </c>
      <c r="N803" s="10">
        <f t="shared" si="106"/>
        <v>2.5616829820695148</v>
      </c>
    </row>
    <row r="804" spans="3:14">
      <c r="C804" s="4">
        <f>Pressure!AB804*1000000</f>
        <v>6378404.8147384189</v>
      </c>
      <c r="D804" s="78">
        <f>Pressure!I804</f>
        <v>1.4876302106966495E-4</v>
      </c>
      <c r="E804" s="40">
        <f>Pressure!H804</f>
        <v>148.76302106966494</v>
      </c>
      <c r="F804" s="10">
        <f t="shared" si="102"/>
        <v>4.25</v>
      </c>
      <c r="G804" s="4">
        <f t="shared" si="101"/>
        <v>291706.97713975131</v>
      </c>
      <c r="H804" s="42">
        <f t="shared" si="103"/>
        <v>9.6236775206562637</v>
      </c>
      <c r="I804" s="10">
        <f t="shared" si="104"/>
        <v>1.283174364756833</v>
      </c>
      <c r="J804" s="4">
        <f t="shared" si="105"/>
        <v>1217.5666473331905</v>
      </c>
      <c r="K804" s="4">
        <f t="shared" si="99"/>
        <v>273.72120123492437</v>
      </c>
      <c r="L804" s="42">
        <f>Pressure!Q804</f>
        <v>0.96921943903416596</v>
      </c>
      <c r="M804" s="10">
        <f t="shared" si="100"/>
        <v>1.517151121092885</v>
      </c>
      <c r="N804" s="10">
        <f t="shared" si="106"/>
        <v>2.5616829820695148</v>
      </c>
    </row>
    <row r="805" spans="3:14">
      <c r="C805" s="4">
        <f>Pressure!AB805*1000000</f>
        <v>6374588.9611844039</v>
      </c>
      <c r="D805" s="78">
        <f>Pressure!I805</f>
        <v>1.4876302106966495E-4</v>
      </c>
      <c r="E805" s="40">
        <f>Pressure!H805</f>
        <v>148.76302106966494</v>
      </c>
      <c r="F805" s="10">
        <f t="shared" si="102"/>
        <v>4.25</v>
      </c>
      <c r="G805" s="4">
        <f t="shared" si="101"/>
        <v>291532.46468126361</v>
      </c>
      <c r="H805" s="42">
        <f t="shared" si="103"/>
        <v>9.6191348846023157</v>
      </c>
      <c r="I805" s="10">
        <f t="shared" si="104"/>
        <v>1.2831340802791156</v>
      </c>
      <c r="J805" s="4">
        <f t="shared" si="105"/>
        <v>1216.8000413689701</v>
      </c>
      <c r="K805" s="4">
        <f t="shared" si="99"/>
        <v>273.54886052087812</v>
      </c>
      <c r="L805" s="42">
        <f>Pressure!Q805</f>
        <v>0.97046533691473236</v>
      </c>
      <c r="M805" s="10">
        <f t="shared" si="100"/>
        <v>1.5164861489877257</v>
      </c>
      <c r="N805" s="10">
        <f t="shared" si="106"/>
        <v>2.5616829820695148</v>
      </c>
    </row>
    <row r="806" spans="3:14">
      <c r="C806" s="4">
        <f>Pressure!AB806*1000000</f>
        <v>6370759.6087526269</v>
      </c>
      <c r="D806" s="78">
        <f>Pressure!I806</f>
        <v>1.4876302106966495E-4</v>
      </c>
      <c r="E806" s="40">
        <f>Pressure!H806</f>
        <v>148.76302106966494</v>
      </c>
      <c r="F806" s="10">
        <f t="shared" si="102"/>
        <v>4.25</v>
      </c>
      <c r="G806" s="4">
        <f t="shared" si="101"/>
        <v>291357.33487142535</v>
      </c>
      <c r="H806" s="42">
        <f t="shared" si="103"/>
        <v>9.6145757005512813</v>
      </c>
      <c r="I806" s="10">
        <f t="shared" si="104"/>
        <v>1.2830936047776822</v>
      </c>
      <c r="J806" s="4">
        <f t="shared" si="105"/>
        <v>1216.030723476722</v>
      </c>
      <c r="K806" s="4">
        <f t="shared" si="99"/>
        <v>273.37591013819565</v>
      </c>
      <c r="L806" s="42">
        <f>Pressure!Q806</f>
        <v>0.97171147265679336</v>
      </c>
      <c r="M806" s="10">
        <f t="shared" si="100"/>
        <v>1.5158186852299149</v>
      </c>
      <c r="N806" s="10">
        <f t="shared" si="106"/>
        <v>2.5616829820695148</v>
      </c>
    </row>
    <row r="807" spans="3:14">
      <c r="C807" s="4">
        <f>Pressure!AB807*1000000</f>
        <v>6366916.7640091069</v>
      </c>
      <c r="D807" s="78">
        <f>Pressure!I807</f>
        <v>1.4876302106966495E-4</v>
      </c>
      <c r="E807" s="40">
        <f>Pressure!H807</f>
        <v>148.76302106966494</v>
      </c>
      <c r="F807" s="10">
        <f t="shared" si="102"/>
        <v>4.25</v>
      </c>
      <c r="G807" s="4">
        <f t="shared" si="101"/>
        <v>291181.58801052382</v>
      </c>
      <c r="H807" s="42">
        <f t="shared" si="103"/>
        <v>9.6099999709015247</v>
      </c>
      <c r="I807" s="10">
        <f t="shared" si="104"/>
        <v>1.2830529377199456</v>
      </c>
      <c r="J807" s="4">
        <f t="shared" si="105"/>
        <v>1215.2586949755612</v>
      </c>
      <c r="K807" s="4">
        <f t="shared" si="99"/>
        <v>273.2023503834273</v>
      </c>
      <c r="L807" s="42">
        <f>Pressure!Q807</f>
        <v>0.97295784729068058</v>
      </c>
      <c r="M807" s="10">
        <f t="shared" si="100"/>
        <v>1.5151487293986621</v>
      </c>
      <c r="N807" s="10">
        <f t="shared" si="106"/>
        <v>2.5616829820695148</v>
      </c>
    </row>
    <row r="808" spans="3:14">
      <c r="C808" s="4">
        <f>Pressure!AB808*1000000</f>
        <v>6363060.4335497152</v>
      </c>
      <c r="D808" s="78">
        <f>Pressure!I808</f>
        <v>1.4876302106966495E-4</v>
      </c>
      <c r="E808" s="40">
        <f>Pressure!H808</f>
        <v>148.76302106966494</v>
      </c>
      <c r="F808" s="10">
        <f t="shared" si="102"/>
        <v>4.25</v>
      </c>
      <c r="G808" s="4">
        <f t="shared" si="101"/>
        <v>291005.22440021147</v>
      </c>
      <c r="H808" s="42">
        <f t="shared" si="103"/>
        <v>9.6054076980644165</v>
      </c>
      <c r="I808" s="10">
        <f t="shared" si="104"/>
        <v>1.2830120785700805</v>
      </c>
      <c r="J808" s="4">
        <f t="shared" si="105"/>
        <v>1214.4839571905998</v>
      </c>
      <c r="K808" s="4">
        <f t="shared" si="99"/>
        <v>273.02818155447142</v>
      </c>
      <c r="L808" s="42">
        <f>Pressure!Q808</f>
        <v>0.97420446184858178</v>
      </c>
      <c r="M808" s="10">
        <f t="shared" si="100"/>
        <v>1.5144762810719095</v>
      </c>
      <c r="N808" s="10">
        <f t="shared" si="106"/>
        <v>2.5616829820695148</v>
      </c>
    </row>
    <row r="809" spans="3:14">
      <c r="C809" s="4">
        <f>Pressure!AB809*1000000</f>
        <v>6359190.6240005651</v>
      </c>
      <c r="D809" s="78">
        <f>Pressure!I809</f>
        <v>1.4876302106966495E-4</v>
      </c>
      <c r="E809" s="40">
        <f>Pressure!H809</f>
        <v>148.76302106966494</v>
      </c>
      <c r="F809" s="10">
        <f t="shared" si="102"/>
        <v>4.25</v>
      </c>
      <c r="G809" s="4">
        <f t="shared" si="101"/>
        <v>290828.24434352381</v>
      </c>
      <c r="H809" s="42">
        <f t="shared" si="103"/>
        <v>9.6007988844647656</v>
      </c>
      <c r="I809" s="10">
        <f t="shared" si="104"/>
        <v>1.2829710267890106</v>
      </c>
      <c r="J809" s="4">
        <f t="shared" si="105"/>
        <v>1213.7065114530255</v>
      </c>
      <c r="K809" s="4">
        <f t="shared" si="99"/>
        <v>272.85340395059251</v>
      </c>
      <c r="L809" s="42">
        <f>Pressure!Q809</f>
        <v>0.97545131736455093</v>
      </c>
      <c r="M809" s="10">
        <f t="shared" si="100"/>
        <v>1.5138013398260068</v>
      </c>
      <c r="N809" s="10">
        <f t="shared" si="106"/>
        <v>2.5616829820695148</v>
      </c>
    </row>
    <row r="810" spans="3:14">
      <c r="C810" s="4">
        <f>Pressure!AB810*1000000</f>
        <v>6355307.3420178238</v>
      </c>
      <c r="D810" s="78">
        <f>Pressure!I810</f>
        <v>1.4876302106966495E-4</v>
      </c>
      <c r="E810" s="40">
        <f>Pressure!H810</f>
        <v>148.76302106966494</v>
      </c>
      <c r="F810" s="10">
        <f t="shared" si="102"/>
        <v>4.25</v>
      </c>
      <c r="G810" s="4">
        <f t="shared" si="101"/>
        <v>290650.64814487094</v>
      </c>
      <c r="H810" s="42">
        <f t="shared" si="103"/>
        <v>9.5961735325405773</v>
      </c>
      <c r="I810" s="10">
        <f t="shared" si="104"/>
        <v>1.2829297818343881</v>
      </c>
      <c r="J810" s="4">
        <f t="shared" si="105"/>
        <v>1212.9263591000645</v>
      </c>
      <c r="K810" s="4">
        <f t="shared" si="99"/>
        <v>272.67801787241234</v>
      </c>
      <c r="L810" s="42">
        <f>Pressure!Q810</f>
        <v>0.97669841487451814</v>
      </c>
      <c r="M810" s="10">
        <f t="shared" si="100"/>
        <v>1.5131239052356706</v>
      </c>
      <c r="N810" s="10">
        <f t="shared" si="106"/>
        <v>2.5616829820695148</v>
      </c>
    </row>
    <row r="811" spans="3:14">
      <c r="C811" s="4">
        <f>Pressure!AB811*1000000</f>
        <v>6351410.5942878528</v>
      </c>
      <c r="D811" s="78">
        <f>Pressure!I811</f>
        <v>1.4876302106966495E-4</v>
      </c>
      <c r="E811" s="40">
        <f>Pressure!H811</f>
        <v>148.76302106966494</v>
      </c>
      <c r="F811" s="10">
        <f t="shared" si="102"/>
        <v>4.25</v>
      </c>
      <c r="G811" s="4">
        <f t="shared" si="101"/>
        <v>290472.43611004372</v>
      </c>
      <c r="H811" s="42">
        <f t="shared" si="103"/>
        <v>9.5915316447431689</v>
      </c>
      <c r="I811" s="10">
        <f t="shared" si="104"/>
        <v>1.2828883431605758</v>
      </c>
      <c r="J811" s="4">
        <f t="shared" si="105"/>
        <v>1212.1435014750084</v>
      </c>
      <c r="K811" s="4">
        <f t="shared" si="99"/>
        <v>272.50202362191635</v>
      </c>
      <c r="L811" s="42">
        <f>Pressure!Q811</f>
        <v>0.97794575541629969</v>
      </c>
      <c r="M811" s="10">
        <f t="shared" si="100"/>
        <v>1.5124439768739095</v>
      </c>
      <c r="N811" s="10">
        <f t="shared" si="106"/>
        <v>2.5616829820695148</v>
      </c>
    </row>
    <row r="812" spans="3:14">
      <c r="C812" s="4">
        <f>Pressure!AB812*1000000</f>
        <v>6347500.3875273652</v>
      </c>
      <c r="D812" s="78">
        <f>Pressure!I812</f>
        <v>1.4876302106966495E-4</v>
      </c>
      <c r="E812" s="40">
        <f>Pressure!H812</f>
        <v>148.76302106966494</v>
      </c>
      <c r="F812" s="10">
        <f t="shared" si="102"/>
        <v>4.25</v>
      </c>
      <c r="G812" s="4">
        <f t="shared" si="101"/>
        <v>290293.60854622128</v>
      </c>
      <c r="H812" s="42">
        <f t="shared" si="103"/>
        <v>9.5868732235373439</v>
      </c>
      <c r="I812" s="10">
        <f t="shared" si="104"/>
        <v>1.2828467102186307</v>
      </c>
      <c r="J812" s="4">
        <f t="shared" si="105"/>
        <v>1211.3579399272467</v>
      </c>
      <c r="K812" s="4">
        <f t="shared" si="99"/>
        <v>272.32542150246093</v>
      </c>
      <c r="L812" s="42">
        <f>Pressure!Q812</f>
        <v>0.97919334002960845</v>
      </c>
      <c r="M812" s="10">
        <f t="shared" si="100"/>
        <v>1.5117615543125287</v>
      </c>
      <c r="N812" s="10">
        <f t="shared" si="106"/>
        <v>2.5616829820695148</v>
      </c>
    </row>
    <row r="813" spans="3:14">
      <c r="C813" s="4">
        <f>Pressure!AB813*1000000</f>
        <v>6343576.7284831516</v>
      </c>
      <c r="D813" s="78">
        <f>Pressure!I813</f>
        <v>1.4876302106966495E-4</v>
      </c>
      <c r="E813" s="40">
        <f>Pressure!H813</f>
        <v>148.76302106966494</v>
      </c>
      <c r="F813" s="10">
        <f t="shared" si="102"/>
        <v>4.25</v>
      </c>
      <c r="G813" s="4">
        <f t="shared" si="101"/>
        <v>290114.16576195805</v>
      </c>
      <c r="H813" s="42">
        <f t="shared" si="103"/>
        <v>9.5821982714010314</v>
      </c>
      <c r="I813" s="10">
        <f t="shared" si="104"/>
        <v>1.2828048824562828</v>
      </c>
      <c r="J813" s="4">
        <f t="shared" si="105"/>
        <v>1210.5696758122108</v>
      </c>
      <c r="K813" s="4">
        <f t="shared" si="99"/>
        <v>272.14821181876056</v>
      </c>
      <c r="L813" s="42">
        <f>Pressure!Q813</f>
        <v>0.98044116975606388</v>
      </c>
      <c r="M813" s="10">
        <f t="shared" si="100"/>
        <v>1.5110766371215087</v>
      </c>
      <c r="N813" s="10">
        <f t="shared" si="106"/>
        <v>2.5616829820695148</v>
      </c>
    </row>
    <row r="814" spans="3:14">
      <c r="C814" s="4">
        <f>Pressure!AB814*1000000</f>
        <v>6339639.6239326596</v>
      </c>
      <c r="D814" s="78">
        <f>Pressure!I814</f>
        <v>1.4876302106966495E-4</v>
      </c>
      <c r="E814" s="40">
        <f>Pressure!H814</f>
        <v>148.76302106966494</v>
      </c>
      <c r="F814" s="10">
        <f t="shared" si="102"/>
        <v>4.25</v>
      </c>
      <c r="G814" s="4">
        <f t="shared" si="101"/>
        <v>289934.10806721071</v>
      </c>
      <c r="H814" s="42">
        <f t="shared" si="103"/>
        <v>9.5775067908259341</v>
      </c>
      <c r="I814" s="10">
        <f t="shared" si="104"/>
        <v>1.2827628593179214</v>
      </c>
      <c r="J814" s="4">
        <f t="shared" si="105"/>
        <v>1209.7787104914921</v>
      </c>
      <c r="K814" s="4">
        <f t="shared" si="99"/>
        <v>271.97039487691472</v>
      </c>
      <c r="L814" s="42">
        <f>Pressure!Q814</f>
        <v>0.98168924563920212</v>
      </c>
      <c r="M814" s="10">
        <f t="shared" si="100"/>
        <v>1.5103892248691091</v>
      </c>
      <c r="N814" s="10">
        <f t="shared" si="106"/>
        <v>2.5616829820695148</v>
      </c>
    </row>
    <row r="815" spans="3:14">
      <c r="C815" s="4">
        <f>Pressure!AB815*1000000</f>
        <v>6335689.0806835806</v>
      </c>
      <c r="D815" s="78">
        <f>Pressure!I815</f>
        <v>1.4876302106966495E-4</v>
      </c>
      <c r="E815" s="40">
        <f>Pressure!H815</f>
        <v>148.76302106966494</v>
      </c>
      <c r="F815" s="10">
        <f t="shared" si="102"/>
        <v>4.25</v>
      </c>
      <c r="G815" s="4">
        <f t="shared" si="101"/>
        <v>289753.43577331898</v>
      </c>
      <c r="H815" s="42">
        <f t="shared" si="103"/>
        <v>9.5727987843170332</v>
      </c>
      <c r="I815" s="10">
        <f t="shared" si="104"/>
        <v>1.2827206402445728</v>
      </c>
      <c r="J815" s="4">
        <f t="shared" si="105"/>
        <v>1208.9850453327576</v>
      </c>
      <c r="K815" s="4">
        <f t="shared" si="99"/>
        <v>271.79197098438868</v>
      </c>
      <c r="L815" s="42">
        <f>Pressure!Q815</f>
        <v>0.98293756872448657</v>
      </c>
      <c r="M815" s="10">
        <f t="shared" si="100"/>
        <v>1.5096993171223556</v>
      </c>
      <c r="N815" s="10">
        <f t="shared" si="106"/>
        <v>2.5616829820695148</v>
      </c>
    </row>
    <row r="816" spans="3:14">
      <c r="C816" s="4">
        <f>Pressure!AB816*1000000</f>
        <v>6331725.1055741655</v>
      </c>
      <c r="D816" s="78">
        <f>Pressure!I816</f>
        <v>1.4876302106966495E-4</v>
      </c>
      <c r="E816" s="40">
        <f>Pressure!H816</f>
        <v>148.76302106966494</v>
      </c>
      <c r="F816" s="10">
        <f t="shared" si="102"/>
        <v>4.25</v>
      </c>
      <c r="G816" s="4">
        <f t="shared" si="101"/>
        <v>289572.1491930203</v>
      </c>
      <c r="H816" s="42">
        <f t="shared" si="103"/>
        <v>9.5680742543929043</v>
      </c>
      <c r="I816" s="10">
        <f t="shared" si="104"/>
        <v>1.2826782246738833</v>
      </c>
      <c r="J816" s="4">
        <f t="shared" si="105"/>
        <v>1208.1886817098136</v>
      </c>
      <c r="K816" s="4">
        <f t="shared" si="99"/>
        <v>271.61294045002779</v>
      </c>
      <c r="L816" s="42">
        <f>Pressure!Q816</f>
        <v>0.98418614005931793</v>
      </c>
      <c r="M816" s="10">
        <f t="shared" si="100"/>
        <v>1.5090069134464192</v>
      </c>
      <c r="N816" s="10">
        <f t="shared" si="106"/>
        <v>2.5616829820695148</v>
      </c>
    </row>
    <row r="817" spans="3:14">
      <c r="C817" s="4">
        <f>Pressure!AB817*1000000</f>
        <v>6327747.7054731892</v>
      </c>
      <c r="D817" s="78">
        <f>Pressure!I817</f>
        <v>1.4876302106966495E-4</v>
      </c>
      <c r="E817" s="40">
        <f>Pressure!H817</f>
        <v>148.76302106966494</v>
      </c>
      <c r="F817" s="10">
        <f t="shared" si="102"/>
        <v>4.25</v>
      </c>
      <c r="G817" s="4">
        <f t="shared" si="101"/>
        <v>289390.24864044791</v>
      </c>
      <c r="H817" s="42">
        <f t="shared" si="103"/>
        <v>9.5633332035856533</v>
      </c>
      <c r="I817" s="10">
        <f t="shared" si="104"/>
        <v>1.2826356120401001</v>
      </c>
      <c r="J817" s="4">
        <f t="shared" si="105"/>
        <v>1207.3896210025989</v>
      </c>
      <c r="K817" s="4">
        <f t="shared" si="99"/>
        <v>271.4333035840562</v>
      </c>
      <c r="L817" s="42">
        <f>Pressure!Q817</f>
        <v>0.98543496069304481</v>
      </c>
      <c r="M817" s="10">
        <f t="shared" si="100"/>
        <v>1.508312013405118</v>
      </c>
      <c r="N817" s="10">
        <f t="shared" si="106"/>
        <v>2.5616829820695148</v>
      </c>
    </row>
    <row r="818" spans="3:14">
      <c r="C818" s="4">
        <f>Pressure!AB818*1000000</f>
        <v>6323756.8872800227</v>
      </c>
      <c r="D818" s="78">
        <f>Pressure!I818</f>
        <v>1.4876302106966495E-4</v>
      </c>
      <c r="E818" s="40">
        <f>Pressure!H818</f>
        <v>148.76302106966494</v>
      </c>
      <c r="F818" s="10">
        <f t="shared" si="102"/>
        <v>4.25</v>
      </c>
      <c r="G818" s="4">
        <f t="shared" si="101"/>
        <v>289207.73443113454</v>
      </c>
      <c r="H818" s="42">
        <f t="shared" si="103"/>
        <v>9.5585756344409862</v>
      </c>
      <c r="I818" s="10">
        <f t="shared" si="104"/>
        <v>1.2825928017740529</v>
      </c>
      <c r="J818" s="4">
        <f t="shared" si="105"/>
        <v>1206.5878645971986</v>
      </c>
      <c r="K818" s="4">
        <f t="shared" si="99"/>
        <v>271.25306069807982</v>
      </c>
      <c r="L818" s="42">
        <f>Pressure!Q818</f>
        <v>0.98668403167697394</v>
      </c>
      <c r="M818" s="10">
        <f t="shared" si="100"/>
        <v>1.5076146165604456</v>
      </c>
      <c r="N818" s="10">
        <f t="shared" si="106"/>
        <v>2.5616829820695148</v>
      </c>
    </row>
    <row r="819" spans="3:14">
      <c r="C819" s="4">
        <f>Pressure!AB819*1000000</f>
        <v>6319752.6579247126</v>
      </c>
      <c r="D819" s="78">
        <f>Pressure!I819</f>
        <v>1.4876302106966495E-4</v>
      </c>
      <c r="E819" s="40">
        <f>Pressure!H819</f>
        <v>148.76302106966494</v>
      </c>
      <c r="F819" s="10">
        <f t="shared" si="102"/>
        <v>4.25</v>
      </c>
      <c r="G819" s="4">
        <f t="shared" si="101"/>
        <v>289024.60688201553</v>
      </c>
      <c r="H819" s="42">
        <f t="shared" si="103"/>
        <v>9.5538015495182442</v>
      </c>
      <c r="I819" s="10">
        <f t="shared" si="104"/>
        <v>1.2825497933031338</v>
      </c>
      <c r="J819" s="4">
        <f t="shared" si="105"/>
        <v>1205.7834138858609</v>
      </c>
      <c r="K819" s="4">
        <f t="shared" si="99"/>
        <v>271.07221210508993</v>
      </c>
      <c r="L819" s="42">
        <f>Pressure!Q819</f>
        <v>0.98793335406438065</v>
      </c>
      <c r="M819" s="10">
        <f t="shared" si="100"/>
        <v>1.5069147224729227</v>
      </c>
      <c r="N819" s="10">
        <f t="shared" si="106"/>
        <v>2.5616829820695148</v>
      </c>
    </row>
    <row r="820" spans="3:14">
      <c r="C820" s="4">
        <f>Pressure!AB820*1000000</f>
        <v>6315735.0243680617</v>
      </c>
      <c r="D820" s="78">
        <f>Pressure!I820</f>
        <v>1.4876302106966495E-4</v>
      </c>
      <c r="E820" s="40">
        <f>Pressure!H820</f>
        <v>148.76302106966494</v>
      </c>
      <c r="F820" s="10">
        <f t="shared" si="102"/>
        <v>4.25</v>
      </c>
      <c r="G820" s="4">
        <f t="shared" si="101"/>
        <v>288840.86631143308</v>
      </c>
      <c r="H820" s="42">
        <f t="shared" si="103"/>
        <v>9.5490109513904908</v>
      </c>
      <c r="I820" s="10">
        <f t="shared" si="104"/>
        <v>1.2825065860512799</v>
      </c>
      <c r="J820" s="4">
        <f t="shared" si="105"/>
        <v>1204.9762702670132</v>
      </c>
      <c r="K820" s="4">
        <f t="shared" si="99"/>
        <v>270.89075811946702</v>
      </c>
      <c r="L820" s="42">
        <f>Pressure!Q820</f>
        <v>0.98918292891051951</v>
      </c>
      <c r="M820" s="10">
        <f t="shared" si="100"/>
        <v>1.5062123307015431</v>
      </c>
      <c r="N820" s="10">
        <f t="shared" si="106"/>
        <v>2.5616829820695148</v>
      </c>
    </row>
    <row r="821" spans="3:14">
      <c r="C821" s="4">
        <f>Pressure!AB821*1000000</f>
        <v>6311703.9936016351</v>
      </c>
      <c r="D821" s="78">
        <f>Pressure!I821</f>
        <v>1.4876302106966495E-4</v>
      </c>
      <c r="E821" s="40">
        <f>Pressure!H821</f>
        <v>148.76302106966494</v>
      </c>
      <c r="F821" s="10">
        <f t="shared" si="102"/>
        <v>4.25</v>
      </c>
      <c r="G821" s="4">
        <f t="shared" si="101"/>
        <v>288656.51303913613</v>
      </c>
      <c r="H821" s="42">
        <f t="shared" si="103"/>
        <v>9.5442038426444942</v>
      </c>
      <c r="I821" s="10">
        <f t="shared" si="104"/>
        <v>1.2824631794389525</v>
      </c>
      <c r="J821" s="4">
        <f t="shared" si="105"/>
        <v>1204.1664351452623</v>
      </c>
      <c r="K821" s="4">
        <f t="shared" si="99"/>
        <v>270.70869905698089</v>
      </c>
      <c r="L821" s="42">
        <f>Pressure!Q821</f>
        <v>0.99043275727263458</v>
      </c>
      <c r="M821" s="10">
        <f t="shared" si="100"/>
        <v>1.5055074408034448</v>
      </c>
      <c r="N821" s="10">
        <f t="shared" si="106"/>
        <v>2.5616829820695148</v>
      </c>
    </row>
    <row r="822" spans="3:14">
      <c r="C822" s="4">
        <f>Pressure!AB822*1000000</f>
        <v>6307659.5726478565</v>
      </c>
      <c r="D822" s="78">
        <f>Pressure!I822</f>
        <v>1.4876302106966495E-4</v>
      </c>
      <c r="E822" s="40">
        <f>Pressure!H822</f>
        <v>148.76302106966494</v>
      </c>
      <c r="F822" s="10">
        <f t="shared" si="102"/>
        <v>4.25</v>
      </c>
      <c r="G822" s="4">
        <f t="shared" si="101"/>
        <v>288471.54738628492</v>
      </c>
      <c r="H822" s="42">
        <f t="shared" si="103"/>
        <v>9.5393802258807678</v>
      </c>
      <c r="I822" s="10">
        <f t="shared" si="104"/>
        <v>1.2824195728831183</v>
      </c>
      <c r="J822" s="4">
        <f t="shared" si="105"/>
        <v>1203.3539099314155</v>
      </c>
      <c r="K822" s="4">
        <f t="shared" si="99"/>
        <v>270.52603523479507</v>
      </c>
      <c r="L822" s="42">
        <f>Pressure!Q822</f>
        <v>0.99168284020997033</v>
      </c>
      <c r="M822" s="10">
        <f t="shared" si="100"/>
        <v>1.5048000523345162</v>
      </c>
      <c r="N822" s="10">
        <f t="shared" si="106"/>
        <v>2.5616829820695148</v>
      </c>
    </row>
    <row r="823" spans="3:14">
      <c r="C823" s="4">
        <f>Pressure!AB823*1000000</f>
        <v>6303601.7685600379</v>
      </c>
      <c r="D823" s="78">
        <f>Pressure!I823</f>
        <v>1.4876302106966495E-4</v>
      </c>
      <c r="E823" s="40">
        <f>Pressure!H823</f>
        <v>148.76302106966494</v>
      </c>
      <c r="F823" s="10">
        <f t="shared" si="102"/>
        <v>4.25</v>
      </c>
      <c r="G823" s="4">
        <f t="shared" si="101"/>
        <v>288285.96967545233</v>
      </c>
      <c r="H823" s="42">
        <f t="shared" si="103"/>
        <v>9.5345401037136259</v>
      </c>
      <c r="I823" s="10">
        <f t="shared" si="104"/>
        <v>1.2823757657972292</v>
      </c>
      <c r="J823" s="4">
        <f t="shared" si="105"/>
        <v>1202.5386960424844</v>
      </c>
      <c r="K823" s="4">
        <f t="shared" si="99"/>
        <v>270.34276697146811</v>
      </c>
      <c r="L823" s="42">
        <f>Pressure!Q823</f>
        <v>0.99293317878378207</v>
      </c>
      <c r="M823" s="10">
        <f t="shared" si="100"/>
        <v>1.5040901648488056</v>
      </c>
      <c r="N823" s="10">
        <f t="shared" si="106"/>
        <v>2.5616829820695148</v>
      </c>
    </row>
    <row r="824" spans="3:14">
      <c r="C824" s="4">
        <f>Pressure!AB824*1000000</f>
        <v>6299530.5884224931</v>
      </c>
      <c r="D824" s="78">
        <f>Pressure!I824</f>
        <v>1.4876302106966495E-4</v>
      </c>
      <c r="E824" s="40">
        <f>Pressure!H824</f>
        <v>148.76302106966494</v>
      </c>
      <c r="F824" s="10">
        <f t="shared" si="102"/>
        <v>4.25</v>
      </c>
      <c r="G824" s="4">
        <f t="shared" si="101"/>
        <v>288099.78023062897</v>
      </c>
      <c r="H824" s="42">
        <f t="shared" si="103"/>
        <v>9.5296834787712612</v>
      </c>
      <c r="I824" s="10">
        <f t="shared" si="104"/>
        <v>1.2823317575912037</v>
      </c>
      <c r="J824" s="4">
        <f t="shared" si="105"/>
        <v>1201.7207949017097</v>
      </c>
      <c r="K824" s="4">
        <f t="shared" si="99"/>
        <v>270.1588945869587</v>
      </c>
      <c r="L824" s="42">
        <f>Pressure!Q824</f>
        <v>0.99418377405734659</v>
      </c>
      <c r="M824" s="10">
        <f t="shared" si="100"/>
        <v>1.5033777778987305</v>
      </c>
      <c r="N824" s="10">
        <f t="shared" si="106"/>
        <v>2.5616829820695148</v>
      </c>
    </row>
    <row r="825" spans="3:14">
      <c r="C825" s="4">
        <f>Pressure!AB825*1000000</f>
        <v>6295446.039350518</v>
      </c>
      <c r="D825" s="78">
        <f>Pressure!I825</f>
        <v>1.4876302106966495E-4</v>
      </c>
      <c r="E825" s="40">
        <f>Pressure!H825</f>
        <v>148.76302106966494</v>
      </c>
      <c r="F825" s="10">
        <f t="shared" si="102"/>
        <v>4.25</v>
      </c>
      <c r="G825" s="4">
        <f t="shared" si="101"/>
        <v>287912.97937722254</v>
      </c>
      <c r="H825" s="42">
        <f t="shared" si="103"/>
        <v>9.5248103536956759</v>
      </c>
      <c r="I825" s="10">
        <f t="shared" si="104"/>
        <v>1.2822875476714051</v>
      </c>
      <c r="J825" s="4">
        <f t="shared" si="105"/>
        <v>1200.9002079385564</v>
      </c>
      <c r="K825" s="4">
        <f t="shared" si="99"/>
        <v>269.97441840262496</v>
      </c>
      <c r="L825" s="42">
        <f>Pressure!Q825</f>
        <v>0.99543462709597319</v>
      </c>
      <c r="M825" s="10">
        <f t="shared" si="100"/>
        <v>1.5026628910354156</v>
      </c>
      <c r="N825" s="10">
        <f t="shared" si="106"/>
        <v>2.5616829820695148</v>
      </c>
    </row>
    <row r="826" spans="3:14">
      <c r="C826" s="4">
        <f>Pressure!AB826*1000000</f>
        <v>6291348.1284906464</v>
      </c>
      <c r="D826" s="78">
        <f>Pressure!I826</f>
        <v>1.4876302106966495E-4</v>
      </c>
      <c r="E826" s="40">
        <f>Pressure!H826</f>
        <v>148.76302106966494</v>
      </c>
      <c r="F826" s="10">
        <f t="shared" si="102"/>
        <v>4.25</v>
      </c>
      <c r="G826" s="4">
        <f t="shared" si="101"/>
        <v>287725.56744206924</v>
      </c>
      <c r="H826" s="42">
        <f t="shared" si="103"/>
        <v>9.5199207311429905</v>
      </c>
      <c r="I826" s="10">
        <f t="shared" si="104"/>
        <v>1.2822431354406245</v>
      </c>
      <c r="J826" s="4">
        <f t="shared" si="105"/>
        <v>1200.0769365887645</v>
      </c>
      <c r="K826" s="4">
        <f t="shared" si="99"/>
        <v>269.78933874123567</v>
      </c>
      <c r="L826" s="42">
        <f>Pressure!Q826</f>
        <v>0.99668573896701396</v>
      </c>
      <c r="M826" s="10">
        <f t="shared" si="100"/>
        <v>1.5019455038078466</v>
      </c>
      <c r="N826" s="10">
        <f t="shared" si="106"/>
        <v>2.5616829820695148</v>
      </c>
    </row>
    <row r="827" spans="3:14">
      <c r="C827" s="4">
        <f>Pressure!AB827*1000000</f>
        <v>6287236.8630203912</v>
      </c>
      <c r="D827" s="78">
        <f>Pressure!I827</f>
        <v>1.4876302106966495E-4</v>
      </c>
      <c r="E827" s="40">
        <f>Pressure!H827</f>
        <v>148.76302106966494</v>
      </c>
      <c r="F827" s="10">
        <f t="shared" si="102"/>
        <v>4.25</v>
      </c>
      <c r="G827" s="4">
        <f t="shared" si="101"/>
        <v>287537.54475342209</v>
      </c>
      <c r="H827" s="42">
        <f t="shared" si="103"/>
        <v>9.5150146137830731</v>
      </c>
      <c r="I827" s="10">
        <f t="shared" si="104"/>
        <v>1.2821985202980568</v>
      </c>
      <c r="J827" s="4">
        <f t="shared" si="105"/>
        <v>1199.2509822942986</v>
      </c>
      <c r="K827" s="4">
        <f t="shared" si="99"/>
        <v>269.60365592695894</v>
      </c>
      <c r="L827" s="42">
        <f>Pressure!Q827</f>
        <v>0.99793711073987512</v>
      </c>
      <c r="M827" s="10">
        <f t="shared" si="100"/>
        <v>1.501225615763994</v>
      </c>
      <c r="N827" s="10">
        <f t="shared" si="106"/>
        <v>2.5616829820695148</v>
      </c>
    </row>
    <row r="828" spans="3:14">
      <c r="C828" s="4">
        <f>Pressure!AB828*1000000</f>
        <v>6283112.2501485897</v>
      </c>
      <c r="D828" s="78">
        <f>Pressure!I828</f>
        <v>1.4876302106966495E-4</v>
      </c>
      <c r="E828" s="40">
        <f>Pressure!H828</f>
        <v>148.76302106966494</v>
      </c>
      <c r="F828" s="10">
        <f t="shared" si="102"/>
        <v>4.25</v>
      </c>
      <c r="G828" s="4">
        <f t="shared" si="101"/>
        <v>287348.9116409666</v>
      </c>
      <c r="H828" s="42">
        <f t="shared" si="103"/>
        <v>9.5100920042999171</v>
      </c>
      <c r="I828" s="10">
        <f t="shared" si="104"/>
        <v>1.2821537016392826</v>
      </c>
      <c r="J828" s="4">
        <f t="shared" si="105"/>
        <v>1198.4223465034163</v>
      </c>
      <c r="K828" s="4">
        <f t="shared" si="99"/>
        <v>269.4173702853775</v>
      </c>
      <c r="L828" s="42">
        <f>Pressure!Q828</f>
        <v>0.9991887434860276</v>
      </c>
      <c r="M828" s="10">
        <f t="shared" si="100"/>
        <v>1.5005032264498159</v>
      </c>
      <c r="N828" s="10">
        <f t="shared" si="106"/>
        <v>2.5616829820695148</v>
      </c>
    </row>
    <row r="829" spans="3:14">
      <c r="C829" s="4">
        <f>Pressure!AB829*1000000</f>
        <v>6278974.2971152272</v>
      </c>
      <c r="D829" s="78">
        <f>Pressure!I829</f>
        <v>1.4876302106966495E-4</v>
      </c>
      <c r="E829" s="40">
        <f>Pressure!H829</f>
        <v>148.76302106966494</v>
      </c>
      <c r="F829" s="10">
        <f t="shared" si="102"/>
        <v>4.25</v>
      </c>
      <c r="G829" s="4">
        <f t="shared" si="101"/>
        <v>287159.66843581299</v>
      </c>
      <c r="H829" s="42">
        <f t="shared" si="103"/>
        <v>9.5051529053914301</v>
      </c>
      <c r="I829" s="10">
        <f t="shared" si="104"/>
        <v>1.2821086788562464</v>
      </c>
      <c r="J829" s="4">
        <f t="shared" si="105"/>
        <v>1197.5910306706317</v>
      </c>
      <c r="K829" s="4">
        <f t="shared" si="99"/>
        <v>269.23048214348091</v>
      </c>
      <c r="L829" s="42">
        <f>Pressure!Q829</f>
        <v>1.0004406382790181</v>
      </c>
      <c r="M829" s="10">
        <f t="shared" si="100"/>
        <v>1.4997783354098655</v>
      </c>
      <c r="N829" s="10">
        <f t="shared" si="106"/>
        <v>2.5616829820695148</v>
      </c>
    </row>
    <row r="830" spans="3:14">
      <c r="C830" s="4">
        <f>Pressure!AB830*1000000</f>
        <v>6274823.0111918692</v>
      </c>
      <c r="D830" s="78">
        <f>Pressure!I830</f>
        <v>1.4876302106966495E-4</v>
      </c>
      <c r="E830" s="40">
        <f>Pressure!H830</f>
        <v>148.76302106966494</v>
      </c>
      <c r="F830" s="10">
        <f t="shared" si="102"/>
        <v>4.25</v>
      </c>
      <c r="G830" s="4">
        <f t="shared" si="101"/>
        <v>286969.81547051552</v>
      </c>
      <c r="H830" s="42">
        <f t="shared" si="103"/>
        <v>9.5001973197698746</v>
      </c>
      <c r="I830" s="10">
        <f t="shared" si="104"/>
        <v>1.2820634513372384</v>
      </c>
      <c r="J830" s="4">
        <f t="shared" si="105"/>
        <v>1196.7570362568044</v>
      </c>
      <c r="K830" s="4">
        <f t="shared" si="99"/>
        <v>269.04299182968492</v>
      </c>
      <c r="L830" s="42">
        <f>Pressure!Q830</f>
        <v>1.0016927961944797</v>
      </c>
      <c r="M830" s="10">
        <f t="shared" si="100"/>
        <v>1.4990509421867171</v>
      </c>
      <c r="N830" s="10">
        <f t="shared" si="106"/>
        <v>2.5616829820695148</v>
      </c>
    </row>
    <row r="831" spans="3:14">
      <c r="C831" s="4">
        <f>Pressure!AB831*1000000</f>
        <v>6270658.3996814098</v>
      </c>
      <c r="D831" s="78">
        <f>Pressure!I831</f>
        <v>1.4876302106966495E-4</v>
      </c>
      <c r="E831" s="40">
        <f>Pressure!H831</f>
        <v>148.76302106966494</v>
      </c>
      <c r="F831" s="10">
        <f t="shared" si="102"/>
        <v>4.25</v>
      </c>
      <c r="G831" s="4">
        <f t="shared" si="101"/>
        <v>286779.35307906143</v>
      </c>
      <c r="H831" s="42">
        <f t="shared" si="103"/>
        <v>9.4952252501615657</v>
      </c>
      <c r="I831" s="10">
        <f t="shared" si="104"/>
        <v>1.2820180184668719</v>
      </c>
      <c r="J831" s="4">
        <f t="shared" si="105"/>
        <v>1195.9203647290883</v>
      </c>
      <c r="K831" s="4">
        <f t="shared" si="99"/>
        <v>268.85489967382051</v>
      </c>
      <c r="L831" s="42">
        <f>Pressure!Q831</f>
        <v>1.0029452183101433</v>
      </c>
      <c r="M831" s="10">
        <f t="shared" si="100"/>
        <v>1.4983210463215761</v>
      </c>
      <c r="N831" s="10">
        <f t="shared" si="106"/>
        <v>2.5616829820695148</v>
      </c>
    </row>
    <row r="832" spans="3:14">
      <c r="C832" s="4">
        <f>Pressure!AB832*1000000</f>
        <v>6266480.4699180909</v>
      </c>
      <c r="D832" s="78">
        <f>Pressure!I832</f>
        <v>1.4876302106966495E-4</v>
      </c>
      <c r="E832" s="40">
        <f>Pressure!H832</f>
        <v>148.76302106966494</v>
      </c>
      <c r="F832" s="10">
        <f t="shared" si="102"/>
        <v>4.25</v>
      </c>
      <c r="G832" s="4">
        <f t="shared" si="101"/>
        <v>286588.28159687144</v>
      </c>
      <c r="H832" s="42">
        <f t="shared" si="103"/>
        <v>9.4902366993068554</v>
      </c>
      <c r="I832" s="10">
        <f t="shared" si="104"/>
        <v>1.28197237962606</v>
      </c>
      <c r="J832" s="4">
        <f t="shared" si="105"/>
        <v>1195.0810175609338</v>
      </c>
      <c r="K832" s="4">
        <f t="shared" si="99"/>
        <v>268.66620600713406</v>
      </c>
      <c r="L832" s="42">
        <f>Pressure!Q832</f>
        <v>1.0041979057058485</v>
      </c>
      <c r="M832" s="10">
        <f t="shared" si="100"/>
        <v>1.4975886473543019</v>
      </c>
      <c r="N832" s="10">
        <f t="shared" si="106"/>
        <v>2.5616829820695148</v>
      </c>
    </row>
    <row r="833" spans="3:14">
      <c r="C833" s="4">
        <f>Pressure!AB833*1000000</f>
        <v>6262289.2292677276</v>
      </c>
      <c r="D833" s="78">
        <f>Pressure!I833</f>
        <v>1.4876302106966495E-4</v>
      </c>
      <c r="E833" s="40">
        <f>Pressure!H833</f>
        <v>148.76302106966494</v>
      </c>
      <c r="F833" s="10">
        <f t="shared" si="102"/>
        <v>4.25</v>
      </c>
      <c r="G833" s="4">
        <f t="shared" si="101"/>
        <v>286396.60136081028</v>
      </c>
      <c r="H833" s="42">
        <f t="shared" si="103"/>
        <v>9.4852316699603527</v>
      </c>
      <c r="I833" s="10">
        <f t="shared" si="104"/>
        <v>1.2819265341919974</v>
      </c>
      <c r="J833" s="4">
        <f t="shared" si="105"/>
        <v>1194.2389962321356</v>
      </c>
      <c r="K833" s="4">
        <f t="shared" si="99"/>
        <v>268.47691116229839</v>
      </c>
      <c r="L833" s="42">
        <f>Pressure!Q833</f>
        <v>1.0054508594635552</v>
      </c>
      <c r="M833" s="10">
        <f t="shared" si="100"/>
        <v>1.4968537448228307</v>
      </c>
      <c r="N833" s="10">
        <f t="shared" si="106"/>
        <v>2.5616829820695148</v>
      </c>
    </row>
    <row r="834" spans="3:14">
      <c r="C834" s="4">
        <f>Pressure!AB834*1000000</f>
        <v>6258084.685127859</v>
      </c>
      <c r="D834" s="78">
        <f>Pressure!I834</f>
        <v>1.4876302106966495E-4</v>
      </c>
      <c r="E834" s="40">
        <f>Pressure!H834</f>
        <v>148.76302106966494</v>
      </c>
      <c r="F834" s="10">
        <f t="shared" si="102"/>
        <v>4.25</v>
      </c>
      <c r="G834" s="4">
        <f t="shared" si="101"/>
        <v>286204.3127091935</v>
      </c>
      <c r="H834" s="42">
        <f t="shared" si="103"/>
        <v>9.4802101648910817</v>
      </c>
      <c r="I834" s="10">
        <f t="shared" si="104"/>
        <v>1.2818804815381395</v>
      </c>
      <c r="J834" s="4">
        <f t="shared" si="105"/>
        <v>1193.3943022288606</v>
      </c>
      <c r="K834" s="4">
        <f t="shared" si="99"/>
        <v>268.28701547341859</v>
      </c>
      <c r="L834" s="42">
        <f>Pressure!Q834</f>
        <v>1.0067040806673535</v>
      </c>
      <c r="M834" s="10">
        <f t="shared" si="100"/>
        <v>1.4961163382631433</v>
      </c>
      <c r="N834" s="10">
        <f t="shared" si="106"/>
        <v>2.5616829820695148</v>
      </c>
    </row>
    <row r="835" spans="3:14">
      <c r="C835" s="4">
        <f>Pressure!AB835*1000000</f>
        <v>6253866.8449276984</v>
      </c>
      <c r="D835" s="78">
        <f>Pressure!I835</f>
        <v>1.4876302106966495E-4</v>
      </c>
      <c r="E835" s="40">
        <f>Pressure!H835</f>
        <v>148.76302106966494</v>
      </c>
      <c r="F835" s="10">
        <f t="shared" si="102"/>
        <v>4.25</v>
      </c>
      <c r="G835" s="4">
        <f t="shared" si="101"/>
        <v>286011.41598178539</v>
      </c>
      <c r="H835" s="42">
        <f t="shared" si="103"/>
        <v>9.4751721868823875</v>
      </c>
      <c r="I835" s="10">
        <f t="shared" si="104"/>
        <v>1.2818342210341793</v>
      </c>
      <c r="J835" s="4">
        <f t="shared" si="105"/>
        <v>1192.5469370436401</v>
      </c>
      <c r="K835" s="4">
        <f t="shared" si="99"/>
        <v>268.09651927603079</v>
      </c>
      <c r="L835" s="42">
        <f>Pressure!Q835</f>
        <v>1.0079575704034762</v>
      </c>
      <c r="M835" s="10">
        <f t="shared" si="100"/>
        <v>1.4953764272099952</v>
      </c>
      <c r="N835" s="10">
        <f t="shared" si="106"/>
        <v>2.5616829820695148</v>
      </c>
    </row>
    <row r="836" spans="3:14">
      <c r="C836" s="4">
        <f>Pressure!AB836*1000000</f>
        <v>6249635.7161280718</v>
      </c>
      <c r="D836" s="78">
        <f>Pressure!I836</f>
        <v>1.4876302106966495E-4</v>
      </c>
      <c r="E836" s="40">
        <f>Pressure!H836</f>
        <v>148.76302106966494</v>
      </c>
      <c r="F836" s="10">
        <f t="shared" si="102"/>
        <v>4.25</v>
      </c>
      <c r="G836" s="4">
        <f t="shared" si="101"/>
        <v>285817.91151979577</v>
      </c>
      <c r="H836" s="42">
        <f t="shared" si="103"/>
        <v>9.4701177387318332</v>
      </c>
      <c r="I836" s="10">
        <f t="shared" si="104"/>
        <v>1.2817877520460252</v>
      </c>
      <c r="J836" s="4">
        <f t="shared" si="105"/>
        <v>1191.6969021753559</v>
      </c>
      <c r="K836" s="4">
        <f t="shared" si="99"/>
        <v>267.90542290709857</v>
      </c>
      <c r="L836" s="42">
        <f>Pressure!Q836</f>
        <v>1.0092113297603096</v>
      </c>
      <c r="M836" s="10">
        <f t="shared" si="100"/>
        <v>1.4946340111965566</v>
      </c>
      <c r="N836" s="10">
        <f t="shared" si="106"/>
        <v>2.5616829820695148</v>
      </c>
    </row>
    <row r="837" spans="3:14">
      <c r="C837" s="4">
        <f>Pressure!AB837*1000000</f>
        <v>6245391.3062216472</v>
      </c>
      <c r="D837" s="78">
        <f>Pressure!I837</f>
        <v>1.4876302106966495E-4</v>
      </c>
      <c r="E837" s="40">
        <f>Pressure!H837</f>
        <v>148.76302106966494</v>
      </c>
      <c r="F837" s="10">
        <f t="shared" si="102"/>
        <v>4.25</v>
      </c>
      <c r="G837" s="4">
        <f t="shared" si="101"/>
        <v>285623.79966589081</v>
      </c>
      <c r="H837" s="42">
        <f t="shared" si="103"/>
        <v>9.4650468232514289</v>
      </c>
      <c r="I837" s="10">
        <f t="shared" si="104"/>
        <v>1.28174107393578</v>
      </c>
      <c r="J837" s="4">
        <f t="shared" si="105"/>
        <v>1190.8441991292873</v>
      </c>
      <c r="K837" s="4">
        <f t="shared" si="99"/>
        <v>267.71372670502387</v>
      </c>
      <c r="L837" s="42">
        <f>Pressure!Q837</f>
        <v>1.0104653598284048</v>
      </c>
      <c r="M837" s="10">
        <f t="shared" si="100"/>
        <v>1.4938890897543531</v>
      </c>
      <c r="N837" s="10">
        <f t="shared" si="106"/>
        <v>2.5616829820695148</v>
      </c>
    </row>
    <row r="838" spans="3:14">
      <c r="C838" s="4">
        <f>Pressure!AB838*1000000</f>
        <v>6241133.6227329308</v>
      </c>
      <c r="D838" s="78">
        <f>Pressure!I838</f>
        <v>1.4876302106966495E-4</v>
      </c>
      <c r="E838" s="40">
        <f>Pressure!H838</f>
        <v>148.76302106966494</v>
      </c>
      <c r="F838" s="10">
        <f t="shared" si="102"/>
        <v>4.25</v>
      </c>
      <c r="G838" s="4">
        <f t="shared" si="101"/>
        <v>285429.0807641928</v>
      </c>
      <c r="H838" s="42">
        <f t="shared" si="103"/>
        <v>9.4599594432676017</v>
      </c>
      <c r="I838" s="10">
        <f t="shared" si="104"/>
        <v>1.2816941860617179</v>
      </c>
      <c r="J838" s="4">
        <f t="shared" si="105"/>
        <v>1189.9888294171087</v>
      </c>
      <c r="K838" s="4">
        <f t="shared" si="99"/>
        <v>267.52143100964634</v>
      </c>
      <c r="L838" s="42">
        <f>Pressure!Q838</f>
        <v>1.0117196617004891</v>
      </c>
      <c r="M838" s="10">
        <f t="shared" si="100"/>
        <v>1.4931416624129474</v>
      </c>
      <c r="N838" s="10">
        <f t="shared" si="106"/>
        <v>2.5616829820695148</v>
      </c>
    </row>
    <row r="839" spans="3:14">
      <c r="C839" s="4">
        <f>Pressure!AB839*1000000</f>
        <v>6236862.6732184282</v>
      </c>
      <c r="D839" s="78">
        <f>Pressure!I839</f>
        <v>1.4876302106966495E-4</v>
      </c>
      <c r="E839" s="40">
        <f>Pressure!H839</f>
        <v>148.76302106966494</v>
      </c>
      <c r="F839" s="10">
        <f t="shared" si="102"/>
        <v>4.25</v>
      </c>
      <c r="G839" s="4">
        <f t="shared" si="101"/>
        <v>285233.75516028737</v>
      </c>
      <c r="H839" s="42">
        <f t="shared" si="103"/>
        <v>9.4548556016213503</v>
      </c>
      <c r="I839" s="10">
        <f t="shared" si="104"/>
        <v>1.2816470877782649</v>
      </c>
      <c r="J839" s="4">
        <f t="shared" si="105"/>
        <v>1189.1307945569245</v>
      </c>
      <c r="K839" s="4">
        <f t="shared" si="99"/>
        <v>267.32853616225088</v>
      </c>
      <c r="L839" s="42">
        <f>Pressure!Q839</f>
        <v>1.0129742364714773</v>
      </c>
      <c r="M839" s="10">
        <f t="shared" si="100"/>
        <v>1.4923917287004085</v>
      </c>
      <c r="N839" s="10">
        <f t="shared" si="106"/>
        <v>2.5616829820695148</v>
      </c>
    </row>
    <row r="840" spans="3:14">
      <c r="C840" s="4">
        <f>Pressure!AB840*1000000</f>
        <v>6232578.465266617</v>
      </c>
      <c r="D840" s="78">
        <f>Pressure!I840</f>
        <v>1.4876302106966495E-4</v>
      </c>
      <c r="E840" s="40">
        <f>Pressure!H840</f>
        <v>148.76302106966494</v>
      </c>
      <c r="F840" s="10">
        <f t="shared" si="102"/>
        <v>4.25</v>
      </c>
      <c r="G840" s="4">
        <f t="shared" si="101"/>
        <v>285037.8232012224</v>
      </c>
      <c r="H840" s="42">
        <f t="shared" si="103"/>
        <v>9.4497353011681842</v>
      </c>
      <c r="I840" s="10">
        <f t="shared" si="104"/>
        <v>1.2815997784359734</v>
      </c>
      <c r="J840" s="4">
        <f t="shared" si="105"/>
        <v>1188.270096073262</v>
      </c>
      <c r="K840" s="4">
        <f t="shared" si="99"/>
        <v>267.13504250556679</v>
      </c>
      <c r="L840" s="42">
        <f>Pressure!Q840</f>
        <v>1.0142290852384834</v>
      </c>
      <c r="M840" s="10">
        <f t="shared" si="100"/>
        <v>1.4916392881432472</v>
      </c>
      <c r="N840" s="10">
        <f t="shared" si="106"/>
        <v>2.5616829820695148</v>
      </c>
    </row>
    <row r="841" spans="3:14">
      <c r="C841" s="4">
        <f>Pressure!AB841*1000000</f>
        <v>6228281.0064981356</v>
      </c>
      <c r="D841" s="78">
        <f>Pressure!I841</f>
        <v>1.4876302106966495E-4</v>
      </c>
      <c r="E841" s="40">
        <f>Pressure!H841</f>
        <v>148.76302106966494</v>
      </c>
      <c r="F841" s="10">
        <f t="shared" si="102"/>
        <v>4.25</v>
      </c>
      <c r="G841" s="4">
        <f t="shared" si="101"/>
        <v>284841.28523551667</v>
      </c>
      <c r="H841" s="42">
        <f t="shared" si="103"/>
        <v>9.4445985447782874</v>
      </c>
      <c r="I841" s="10">
        <f t="shared" si="104"/>
        <v>1.2815522573815024</v>
      </c>
      <c r="J841" s="4">
        <f t="shared" si="105"/>
        <v>1187.4067354971091</v>
      </c>
      <c r="K841" s="4">
        <f t="shared" si="99"/>
        <v>266.94095038377526</v>
      </c>
      <c r="L841" s="42">
        <f>Pressure!Q841</f>
        <v>1.0154842091008318</v>
      </c>
      <c r="M841" s="10">
        <f t="shared" si="100"/>
        <v>1.4908843402660878</v>
      </c>
      <c r="N841" s="10">
        <f t="shared" si="106"/>
        <v>2.5616829820695148</v>
      </c>
    </row>
    <row r="842" spans="3:14">
      <c r="C842" s="4">
        <f>Pressure!AB842*1000000</f>
        <v>6223970.3045655824</v>
      </c>
      <c r="D842" s="78">
        <f>Pressure!I842</f>
        <v>1.4876302106966495E-4</v>
      </c>
      <c r="E842" s="40">
        <f>Pressure!H842</f>
        <v>148.76302106966494</v>
      </c>
      <c r="F842" s="10">
        <f t="shared" si="102"/>
        <v>4.25</v>
      </c>
      <c r="G842" s="4">
        <f t="shared" si="101"/>
        <v>284644.14161315048</v>
      </c>
      <c r="H842" s="42">
        <f t="shared" si="103"/>
        <v>9.4394453353362966</v>
      </c>
      <c r="I842" s="10">
        <f t="shared" si="104"/>
        <v>1.2815045239575906</v>
      </c>
      <c r="J842" s="4">
        <f t="shared" si="105"/>
        <v>1186.5407143658749</v>
      </c>
      <c r="K842" s="4">
        <f t="shared" si="99"/>
        <v>266.74626014250146</v>
      </c>
      <c r="L842" s="42">
        <f>Pressure!Q842</f>
        <v>1.0167396091600693</v>
      </c>
      <c r="M842" s="10">
        <f t="shared" si="100"/>
        <v>1.4901268845923767</v>
      </c>
      <c r="N842" s="10">
        <f t="shared" si="106"/>
        <v>2.5616829820695148</v>
      </c>
    </row>
    <row r="843" spans="3:14">
      <c r="C843" s="4">
        <f>Pressure!AB843*1000000</f>
        <v>6219646.3671538495</v>
      </c>
      <c r="D843" s="78">
        <f>Pressure!I843</f>
        <v>1.4876302106966495E-4</v>
      </c>
      <c r="E843" s="40">
        <f>Pressure!H843</f>
        <v>148.76302106966494</v>
      </c>
      <c r="F843" s="10">
        <f t="shared" si="102"/>
        <v>4.25</v>
      </c>
      <c r="G843" s="4">
        <f t="shared" si="101"/>
        <v>284446.39268558106</v>
      </c>
      <c r="H843" s="42">
        <f t="shared" si="103"/>
        <v>9.4342756757416097</v>
      </c>
      <c r="I843" s="10">
        <f t="shared" si="104"/>
        <v>1.2814565775030373</v>
      </c>
      <c r="J843" s="4">
        <f t="shared" si="105"/>
        <v>1185.6720342234564</v>
      </c>
      <c r="K843" s="4">
        <f t="shared" si="99"/>
        <v>266.55097212882885</v>
      </c>
      <c r="L843" s="42">
        <f>Pressure!Q843</f>
        <v>1.0179952865199766</v>
      </c>
      <c r="M843" s="10">
        <f t="shared" si="100"/>
        <v>1.4893669206435234</v>
      </c>
      <c r="N843" s="10">
        <f t="shared" si="106"/>
        <v>2.5616829820695148</v>
      </c>
    </row>
    <row r="844" spans="3:14">
      <c r="C844" s="4">
        <f>Pressure!AB844*1000000</f>
        <v>6215309.2019799948</v>
      </c>
      <c r="D844" s="78">
        <f>Pressure!I844</f>
        <v>1.4876302106966495E-4</v>
      </c>
      <c r="E844" s="40">
        <f>Pressure!H844</f>
        <v>148.76302106966494</v>
      </c>
      <c r="F844" s="10">
        <f t="shared" si="102"/>
        <v>4.25</v>
      </c>
      <c r="G844" s="4">
        <f t="shared" si="101"/>
        <v>284248.03880573675</v>
      </c>
      <c r="H844" s="42">
        <f t="shared" si="103"/>
        <v>9.4290895689082266</v>
      </c>
      <c r="I844" s="10">
        <f t="shared" si="104"/>
        <v>1.2814084173526767</v>
      </c>
      <c r="J844" s="4">
        <f t="shared" si="105"/>
        <v>1184.800696620212</v>
      </c>
      <c r="K844" s="4">
        <f t="shared" si="99"/>
        <v>266.35508669129354</v>
      </c>
      <c r="L844" s="42">
        <f>Pressure!Q844</f>
        <v>1.0192512422865798</v>
      </c>
      <c r="M844" s="10">
        <f t="shared" si="100"/>
        <v>1.4886044479393712</v>
      </c>
      <c r="N844" s="10">
        <f t="shared" si="106"/>
        <v>2.5616829820695148</v>
      </c>
    </row>
    <row r="845" spans="3:14">
      <c r="C845" s="4">
        <f>Pressure!AB845*1000000</f>
        <v>6210958.8167936765</v>
      </c>
      <c r="D845" s="78">
        <f>Pressure!I845</f>
        <v>1.4876302106966495E-4</v>
      </c>
      <c r="E845" s="40">
        <f>Pressure!H845</f>
        <v>148.76302106966494</v>
      </c>
      <c r="F845" s="10">
        <f t="shared" si="102"/>
        <v>4.25</v>
      </c>
      <c r="G845" s="4">
        <f t="shared" si="101"/>
        <v>284049.0803280368</v>
      </c>
      <c r="H845" s="42">
        <f t="shared" si="103"/>
        <v>9.4238870177652423</v>
      </c>
      <c r="I845" s="10">
        <f t="shared" si="104"/>
        <v>1.2813600428373593</v>
      </c>
      <c r="J845" s="4">
        <f t="shared" si="105"/>
        <v>1183.9267031130505</v>
      </c>
      <c r="K845" s="4">
        <f t="shared" si="99"/>
        <v>266.15860417990433</v>
      </c>
      <c r="L845" s="42">
        <f>Pressure!Q845</f>
        <v>1.0205074775681622</v>
      </c>
      <c r="M845" s="10">
        <f t="shared" si="100"/>
        <v>1.4878394659978866</v>
      </c>
      <c r="N845" s="10">
        <f t="shared" si="106"/>
        <v>2.5616829820695148</v>
      </c>
    </row>
    <row r="846" spans="3:14">
      <c r="C846" s="4">
        <f>Pressure!AB846*1000000</f>
        <v>6206595.2193766059</v>
      </c>
      <c r="D846" s="78">
        <f>Pressure!I846</f>
        <v>1.4876302106966495E-4</v>
      </c>
      <c r="E846" s="40">
        <f>Pressure!H846</f>
        <v>148.76302106966494</v>
      </c>
      <c r="F846" s="10">
        <f t="shared" si="102"/>
        <v>4.25</v>
      </c>
      <c r="G846" s="4">
        <f t="shared" si="101"/>
        <v>283849.51760836632</v>
      </c>
      <c r="H846" s="42">
        <f t="shared" si="103"/>
        <v>9.4186680252561157</v>
      </c>
      <c r="I846" s="10">
        <f t="shared" si="104"/>
        <v>1.2813114532839203</v>
      </c>
      <c r="J846" s="4">
        <f t="shared" si="105"/>
        <v>1183.0500552653198</v>
      </c>
      <c r="K846" s="4">
        <f t="shared" si="99"/>
        <v>265.96152494611749</v>
      </c>
      <c r="L846" s="42">
        <f>Pressure!Q846</f>
        <v>1.021763993475276</v>
      </c>
      <c r="M846" s="10">
        <f t="shared" si="100"/>
        <v>1.4870719743355898</v>
      </c>
      <c r="N846" s="10">
        <f t="shared" si="106"/>
        <v>2.5616829820695148</v>
      </c>
    </row>
    <row r="847" spans="3:14">
      <c r="C847" s="4">
        <f>Pressure!AB847*1000000</f>
        <v>6202218.4175433172</v>
      </c>
      <c r="D847" s="78">
        <f>Pressure!I847</f>
        <v>1.4876302106966495E-4</v>
      </c>
      <c r="E847" s="40">
        <f>Pressure!H847</f>
        <v>148.76302106966494</v>
      </c>
      <c r="F847" s="10">
        <f t="shared" si="102"/>
        <v>4.25</v>
      </c>
      <c r="G847" s="4">
        <f t="shared" si="101"/>
        <v>283649.35100411152</v>
      </c>
      <c r="H847" s="42">
        <f t="shared" si="103"/>
        <v>9.4134325943396124</v>
      </c>
      <c r="I847" s="10">
        <f t="shared" si="104"/>
        <v>1.2812626480151643</v>
      </c>
      <c r="J847" s="4">
        <f t="shared" si="105"/>
        <v>1182.1707546469615</v>
      </c>
      <c r="K847" s="4">
        <f t="shared" ref="K847:K910" si="107">J847/4.4482</f>
        <v>265.76384934287165</v>
      </c>
      <c r="L847" s="42">
        <f>Pressure!Q847</f>
        <v>1.0230207911207547</v>
      </c>
      <c r="M847" s="10">
        <f t="shared" ref="M847:M910" si="108">(J847+J846)/2*(L847-L846)</f>
        <v>1.4863019724674922</v>
      </c>
      <c r="N847" s="10">
        <f t="shared" si="106"/>
        <v>2.5616829820695148</v>
      </c>
    </row>
    <row r="848" spans="3:14">
      <c r="C848" s="4">
        <f>Pressure!AB848*1000000</f>
        <v>6197828.4191406164</v>
      </c>
      <c r="D848" s="78">
        <f>Pressure!I848</f>
        <v>1.4876302106966495E-4</v>
      </c>
      <c r="E848" s="40">
        <f>Pressure!H848</f>
        <v>148.76302106966494</v>
      </c>
      <c r="F848" s="10">
        <f t="shared" si="102"/>
        <v>4.25</v>
      </c>
      <c r="G848" s="4">
        <f t="shared" si="101"/>
        <v>283448.58087413467</v>
      </c>
      <c r="H848" s="42">
        <f t="shared" si="103"/>
        <v>9.4081807279890448</v>
      </c>
      <c r="I848" s="10">
        <f t="shared" si="104"/>
        <v>1.2812136263498353</v>
      </c>
      <c r="J848" s="4">
        <f t="shared" si="105"/>
        <v>1181.2888028344009</v>
      </c>
      <c r="K848" s="4">
        <f t="shared" si="107"/>
        <v>265.56557772456296</v>
      </c>
      <c r="L848" s="42">
        <f>Pressure!Q848</f>
        <v>1.0242778716197243</v>
      </c>
      <c r="M848" s="10">
        <f t="shared" si="108"/>
        <v>1.4855294599065161</v>
      </c>
      <c r="N848" s="10">
        <f t="shared" si="106"/>
        <v>2.5616829820695148</v>
      </c>
    </row>
    <row r="849" spans="3:14">
      <c r="C849" s="4">
        <f>Pressure!AB849*1000000</f>
        <v>6193425.2320481064</v>
      </c>
      <c r="D849" s="78">
        <f>Pressure!I849</f>
        <v>1.4876302106966495E-4</v>
      </c>
      <c r="E849" s="40">
        <f>Pressure!H849</f>
        <v>148.76302106966494</v>
      </c>
      <c r="F849" s="10">
        <f t="shared" si="102"/>
        <v>4.25</v>
      </c>
      <c r="G849" s="4">
        <f t="shared" si="101"/>
        <v>283247.20757879771</v>
      </c>
      <c r="H849" s="42">
        <f t="shared" si="103"/>
        <v>9.4029124291929396</v>
      </c>
      <c r="I849" s="10">
        <f t="shared" si="104"/>
        <v>1.2811643876025969</v>
      </c>
      <c r="J849" s="4">
        <f t="shared" si="105"/>
        <v>1180.4042014106526</v>
      </c>
      <c r="K849" s="4">
        <f t="shared" si="107"/>
        <v>265.36671044706907</v>
      </c>
      <c r="L849" s="42">
        <f>Pressure!Q849</f>
        <v>1.0255352360896155</v>
      </c>
      <c r="M849" s="10">
        <f t="shared" si="108"/>
        <v>1.4847544361641924</v>
      </c>
      <c r="N849" s="10">
        <f t="shared" si="106"/>
        <v>2.5616829820695148</v>
      </c>
    </row>
    <row r="850" spans="3:14">
      <c r="C850" s="4">
        <f>Pressure!AB850*1000000</f>
        <v>6189008.8641778361</v>
      </c>
      <c r="D850" s="78">
        <f>Pressure!I850</f>
        <v>1.4876302106966495E-4</v>
      </c>
      <c r="E850" s="40">
        <f>Pressure!H850</f>
        <v>148.76302106966494</v>
      </c>
      <c r="F850" s="10">
        <f t="shared" si="102"/>
        <v>4.25</v>
      </c>
      <c r="G850" s="4">
        <f t="shared" si="101"/>
        <v>283045.2314799467</v>
      </c>
      <c r="H850" s="42">
        <f t="shared" si="103"/>
        <v>9.3976277009544944</v>
      </c>
      <c r="I850" s="10">
        <f t="shared" si="104"/>
        <v>1.2811149310840029</v>
      </c>
      <c r="J850" s="4">
        <f t="shared" si="105"/>
        <v>1179.5169519652491</v>
      </c>
      <c r="K850" s="4">
        <f t="shared" si="107"/>
        <v>265.16724786773278</v>
      </c>
      <c r="L850" s="42">
        <f>Pressure!Q850</f>
        <v>1.0267928856501762</v>
      </c>
      <c r="M850" s="10">
        <f t="shared" si="108"/>
        <v>1.4839769007505943</v>
      </c>
      <c r="N850" s="10">
        <f t="shared" si="106"/>
        <v>2.5616829820695148</v>
      </c>
    </row>
    <row r="851" spans="3:14">
      <c r="C851" s="4">
        <f>Pressure!AB851*1000000</f>
        <v>6184579.3234749446</v>
      </c>
      <c r="D851" s="78">
        <f>Pressure!I851</f>
        <v>1.4876302106966495E-4</v>
      </c>
      <c r="E851" s="40">
        <f>Pressure!H851</f>
        <v>148.76302106966494</v>
      </c>
      <c r="F851" s="10">
        <f t="shared" si="102"/>
        <v>4.25</v>
      </c>
      <c r="G851" s="4">
        <f t="shared" si="101"/>
        <v>282842.65294094075</v>
      </c>
      <c r="H851" s="42">
        <f t="shared" si="103"/>
        <v>9.3923265462924022</v>
      </c>
      <c r="I851" s="10">
        <f t="shared" si="104"/>
        <v>1.2810652561004807</v>
      </c>
      <c r="J851" s="4">
        <f t="shared" si="105"/>
        <v>1178.6270560943708</v>
      </c>
      <c r="K851" s="4">
        <f t="shared" si="107"/>
        <v>264.9671903453916</v>
      </c>
      <c r="L851" s="42">
        <f>Pressure!Q851</f>
        <v>1.0280508214234827</v>
      </c>
      <c r="M851" s="10">
        <f t="shared" si="108"/>
        <v>1.4831968531732391</v>
      </c>
      <c r="N851" s="10">
        <f t="shared" si="106"/>
        <v>2.5616829820695148</v>
      </c>
    </row>
    <row r="852" spans="3:14">
      <c r="C852" s="4">
        <f>Pressure!AB852*1000000</f>
        <v>6180136.6179172155</v>
      </c>
      <c r="D852" s="78">
        <f>Pressure!I852</f>
        <v>1.4876302106966495E-4</v>
      </c>
      <c r="E852" s="40">
        <f>Pressure!H852</f>
        <v>148.76302106966494</v>
      </c>
      <c r="F852" s="10">
        <f t="shared" si="102"/>
        <v>4.25</v>
      </c>
      <c r="G852" s="4">
        <f t="shared" si="101"/>
        <v>282639.47232663224</v>
      </c>
      <c r="H852" s="42">
        <f t="shared" si="103"/>
        <v>9.3870089682402131</v>
      </c>
      <c r="I852" s="10">
        <f t="shared" si="104"/>
        <v>1.2810153619542997</v>
      </c>
      <c r="J852" s="4">
        <f t="shared" si="105"/>
        <v>1177.7345154007569</v>
      </c>
      <c r="K852" s="4">
        <f t="shared" si="107"/>
        <v>264.76653824035719</v>
      </c>
      <c r="L852" s="42">
        <f>Pressure!Q852</f>
        <v>1.0293090445339523</v>
      </c>
      <c r="M852" s="10">
        <f t="shared" si="108"/>
        <v>1.4824142929388597</v>
      </c>
      <c r="N852" s="10">
        <f t="shared" si="106"/>
        <v>2.5616829820695148</v>
      </c>
    </row>
    <row r="853" spans="3:14">
      <c r="C853" s="4">
        <f>Pressure!AB853*1000000</f>
        <v>6175680.7555151498</v>
      </c>
      <c r="D853" s="78">
        <f>Pressure!I853</f>
        <v>1.4876302106966495E-4</v>
      </c>
      <c r="E853" s="40">
        <f>Pressure!H853</f>
        <v>148.76302106966494</v>
      </c>
      <c r="F853" s="10">
        <f t="shared" si="102"/>
        <v>4.25</v>
      </c>
      <c r="G853" s="4">
        <f t="shared" si="101"/>
        <v>282435.69000336953</v>
      </c>
      <c r="H853" s="42">
        <f t="shared" si="103"/>
        <v>9.3816749698464115</v>
      </c>
      <c r="I853" s="10">
        <f t="shared" si="104"/>
        <v>1.2809652479435465</v>
      </c>
      <c r="J853" s="4">
        <f t="shared" si="105"/>
        <v>1176.8393314937184</v>
      </c>
      <c r="K853" s="4">
        <f t="shared" si="107"/>
        <v>264.56529191441899</v>
      </c>
      <c r="L853" s="42">
        <f>Pressure!Q853</f>
        <v>1.030567556108356</v>
      </c>
      <c r="M853" s="10">
        <f t="shared" si="108"/>
        <v>1.4816292195524821</v>
      </c>
      <c r="N853" s="10">
        <f t="shared" si="106"/>
        <v>2.5616829820695148</v>
      </c>
    </row>
    <row r="854" spans="3:14">
      <c r="C854" s="4">
        <f>Pressure!AB854*1000000</f>
        <v>6171211.7443126822</v>
      </c>
      <c r="D854" s="78">
        <f>Pressure!I854</f>
        <v>1.4876302106966495E-4</v>
      </c>
      <c r="E854" s="40">
        <f>Pressure!H854</f>
        <v>148.76302106966494</v>
      </c>
      <c r="F854" s="10">
        <f t="shared" si="102"/>
        <v>4.25</v>
      </c>
      <c r="G854" s="4">
        <f t="shared" si="101"/>
        <v>282231.30633903027</v>
      </c>
      <c r="H854" s="42">
        <f t="shared" si="103"/>
        <v>9.3763245541752376</v>
      </c>
      <c r="I854" s="10">
        <f t="shared" si="104"/>
        <v>1.2809149133621078</v>
      </c>
      <c r="J854" s="4">
        <f t="shared" si="105"/>
        <v>1175.9415059892845</v>
      </c>
      <c r="K854" s="4">
        <f t="shared" si="107"/>
        <v>264.36345173087642</v>
      </c>
      <c r="L854" s="42">
        <f>Pressure!Q854</f>
        <v>1.0318263572758295</v>
      </c>
      <c r="M854" s="10">
        <f t="shared" si="108"/>
        <v>1.4808416325163893</v>
      </c>
      <c r="N854" s="10">
        <f t="shared" si="106"/>
        <v>2.5616829820695148</v>
      </c>
    </row>
    <row r="855" spans="3:14">
      <c r="C855" s="4">
        <f>Pressure!AB855*1000000</f>
        <v>6166729.5923861936</v>
      </c>
      <c r="D855" s="78">
        <f>Pressure!I855</f>
        <v>1.4876302106966495E-4</v>
      </c>
      <c r="E855" s="40">
        <f>Pressure!H855</f>
        <v>148.76302106966494</v>
      </c>
      <c r="F855" s="10">
        <f t="shared" si="102"/>
        <v>4.25</v>
      </c>
      <c r="G855" s="4">
        <f t="shared" si="101"/>
        <v>282026.32170297584</v>
      </c>
      <c r="H855" s="42">
        <f t="shared" si="103"/>
        <v>9.3709577243054714</v>
      </c>
      <c r="I855" s="10">
        <f t="shared" si="104"/>
        <v>1.2808643574996332</v>
      </c>
      <c r="J855" s="4">
        <f t="shared" si="105"/>
        <v>1175.0410405100017</v>
      </c>
      <c r="K855" s="4">
        <f t="shared" si="107"/>
        <v>264.16101805449432</v>
      </c>
      <c r="L855" s="42">
        <f>Pressure!Q855</f>
        <v>1.0330854491678867</v>
      </c>
      <c r="M855" s="10">
        <f t="shared" si="108"/>
        <v>1.4800515313326155</v>
      </c>
      <c r="N855" s="10">
        <f t="shared" si="106"/>
        <v>2.5616829820695148</v>
      </c>
    </row>
    <row r="856" spans="3:14">
      <c r="C856" s="4">
        <f>Pressure!AB856*1000000</f>
        <v>6162234.3078457583</v>
      </c>
      <c r="D856" s="78">
        <f>Pressure!I856</f>
        <v>1.4876302106966495E-4</v>
      </c>
      <c r="E856" s="40">
        <f>Pressure!H856</f>
        <v>148.76302106966494</v>
      </c>
      <c r="F856" s="10">
        <f t="shared" si="102"/>
        <v>4.25</v>
      </c>
      <c r="G856" s="4">
        <f t="shared" si="101"/>
        <v>281820.73646610853</v>
      </c>
      <c r="H856" s="42">
        <f t="shared" si="103"/>
        <v>9.3655744833318675</v>
      </c>
      <c r="I856" s="10">
        <f t="shared" si="104"/>
        <v>1.2808135796415223</v>
      </c>
      <c r="J856" s="4">
        <f t="shared" si="105"/>
        <v>1174.1379366851868</v>
      </c>
      <c r="K856" s="4">
        <f t="shared" si="107"/>
        <v>263.95799125155946</v>
      </c>
      <c r="L856" s="42">
        <f>Pressure!Q856</f>
        <v>1.0343448329184313</v>
      </c>
      <c r="M856" s="10">
        <f t="shared" si="108"/>
        <v>1.4792589155002711</v>
      </c>
      <c r="N856" s="10">
        <f t="shared" si="106"/>
        <v>2.5616829820695148</v>
      </c>
    </row>
    <row r="857" spans="3:14">
      <c r="C857" s="4">
        <f>Pressure!AB857*1000000</f>
        <v>6157725.8988341987</v>
      </c>
      <c r="D857" s="78">
        <f>Pressure!I857</f>
        <v>1.4876302106966495E-4</v>
      </c>
      <c r="E857" s="40">
        <f>Pressure!H857</f>
        <v>148.76302106966494</v>
      </c>
      <c r="F857" s="10">
        <f t="shared" si="102"/>
        <v>4.25</v>
      </c>
      <c r="G857" s="4">
        <f t="shared" si="101"/>
        <v>281614.55100082845</v>
      </c>
      <c r="H857" s="42">
        <f t="shared" si="103"/>
        <v>9.3601748343640203</v>
      </c>
      <c r="I857" s="10">
        <f t="shared" si="104"/>
        <v>1.2807625790688879</v>
      </c>
      <c r="J857" s="4">
        <f t="shared" si="105"/>
        <v>1173.2321961507339</v>
      </c>
      <c r="K857" s="4">
        <f t="shared" si="107"/>
        <v>263.75437168983723</v>
      </c>
      <c r="L857" s="42">
        <f>Pressure!Q857</f>
        <v>1.0356045096637696</v>
      </c>
      <c r="M857" s="10">
        <f t="shared" si="108"/>
        <v>1.4784637845175825</v>
      </c>
      <c r="N857" s="10">
        <f t="shared" si="106"/>
        <v>2.5616829820695148</v>
      </c>
    </row>
    <row r="858" spans="3:14">
      <c r="C858" s="4">
        <f>Pressure!AB858*1000000</f>
        <v>6153204.3735277997</v>
      </c>
      <c r="D858" s="78">
        <f>Pressure!I858</f>
        <v>1.4876302106966495E-4</v>
      </c>
      <c r="E858" s="40">
        <f>Pressure!H858</f>
        <v>148.76302106966494</v>
      </c>
      <c r="F858" s="10">
        <f t="shared" si="102"/>
        <v>4.25</v>
      </c>
      <c r="G858" s="4">
        <f t="shared" si="101"/>
        <v>281407.76568106591</v>
      </c>
      <c r="H858" s="42">
        <f t="shared" si="103"/>
        <v>9.354758780527149</v>
      </c>
      <c r="I858" s="10">
        <f t="shared" si="104"/>
        <v>1.2807113550585376</v>
      </c>
      <c r="J858" s="4">
        <f t="shared" si="105"/>
        <v>1172.3238205492614</v>
      </c>
      <c r="K858" s="4">
        <f t="shared" si="107"/>
        <v>263.55015973860469</v>
      </c>
      <c r="L858" s="42">
        <f>Pressure!Q858</f>
        <v>1.036864480542623</v>
      </c>
      <c r="M858" s="10">
        <f t="shared" si="108"/>
        <v>1.4776661378807261</v>
      </c>
      <c r="N858" s="10">
        <f t="shared" si="106"/>
        <v>2.5616829820695148</v>
      </c>
    </row>
    <row r="859" spans="3:14">
      <c r="C859" s="4">
        <f>Pressure!AB859*1000000</f>
        <v>6148669.7401360907</v>
      </c>
      <c r="D859" s="78">
        <f>Pressure!I859</f>
        <v>1.4876302106966495E-4</v>
      </c>
      <c r="E859" s="40">
        <f>Pressure!H859</f>
        <v>148.76302106966494</v>
      </c>
      <c r="F859" s="10">
        <f t="shared" si="102"/>
        <v>4.25</v>
      </c>
      <c r="G859" s="4">
        <f t="shared" si="101"/>
        <v>281200.38088227168</v>
      </c>
      <c r="H859" s="42">
        <f t="shared" si="103"/>
        <v>9.3493263249618153</v>
      </c>
      <c r="I859" s="10">
        <f t="shared" si="104"/>
        <v>1.2806599068829447</v>
      </c>
      <c r="J859" s="4">
        <f t="shared" si="105"/>
        <v>1171.4128115300657</v>
      </c>
      <c r="K859" s="4">
        <f t="shared" si="107"/>
        <v>263.34535576864027</v>
      </c>
      <c r="L859" s="42">
        <f>Pressure!Q859</f>
        <v>1.0381247466961403</v>
      </c>
      <c r="M859" s="10">
        <f t="shared" si="108"/>
        <v>1.4768659750840607</v>
      </c>
      <c r="N859" s="10">
        <f t="shared" si="106"/>
        <v>2.5616829820695148</v>
      </c>
    </row>
    <row r="860" spans="3:14">
      <c r="C860" s="4">
        <f>Pressure!AB860*1000000</f>
        <v>6144122.0069020744</v>
      </c>
      <c r="D860" s="78">
        <f>Pressure!I860</f>
        <v>1.4876302106966495E-4</v>
      </c>
      <c r="E860" s="40">
        <f>Pressure!H860</f>
        <v>148.76302106966494</v>
      </c>
      <c r="F860" s="10">
        <f t="shared" si="102"/>
        <v>4.25</v>
      </c>
      <c r="G860" s="4">
        <f t="shared" si="101"/>
        <v>280992.3969814275</v>
      </c>
      <c r="H860" s="42">
        <f t="shared" si="103"/>
        <v>9.3438774708241592</v>
      </c>
      <c r="I860" s="10">
        <f t="shared" si="104"/>
        <v>1.2806082338102229</v>
      </c>
      <c r="J860" s="4">
        <f t="shared" si="105"/>
        <v>1170.4991707491683</v>
      </c>
      <c r="K860" s="4">
        <f t="shared" si="107"/>
        <v>263.13996015223427</v>
      </c>
      <c r="L860" s="42">
        <f>Pressure!Q860</f>
        <v>1.0393853092679104</v>
      </c>
      <c r="M860" s="10">
        <f t="shared" si="108"/>
        <v>1.4760632956205577</v>
      </c>
      <c r="N860" s="10">
        <f t="shared" si="106"/>
        <v>2.5616829820695148</v>
      </c>
    </row>
    <row r="861" spans="3:14">
      <c r="C861" s="4">
        <f>Pressure!AB861*1000000</f>
        <v>6139561.1821022732</v>
      </c>
      <c r="D861" s="78">
        <f>Pressure!I861</f>
        <v>1.4876302106966495E-4</v>
      </c>
      <c r="E861" s="40">
        <f>Pressure!H861</f>
        <v>148.76302106966494</v>
      </c>
      <c r="F861" s="10">
        <f>aexit/E861</f>
        <v>4.25</v>
      </c>
      <c r="G861" s="4">
        <f t="shared" si="101"/>
        <v>280783.81435704784</v>
      </c>
      <c r="H861" s="42">
        <f t="shared" ref="H861:H909" si="109">1/(((k+1)/2)^(1/(k-1))*(patm*1000000/C861)^(1/k)*SQRT((k+1)/(k-1)*(1-(patm*1000000/C861)^((k-1)/k))))</f>
        <v>9.3384122212859211</v>
      </c>
      <c r="I861" s="10">
        <f t="shared" ref="I861:I909" si="110">etanoz*SQRT(2*k^2/(k-1)*(2/(k+1))^((k+1)/(k-1))*(1-(G861/C861)^((k-1)/k)))+(G861-patm*1000000)/C861*(aexit/E861)</f>
        <v>1.2805563351041003</v>
      </c>
      <c r="J861" s="4">
        <f t="shared" ref="J861:J910" si="111">I861*D861*C861</f>
        <v>1169.5828998693246</v>
      </c>
      <c r="K861" s="4">
        <f t="shared" si="107"/>
        <v>262.93397326319064</v>
      </c>
      <c r="L861" s="42">
        <f>Pressure!Q861</f>
        <v>1.0406461694039748</v>
      </c>
      <c r="M861" s="10">
        <f t="shared" si="108"/>
        <v>1.4752580989809625</v>
      </c>
      <c r="N861" s="10">
        <f t="shared" si="106"/>
        <v>2.5616829820695148</v>
      </c>
    </row>
    <row r="862" spans="3:14">
      <c r="C862" s="4">
        <f>Pressure!AB862*1000000</f>
        <v>6134987.2740466334</v>
      </c>
      <c r="D862" s="78">
        <f>Pressure!I862</f>
        <v>1.4876302106966495E-4</v>
      </c>
      <c r="E862" s="112">
        <f>Pressure!H862</f>
        <v>148.76302106966494</v>
      </c>
      <c r="F862" s="113">
        <f>aexit/E862</f>
        <v>4.25</v>
      </c>
      <c r="G862" s="4">
        <f t="shared" si="101"/>
        <v>280574.63338917593</v>
      </c>
      <c r="H862" s="42">
        <f t="shared" si="109"/>
        <v>9.332930579534267</v>
      </c>
      <c r="I862" s="10">
        <f t="shared" si="110"/>
        <v>1.2805042100238899</v>
      </c>
      <c r="J862" s="4">
        <f t="shared" si="111"/>
        <v>1168.6640005600048</v>
      </c>
      <c r="K862" s="4">
        <f t="shared" si="107"/>
        <v>262.72739547682318</v>
      </c>
      <c r="L862" s="42">
        <f>Pressure!Q862</f>
        <v>1.0419073282528408</v>
      </c>
      <c r="M862" s="10">
        <f t="shared" si="108"/>
        <v>1.4744503846549932</v>
      </c>
      <c r="N862" s="113">
        <f>N861-1/834*(me-mef)</f>
        <v>2.5616829820695148</v>
      </c>
    </row>
    <row r="863" spans="3:14">
      <c r="C863" s="4">
        <f>Pressure!AB863*1000000</f>
        <v>5865997.8186520012</v>
      </c>
      <c r="D863" s="80">
        <f>astarf</f>
        <v>1.4876302106966495E-4</v>
      </c>
      <c r="E863" s="40">
        <f>atfinal</f>
        <v>148.76302106966494</v>
      </c>
      <c r="G863" s="4">
        <f t="shared" ref="G863:G910" si="112">IF(C863/(1+(k-1)/2*mef^2)^(k/(k-1))&lt;patm*1000000,patm*1000000,C863/(1+(k-1)/2*mef^2)^(k/(k-1)))</f>
        <v>268272.79567352537</v>
      </c>
      <c r="H863" s="42">
        <f t="shared" si="109"/>
        <v>9.0092753714279823</v>
      </c>
      <c r="I863" s="10">
        <f t="shared" si="110"/>
        <v>1.2772957990276932</v>
      </c>
      <c r="J863" s="4">
        <f t="shared" si="111"/>
        <v>1114.6239495205803</v>
      </c>
      <c r="K863" s="4">
        <f t="shared" si="107"/>
        <v>250.57864968314831</v>
      </c>
      <c r="L863" s="42">
        <f>Pressure!Q863</f>
        <v>1.04260678964825</v>
      </c>
      <c r="M863" s="10">
        <f t="shared" si="108"/>
        <v>0.79853588784220897</v>
      </c>
    </row>
    <row r="864" spans="3:14">
      <c r="C864" s="4">
        <f>Pressure!AB864*1000000</f>
        <v>5608802.2470718632</v>
      </c>
      <c r="D864" s="80">
        <f t="shared" ref="D864:D910" si="113">astarf</f>
        <v>1.4876302106966495E-4</v>
      </c>
      <c r="E864" s="40">
        <f t="shared" ref="E864:E910" si="114">atfinal</f>
        <v>148.76302106966494</v>
      </c>
      <c r="G864" s="4">
        <f t="shared" si="112"/>
        <v>256510.33391411923</v>
      </c>
      <c r="H864" s="42">
        <f t="shared" si="109"/>
        <v>8.6973641021353991</v>
      </c>
      <c r="I864" s="10">
        <f t="shared" si="110"/>
        <v>1.2739402640888646</v>
      </c>
      <c r="J864" s="4">
        <f t="shared" si="111"/>
        <v>1062.9532927845617</v>
      </c>
      <c r="K864" s="4">
        <f t="shared" si="107"/>
        <v>238.96256750698296</v>
      </c>
      <c r="L864" s="42">
        <f>Pressure!Q864</f>
        <v>1.0433062510436593</v>
      </c>
      <c r="M864" s="10">
        <f t="shared" si="108"/>
        <v>0.76156560825705544</v>
      </c>
    </row>
    <row r="865" spans="3:13">
      <c r="C865" s="4">
        <f>Pressure!AB865*1000000</f>
        <v>5362883.4546664627</v>
      </c>
      <c r="D865" s="80">
        <f t="shared" si="113"/>
        <v>1.4876302106966495E-4</v>
      </c>
      <c r="E865" s="40">
        <f t="shared" si="114"/>
        <v>148.76302106966494</v>
      </c>
      <c r="G865" s="4">
        <f t="shared" si="112"/>
        <v>245263.59908965681</v>
      </c>
      <c r="H865" s="42">
        <f t="shared" si="109"/>
        <v>8.3967650148859097</v>
      </c>
      <c r="I865" s="10">
        <f t="shared" si="110"/>
        <v>1.2704308587355462</v>
      </c>
      <c r="J865" s="4">
        <f t="shared" si="111"/>
        <v>1013.5481438963103</v>
      </c>
      <c r="K865" s="4">
        <f t="shared" si="107"/>
        <v>227.855794230545</v>
      </c>
      <c r="L865" s="42">
        <f>Pressure!Q865</f>
        <v>1.0440057124390685</v>
      </c>
      <c r="M865" s="10">
        <f t="shared" si="108"/>
        <v>0.72621629623502393</v>
      </c>
    </row>
    <row r="866" spans="3:13">
      <c r="C866" s="4">
        <f>Pressure!AB866*1000000</f>
        <v>5127747.0093280692</v>
      </c>
      <c r="D866" s="80">
        <f t="shared" si="113"/>
        <v>1.4876302106966495E-4</v>
      </c>
      <c r="E866" s="40">
        <f t="shared" si="114"/>
        <v>148.76302106966494</v>
      </c>
      <c r="G866" s="4">
        <f t="shared" si="112"/>
        <v>234509.97907379363</v>
      </c>
      <c r="H866" s="42">
        <f t="shared" si="109"/>
        <v>8.1070624703504475</v>
      </c>
      <c r="I866" s="10">
        <f t="shared" si="110"/>
        <v>1.2667605271316678</v>
      </c>
      <c r="J866" s="4">
        <f t="shared" si="111"/>
        <v>966.30917131772492</v>
      </c>
      <c r="K866" s="4">
        <f t="shared" si="107"/>
        <v>217.2359991272256</v>
      </c>
      <c r="L866" s="42">
        <f>Pressure!Q866</f>
        <v>1.0447051738344777</v>
      </c>
      <c r="M866" s="10">
        <f t="shared" si="108"/>
        <v>0.69241688020537828</v>
      </c>
    </row>
    <row r="867" spans="3:13">
      <c r="C867" s="4">
        <f>Pressure!AB867*1000000</f>
        <v>4902920.1574003361</v>
      </c>
      <c r="D867" s="80">
        <f t="shared" si="113"/>
        <v>1.4876302106966495E-4</v>
      </c>
      <c r="E867" s="40">
        <f t="shared" si="114"/>
        <v>148.76302106966494</v>
      </c>
      <c r="G867" s="4">
        <f t="shared" si="112"/>
        <v>224227.85317232323</v>
      </c>
      <c r="H867" s="42">
        <f t="shared" si="109"/>
        <v>7.8278563427796106</v>
      </c>
      <c r="I867" s="10">
        <f t="shared" si="110"/>
        <v>1.2629218898908343</v>
      </c>
      <c r="J867" s="4">
        <f t="shared" si="111"/>
        <v>921.14139871718498</v>
      </c>
      <c r="K867" s="4">
        <f t="shared" si="107"/>
        <v>207.08183056453959</v>
      </c>
      <c r="L867" s="42">
        <f>Pressure!Q867</f>
        <v>1.0454046352298869</v>
      </c>
      <c r="M867" s="10">
        <f t="shared" si="108"/>
        <v>0.66009940474127082</v>
      </c>
    </row>
    <row r="868" spans="3:13">
      <c r="C868" s="4">
        <f>Pressure!AB868*1000000</f>
        <v>4687950.8731832914</v>
      </c>
      <c r="D868" s="80">
        <f t="shared" si="113"/>
        <v>1.4876302106966495E-4</v>
      </c>
      <c r="E868" s="40">
        <f t="shared" si="114"/>
        <v>148.76302106966494</v>
      </c>
      <c r="G868" s="4">
        <f t="shared" si="112"/>
        <v>214396.54865368365</v>
      </c>
      <c r="H868" s="42">
        <f t="shared" si="109"/>
        <v>7.5587614390518425</v>
      </c>
      <c r="I868" s="10">
        <f t="shared" si="110"/>
        <v>1.2589072292396979</v>
      </c>
      <c r="J868" s="4">
        <f t="shared" si="111"/>
        <v>877.95401401485708</v>
      </c>
      <c r="K868" s="4">
        <f t="shared" si="107"/>
        <v>197.37287307559396</v>
      </c>
      <c r="L868" s="42">
        <f>Pressure!Q868</f>
        <v>1.0461040966252961</v>
      </c>
      <c r="M868" s="10">
        <f t="shared" si="108"/>
        <v>0.62919889393193829</v>
      </c>
    </row>
    <row r="869" spans="3:13">
      <c r="C869" s="4">
        <f>Pressure!AB869*1000000</f>
        <v>4482406.9501129184</v>
      </c>
      <c r="D869" s="80">
        <f t="shared" si="113"/>
        <v>1.4876302106966495E-4</v>
      </c>
      <c r="E869" s="40">
        <f t="shared" si="114"/>
        <v>148.76302106966494</v>
      </c>
      <c r="G869" s="4">
        <f t="shared" si="112"/>
        <v>204996.29918539038</v>
      </c>
      <c r="H869" s="42">
        <f t="shared" si="109"/>
        <v>7.2994069397690646</v>
      </c>
      <c r="I869" s="10">
        <f t="shared" si="110"/>
        <v>1.2547084735009859</v>
      </c>
      <c r="J869" s="4">
        <f t="shared" si="111"/>
        <v>836.66018680043851</v>
      </c>
      <c r="K869" s="4">
        <f t="shared" si="107"/>
        <v>188.08960631276437</v>
      </c>
      <c r="L869" s="42">
        <f>Pressure!Q869</f>
        <v>1.0468035580207053</v>
      </c>
      <c r="M869" s="10">
        <f t="shared" si="108"/>
        <v>0.59965322074536365</v>
      </c>
    </row>
    <row r="870" spans="3:13">
      <c r="C870" s="4">
        <f>Pressure!AB870*1000000</f>
        <v>4285875.1317881038</v>
      </c>
      <c r="D870" s="80">
        <f t="shared" si="113"/>
        <v>1.4876302106966495E-4</v>
      </c>
      <c r="E870" s="40">
        <f t="shared" si="114"/>
        <v>148.76302106966494</v>
      </c>
      <c r="G870" s="4">
        <f t="shared" si="112"/>
        <v>196008.20509282977</v>
      </c>
      <c r="H870" s="42">
        <f t="shared" si="109"/>
        <v>7.049435861570533</v>
      </c>
      <c r="I870" s="10">
        <f t="shared" si="110"/>
        <v>1.2503171808649876</v>
      </c>
      <c r="J870" s="4">
        <f t="shared" si="111"/>
        <v>797.1768937562465</v>
      </c>
      <c r="K870" s="4">
        <f t="shared" si="107"/>
        <v>179.21336580105358</v>
      </c>
      <c r="L870" s="42">
        <f>Pressure!Q870</f>
        <v>1.0475030194161146</v>
      </c>
      <c r="M870" s="10">
        <f t="shared" si="108"/>
        <v>0.57140298211875074</v>
      </c>
    </row>
    <row r="871" spans="3:13">
      <c r="C871" s="4">
        <f>Pressure!AB871*1000000</f>
        <v>4097960.2810978494</v>
      </c>
      <c r="D871" s="80">
        <f t="shared" si="113"/>
        <v>1.4876302106966495E-4</v>
      </c>
      <c r="E871" s="40">
        <f t="shared" si="114"/>
        <v>148.76302106966494</v>
      </c>
      <c r="G871" s="4">
        <f t="shared" si="112"/>
        <v>187414.19536051241</v>
      </c>
      <c r="H871" s="42">
        <f t="shared" si="109"/>
        <v>6.8085045398679371</v>
      </c>
      <c r="I871" s="10">
        <f t="shared" si="110"/>
        <v>1.2457245224168709</v>
      </c>
      <c r="J871" s="4">
        <f t="shared" si="111"/>
        <v>759.4247517346605</v>
      </c>
      <c r="K871" s="4">
        <f t="shared" si="107"/>
        <v>170.72630541222529</v>
      </c>
      <c r="L871" s="42">
        <f>Pressure!Q871</f>
        <v>1.0482024808115238</v>
      </c>
      <c r="M871" s="10">
        <f t="shared" si="108"/>
        <v>0.54439137952567707</v>
      </c>
    </row>
    <row r="872" spans="3:13">
      <c r="C872" s="4">
        <f>Pressure!AB872*1000000</f>
        <v>3918284.5857782317</v>
      </c>
      <c r="D872" s="80">
        <f t="shared" si="113"/>
        <v>1.4876302106966495E-4</v>
      </c>
      <c r="E872" s="40">
        <f t="shared" si="114"/>
        <v>148.76302106966494</v>
      </c>
      <c r="G872" s="4">
        <f t="shared" si="112"/>
        <v>179196.9912993873</v>
      </c>
      <c r="H872" s="42">
        <f t="shared" si="109"/>
        <v>6.5762821312359279</v>
      </c>
      <c r="I872" s="10">
        <f t="shared" si="110"/>
        <v>1.2409212643857059</v>
      </c>
      <c r="J872" s="4">
        <f t="shared" si="111"/>
        <v>723.327858154311</v>
      </c>
      <c r="K872" s="4">
        <f t="shared" si="107"/>
        <v>162.61136148426579</v>
      </c>
      <c r="L872" s="42">
        <f>Pressure!Q872</f>
        <v>1.048901942206933</v>
      </c>
      <c r="M872" s="10">
        <f t="shared" si="108"/>
        <v>0.51856410477979975</v>
      </c>
    </row>
    <row r="873" spans="3:13">
      <c r="C873" s="4">
        <f>Pressure!AB873*1000000</f>
        <v>3746486.7988018189</v>
      </c>
      <c r="D873" s="80">
        <f t="shared" si="113"/>
        <v>1.4876302106966495E-4</v>
      </c>
      <c r="E873" s="40">
        <f t="shared" si="114"/>
        <v>148.76302106966494</v>
      </c>
      <c r="G873" s="4">
        <f t="shared" si="112"/>
        <v>171340.07180716729</v>
      </c>
      <c r="H873" s="42">
        <f t="shared" si="109"/>
        <v>6.3524501347221385</v>
      </c>
      <c r="I873" s="10">
        <f t="shared" si="110"/>
        <v>1.2358977495795016</v>
      </c>
      <c r="J873" s="4">
        <f t="shared" si="111"/>
        <v>688.81363839411586</v>
      </c>
      <c r="K873" s="4">
        <f t="shared" si="107"/>
        <v>154.8522185140317</v>
      </c>
      <c r="L873" s="42">
        <f>Pressure!Q873</f>
        <v>1.0496014036023422</v>
      </c>
      <c r="M873" s="10">
        <f t="shared" si="108"/>
        <v>0.49386923084551182</v>
      </c>
    </row>
    <row r="874" spans="3:13">
      <c r="C874" s="4">
        <f>Pressure!AB874*1000000</f>
        <v>3582221.512072356</v>
      </c>
      <c r="D874" s="80">
        <f t="shared" si="113"/>
        <v>1.4876302106966495E-4</v>
      </c>
      <c r="E874" s="40">
        <f t="shared" si="114"/>
        <v>148.76302106966494</v>
      </c>
      <c r="G874" s="4">
        <f t="shared" si="112"/>
        <v>163827.64015182224</v>
      </c>
      <c r="H874" s="42">
        <f t="shared" si="109"/>
        <v>6.1367019313698279</v>
      </c>
      <c r="I874" s="10">
        <f t="shared" si="110"/>
        <v>1.2306438779689375</v>
      </c>
      <c r="J874" s="4">
        <f t="shared" si="111"/>
        <v>655.81269987835651</v>
      </c>
      <c r="K874" s="4">
        <f t="shared" si="107"/>
        <v>147.433276354111</v>
      </c>
      <c r="L874" s="42">
        <f>Pressure!Q874</f>
        <v>1.0503008649977514</v>
      </c>
      <c r="M874" s="10">
        <f t="shared" si="108"/>
        <v>0.47025710743602517</v>
      </c>
    </row>
    <row r="875" spans="3:13">
      <c r="C875" s="4">
        <f>Pressure!AB875*1000000</f>
        <v>3425158.4619643968</v>
      </c>
      <c r="D875" s="80">
        <f t="shared" si="113"/>
        <v>1.4876302106966495E-4</v>
      </c>
      <c r="E875" s="40">
        <f t="shared" si="114"/>
        <v>148.76302106966494</v>
      </c>
      <c r="G875" s="4">
        <f t="shared" si="112"/>
        <v>156644.59221145394</v>
      </c>
      <c r="H875" s="42">
        <f t="shared" si="109"/>
        <v>5.9287423412739999</v>
      </c>
      <c r="I875" s="10">
        <f t="shared" si="110"/>
        <v>1.2251490863807446</v>
      </c>
      <c r="J875" s="4">
        <f t="shared" si="111"/>
        <v>624.25869255940938</v>
      </c>
      <c r="K875" s="4">
        <f t="shared" si="107"/>
        <v>140.33961884794061</v>
      </c>
      <c r="L875" s="42">
        <f>Pressure!Q875</f>
        <v>1.0510003263931607</v>
      </c>
      <c r="M875" s="10">
        <f t="shared" si="108"/>
        <v>0.44768026118897009</v>
      </c>
    </row>
    <row r="876" spans="3:13">
      <c r="C876" s="4">
        <f>Pressure!AB876*1000000</f>
        <v>3274981.8653116687</v>
      </c>
      <c r="D876" s="80">
        <f t="shared" si="113"/>
        <v>1.4876302106966495E-4</v>
      </c>
      <c r="E876" s="40">
        <f t="shared" si="114"/>
        <v>148.76302106966494</v>
      </c>
      <c r="G876" s="4">
        <f t="shared" si="112"/>
        <v>149776.48610669904</v>
      </c>
      <c r="H876" s="42">
        <f t="shared" si="109"/>
        <v>5.7282871975189842</v>
      </c>
      <c r="I876" s="10">
        <f t="shared" si="110"/>
        <v>1.2194023272599155</v>
      </c>
      <c r="J876" s="4">
        <f t="shared" si="111"/>
        <v>594.08817551763821</v>
      </c>
      <c r="K876" s="4">
        <f t="shared" si="107"/>
        <v>133.55698384012371</v>
      </c>
      <c r="L876" s="42">
        <f>Pressure!Q876</f>
        <v>1.0516997877885699</v>
      </c>
      <c r="M876" s="10">
        <f t="shared" si="108"/>
        <v>0.42609330021881087</v>
      </c>
    </row>
    <row r="877" spans="3:13">
      <c r="C877" s="4">
        <f>Pressure!AB877*1000000</f>
        <v>3131389.7845091256</v>
      </c>
      <c r="D877" s="80">
        <f t="shared" si="113"/>
        <v>1.4876302106966495E-4</v>
      </c>
      <c r="E877" s="40">
        <f t="shared" si="114"/>
        <v>148.76302106966494</v>
      </c>
      <c r="G877" s="4">
        <f t="shared" si="112"/>
        <v>143209.51316460385</v>
      </c>
      <c r="H877" s="42">
        <f t="shared" si="109"/>
        <v>5.5350629363713661</v>
      </c>
      <c r="I877" s="10">
        <f t="shared" si="110"/>
        <v>1.2133920464580381</v>
      </c>
      <c r="J877" s="4">
        <f t="shared" si="111"/>
        <v>565.24048941023159</v>
      </c>
      <c r="K877" s="4">
        <f t="shared" si="107"/>
        <v>127.07173450164822</v>
      </c>
      <c r="L877" s="42">
        <f>Pressure!Q877</f>
        <v>1.0523992491839791</v>
      </c>
      <c r="M877" s="10">
        <f t="shared" si="108"/>
        <v>0.40545282285417661</v>
      </c>
    </row>
    <row r="878" spans="3:13">
      <c r="C878" s="4">
        <f>Pressure!AB878*1000000</f>
        <v>2994093.5204521939</v>
      </c>
      <c r="D878" s="80">
        <f t="shared" si="113"/>
        <v>1.4876302106966495E-4</v>
      </c>
      <c r="E878" s="40">
        <f t="shared" si="114"/>
        <v>148.76302106966494</v>
      </c>
      <c r="G878" s="4">
        <f t="shared" si="112"/>
        <v>136930.47015559234</v>
      </c>
      <c r="H878" s="42">
        <f t="shared" si="109"/>
        <v>5.3488062031274577</v>
      </c>
      <c r="I878" s="10">
        <f t="shared" si="110"/>
        <v>1.2071061600030997</v>
      </c>
      <c r="J878" s="4">
        <f t="shared" si="111"/>
        <v>537.65763451254122</v>
      </c>
      <c r="K878" s="4">
        <f t="shared" si="107"/>
        <v>120.87083191235584</v>
      </c>
      <c r="L878" s="42">
        <f>Pressure!Q878</f>
        <v>1.0530987105793883</v>
      </c>
      <c r="M878" s="10">
        <f t="shared" si="108"/>
        <v>0.38571733037661549</v>
      </c>
    </row>
    <row r="879" spans="3:13">
      <c r="C879" s="4">
        <f>Pressure!AB879*1000000</f>
        <v>2862817.0320926998</v>
      </c>
      <c r="D879" s="80">
        <f t="shared" si="113"/>
        <v>1.4876302106966495E-4</v>
      </c>
      <c r="E879" s="40">
        <f t="shared" si="114"/>
        <v>148.76302106966494</v>
      </c>
      <c r="G879" s="4">
        <f t="shared" si="112"/>
        <v>130926.73274770877</v>
      </c>
      <c r="H879" s="42">
        <f t="shared" si="109"/>
        <v>5.1692634730387299</v>
      </c>
      <c r="I879" s="10">
        <f t="shared" si="110"/>
        <v>1.2005320298040516</v>
      </c>
      <c r="J879" s="4">
        <f t="shared" si="111"/>
        <v>511.28415410671766</v>
      </c>
      <c r="K879" s="4">
        <f t="shared" si="107"/>
        <v>114.941808845537</v>
      </c>
      <c r="L879" s="42">
        <f>Pressure!Q879</f>
        <v>1.0537981719747975</v>
      </c>
      <c r="M879" s="10">
        <f t="shared" si="108"/>
        <v>0.36684714358533377</v>
      </c>
    </row>
    <row r="880" spans="3:13">
      <c r="C880" s="4">
        <f>Pressure!AB880*1000000</f>
        <v>2737296.3814444449</v>
      </c>
      <c r="D880" s="80">
        <f t="shared" si="113"/>
        <v>1.4876302106966495E-4</v>
      </c>
      <c r="E880" s="40">
        <f t="shared" si="114"/>
        <v>148.76302106966494</v>
      </c>
      <c r="G880" s="4">
        <f t="shared" si="112"/>
        <v>125186.23012476278</v>
      </c>
      <c r="H880" s="42">
        <f t="shared" si="109"/>
        <v>4.9961906867624419</v>
      </c>
      <c r="I880" s="10">
        <f t="shared" si="110"/>
        <v>1.1936564382412929</v>
      </c>
      <c r="J880" s="4">
        <f t="shared" si="111"/>
        <v>486.06702298318731</v>
      </c>
      <c r="K880" s="4">
        <f t="shared" si="107"/>
        <v>109.27274470194401</v>
      </c>
      <c r="L880" s="42">
        <f>Pressure!Q880</f>
        <v>1.0544976333702067</v>
      </c>
      <c r="M880" s="10">
        <f t="shared" si="108"/>
        <v>0.34880432302016534</v>
      </c>
    </row>
    <row r="881" spans="3:13">
      <c r="C881" s="4">
        <f>Pressure!AB881*1000000</f>
        <v>2617279.2029226106</v>
      </c>
      <c r="D881" s="80">
        <f t="shared" si="113"/>
        <v>1.4876302106966495E-4</v>
      </c>
      <c r="E881" s="40">
        <f t="shared" si="114"/>
        <v>148.76302106966494</v>
      </c>
      <c r="G881" s="4">
        <f t="shared" si="112"/>
        <v>119697.42071734639</v>
      </c>
      <c r="H881" s="42">
        <f t="shared" si="109"/>
        <v>4.8293528998073798</v>
      </c>
      <c r="I881" s="10">
        <f t="shared" si="110"/>
        <v>1.1864655615919795</v>
      </c>
      <c r="J881" s="4">
        <f t="shared" si="111"/>
        <v>461.95554083080151</v>
      </c>
      <c r="K881" s="4">
        <f t="shared" si="107"/>
        <v>103.85224154282665</v>
      </c>
      <c r="L881" s="42">
        <f>Pressure!Q881</f>
        <v>1.055197094765616</v>
      </c>
      <c r="M881" s="10">
        <f t="shared" si="108"/>
        <v>0.33155259268237841</v>
      </c>
    </row>
    <row r="882" spans="3:13">
      <c r="C882" s="4">
        <f>Pressure!AB882*1000000</f>
        <v>2502524.1959500411</v>
      </c>
      <c r="D882" s="80">
        <f t="shared" si="113"/>
        <v>1.4876302106966495E-4</v>
      </c>
      <c r="E882" s="40">
        <f t="shared" si="114"/>
        <v>148.76302106966494</v>
      </c>
      <c r="G882" s="4">
        <f t="shared" si="112"/>
        <v>114449.26899792749</v>
      </c>
      <c r="H882" s="42">
        <f t="shared" si="109"/>
        <v>4.6685239454670215</v>
      </c>
      <c r="I882" s="10">
        <f t="shared" si="110"/>
        <v>1.1789449422367348</v>
      </c>
      <c r="J882" s="4">
        <f t="shared" si="111"/>
        <v>438.90123030130803</v>
      </c>
      <c r="K882" s="4">
        <f t="shared" si="107"/>
        <v>98.669401173802441</v>
      </c>
      <c r="L882" s="42">
        <f>Pressure!Q882</f>
        <v>1.0558965561610252</v>
      </c>
      <c r="M882" s="10">
        <f t="shared" si="108"/>
        <v>0.3150572670999538</v>
      </c>
    </row>
    <row r="883" spans="3:13">
      <c r="C883" s="4">
        <f>Pressure!AB883*1000000</f>
        <v>2392800.6398102939</v>
      </c>
      <c r="D883" s="80">
        <f t="shared" si="113"/>
        <v>1.4876302106966495E-4</v>
      </c>
      <c r="E883" s="40">
        <f t="shared" si="114"/>
        <v>148.76302106966494</v>
      </c>
      <c r="G883" s="4">
        <f t="shared" si="112"/>
        <v>109431.22329336646</v>
      </c>
      <c r="H883" s="42">
        <f t="shared" si="109"/>
        <v>4.5134861107540756</v>
      </c>
      <c r="I883" s="10">
        <f t="shared" si="110"/>
        <v>1.1710794595918783</v>
      </c>
      <c r="J883" s="4">
        <f t="shared" si="111"/>
        <v>416.85773954320371</v>
      </c>
      <c r="K883" s="4">
        <f t="shared" si="107"/>
        <v>93.713803233488534</v>
      </c>
      <c r="L883" s="42">
        <f>Pressure!Q883</f>
        <v>1.0565960175564344</v>
      </c>
      <c r="M883" s="10">
        <f t="shared" si="108"/>
        <v>0.29928518159069839</v>
      </c>
    </row>
    <row r="884" spans="3:13">
      <c r="C884" s="4">
        <f>Pressure!AB884*1000000</f>
        <v>2287887.9297720296</v>
      </c>
      <c r="D884" s="80">
        <f t="shared" si="113"/>
        <v>1.4876302106966495E-4</v>
      </c>
      <c r="E884" s="40">
        <f t="shared" si="114"/>
        <v>148.76302106966494</v>
      </c>
      <c r="G884" s="4">
        <f t="shared" si="112"/>
        <v>104633.19457024655</v>
      </c>
      <c r="H884" s="42">
        <f t="shared" si="109"/>
        <v>4.3640298248713387</v>
      </c>
      <c r="I884" s="10">
        <f t="shared" si="110"/>
        <v>1.1628532997087302</v>
      </c>
      <c r="J884" s="4">
        <f t="shared" si="111"/>
        <v>395.78074900900418</v>
      </c>
      <c r="K884" s="4">
        <f t="shared" si="107"/>
        <v>88.975484242840736</v>
      </c>
      <c r="L884" s="42">
        <f>Pressure!Q884</f>
        <v>1.0572954789518436</v>
      </c>
      <c r="M884" s="10">
        <f t="shared" si="108"/>
        <v>0.28420462558298248</v>
      </c>
    </row>
    <row r="885" spans="3:13">
      <c r="C885" s="4">
        <f>Pressure!AB885*1000000</f>
        <v>2187575.1335520954</v>
      </c>
      <c r="D885" s="80">
        <f t="shared" si="113"/>
        <v>1.4876302106966495E-4</v>
      </c>
      <c r="E885" s="40">
        <f t="shared" si="114"/>
        <v>148.76302106966494</v>
      </c>
      <c r="G885" s="4">
        <f t="shared" si="112"/>
        <v>101000</v>
      </c>
      <c r="H885" s="42">
        <f t="shared" si="109"/>
        <v>4.2199533597745642</v>
      </c>
      <c r="I885" s="10">
        <f t="shared" si="110"/>
        <v>1.1546260425424986</v>
      </c>
      <c r="J885" s="4">
        <f t="shared" si="111"/>
        <v>375.7502828828903</v>
      </c>
      <c r="K885" s="4">
        <f t="shared" si="107"/>
        <v>84.472434441547207</v>
      </c>
      <c r="L885" s="42">
        <f>Pressure!Q885</f>
        <v>1.0579949403472528</v>
      </c>
      <c r="M885" s="10">
        <f t="shared" si="108"/>
        <v>0.26982808608430908</v>
      </c>
    </row>
    <row r="886" spans="3:13">
      <c r="C886" s="4">
        <f>Pressure!AB886*1000000</f>
        <v>2091660.5672255573</v>
      </c>
      <c r="D886" s="80">
        <f t="shared" si="113"/>
        <v>1.4876302106966495E-4</v>
      </c>
      <c r="E886" s="40">
        <f t="shared" si="114"/>
        <v>148.76302106966494</v>
      </c>
      <c r="G886" s="4">
        <f t="shared" si="112"/>
        <v>101000</v>
      </c>
      <c r="H886" s="42">
        <f t="shared" si="109"/>
        <v>4.081062542403151</v>
      </c>
      <c r="I886" s="10">
        <f t="shared" si="110"/>
        <v>1.1475978395902555</v>
      </c>
      <c r="J886" s="4">
        <f t="shared" si="111"/>
        <v>357.08854636273264</v>
      </c>
      <c r="K886" s="4">
        <f t="shared" si="107"/>
        <v>80.277088791585953</v>
      </c>
      <c r="L886" s="42">
        <f>Pressure!Q886</f>
        <v>1.0586944017426621</v>
      </c>
      <c r="M886" s="10">
        <f t="shared" si="108"/>
        <v>0.25629623505710042</v>
      </c>
    </row>
    <row r="887" spans="3:13">
      <c r="C887" s="4">
        <f>Pressure!AB887*1000000</f>
        <v>1999951.3897300153</v>
      </c>
      <c r="D887" s="80">
        <f t="shared" si="113"/>
        <v>1.4876302106966495E-4</v>
      </c>
      <c r="E887" s="40">
        <f t="shared" si="114"/>
        <v>148.76302106966494</v>
      </c>
      <c r="G887" s="4">
        <f t="shared" si="112"/>
        <v>101000</v>
      </c>
      <c r="H887" s="42">
        <f t="shared" si="109"/>
        <v>3.9471704781742329</v>
      </c>
      <c r="I887" s="10">
        <f t="shared" si="110"/>
        <v>1.1404888953609074</v>
      </c>
      <c r="J887" s="4">
        <f t="shared" si="111"/>
        <v>339.31689979707954</v>
      </c>
      <c r="K887" s="4">
        <f t="shared" si="107"/>
        <v>76.281844295912848</v>
      </c>
      <c r="L887" s="42">
        <f>Pressure!Q887</f>
        <v>1.0593938631380713</v>
      </c>
      <c r="M887" s="10">
        <f t="shared" si="108"/>
        <v>0.24355436257076052</v>
      </c>
    </row>
    <row r="888" spans="3:13">
      <c r="C888" s="4">
        <f>Pressure!AB888*1000000</f>
        <v>1912263.2151489509</v>
      </c>
      <c r="D888" s="80">
        <f t="shared" si="113"/>
        <v>1.4876302106966495E-4</v>
      </c>
      <c r="E888" s="40">
        <f t="shared" si="114"/>
        <v>148.76302106966494</v>
      </c>
      <c r="G888" s="4">
        <f t="shared" si="112"/>
        <v>101000</v>
      </c>
      <c r="H888" s="42">
        <f t="shared" si="109"/>
        <v>3.8180972853554653</v>
      </c>
      <c r="I888" s="10">
        <f t="shared" si="110"/>
        <v>1.1332974916469472</v>
      </c>
      <c r="J888" s="4">
        <f t="shared" si="111"/>
        <v>322.3937306649504</v>
      </c>
      <c r="K888" s="4">
        <f t="shared" si="107"/>
        <v>72.477346042208168</v>
      </c>
      <c r="L888" s="42">
        <f>Pressure!Q888</f>
        <v>1.0600933245334805</v>
      </c>
      <c r="M888" s="10">
        <f t="shared" si="108"/>
        <v>0.23142052047004233</v>
      </c>
    </row>
    <row r="889" spans="3:13">
      <c r="C889" s="4">
        <f>Pressure!AB889*1000000</f>
        <v>1828419.7419945528</v>
      </c>
      <c r="D889" s="80">
        <f t="shared" si="113"/>
        <v>1.4876302106966495E-4</v>
      </c>
      <c r="E889" s="40">
        <f t="shared" si="114"/>
        <v>148.76302106966494</v>
      </c>
      <c r="G889" s="4">
        <f t="shared" si="112"/>
        <v>101000</v>
      </c>
      <c r="H889" s="42">
        <f t="shared" si="109"/>
        <v>3.6936698399509371</v>
      </c>
      <c r="I889" s="10">
        <f t="shared" si="110"/>
        <v>1.1260218474246668</v>
      </c>
      <c r="J889" s="4">
        <f t="shared" si="111"/>
        <v>306.2793439491461</v>
      </c>
      <c r="K889" s="4">
        <f t="shared" si="107"/>
        <v>68.854670192245422</v>
      </c>
      <c r="L889" s="42">
        <f>Pressure!Q889</f>
        <v>1.0607927859288897</v>
      </c>
      <c r="M889" s="10">
        <f t="shared" si="108"/>
        <v>0.21986627301288961</v>
      </c>
    </row>
    <row r="890" spans="3:13">
      <c r="C890" s="4">
        <f>Pressure!AB890*1000000</f>
        <v>1748252.3987447107</v>
      </c>
      <c r="D890" s="80">
        <f t="shared" si="113"/>
        <v>1.4876302106966495E-4</v>
      </c>
      <c r="E890" s="40">
        <f t="shared" si="114"/>
        <v>148.76302106966494</v>
      </c>
      <c r="G890" s="4">
        <f t="shared" si="112"/>
        <v>101000</v>
      </c>
      <c r="H890" s="42">
        <f t="shared" si="109"/>
        <v>3.5737215307540069</v>
      </c>
      <c r="I890" s="10">
        <f t="shared" si="110"/>
        <v>1.1186601155019371</v>
      </c>
      <c r="J890" s="4">
        <f t="shared" si="111"/>
        <v>290.93587456700419</v>
      </c>
      <c r="K890" s="4">
        <f t="shared" si="107"/>
        <v>65.405304295446285</v>
      </c>
      <c r="L890" s="42">
        <f>Pressure!Q890</f>
        <v>1.0614922473242989</v>
      </c>
      <c r="M890" s="10">
        <f t="shared" si="108"/>
        <v>0.20886449505146371</v>
      </c>
    </row>
    <row r="891" spans="3:13">
      <c r="C891" s="4">
        <f>Pressure!AB891*1000000</f>
        <v>1671600.0049214857</v>
      </c>
      <c r="D891" s="80">
        <f t="shared" si="113"/>
        <v>1.4876302106966495E-4</v>
      </c>
      <c r="E891" s="40">
        <f t="shared" si="114"/>
        <v>148.76302106966494</v>
      </c>
      <c r="G891" s="4">
        <f t="shared" si="112"/>
        <v>101000</v>
      </c>
      <c r="H891" s="42">
        <f t="shared" si="109"/>
        <v>3.4580920242400239</v>
      </c>
      <c r="I891" s="10">
        <f t="shared" si="110"/>
        <v>1.1112103789300893</v>
      </c>
      <c r="J891" s="4">
        <f t="shared" si="111"/>
        <v>276.32720376710193</v>
      </c>
      <c r="K891" s="4">
        <f t="shared" si="107"/>
        <v>62.121128494020489</v>
      </c>
      <c r="L891" s="42">
        <f>Pressure!Q891</f>
        <v>1.0621917087197081</v>
      </c>
      <c r="M891" s="10">
        <f t="shared" si="108"/>
        <v>0.19838931216785111</v>
      </c>
    </row>
    <row r="892" spans="3:13">
      <c r="C892" s="4">
        <f>Pressure!AB892*1000000</f>
        <v>1598308.4470296451</v>
      </c>
      <c r="D892" s="80">
        <f t="shared" si="113"/>
        <v>1.4876302106966495E-4</v>
      </c>
      <c r="E892" s="40">
        <f t="shared" si="114"/>
        <v>148.76302106966494</v>
      </c>
      <c r="G892" s="4">
        <f t="shared" si="112"/>
        <v>101000</v>
      </c>
      <c r="H892" s="42">
        <f t="shared" si="109"/>
        <v>3.3466270389910897</v>
      </c>
      <c r="I892" s="10">
        <f t="shared" si="110"/>
        <v>1.1036706471592139</v>
      </c>
      <c r="J892" s="4">
        <f t="shared" si="111"/>
        <v>262.41887931292348</v>
      </c>
      <c r="K892" s="4">
        <f t="shared" si="107"/>
        <v>58.994397579453143</v>
      </c>
      <c r="L892" s="42">
        <f>Pressure!Q892</f>
        <v>1.0628911701151174</v>
      </c>
      <c r="M892" s="10">
        <f t="shared" si="108"/>
        <v>0.18841604352120245</v>
      </c>
    </row>
    <row r="893" spans="3:13">
      <c r="C893" s="4">
        <f>Pressure!AB893*1000000</f>
        <v>1528230.3687037281</v>
      </c>
      <c r="D893" s="80">
        <f t="shared" si="113"/>
        <v>1.4876302106966495E-4</v>
      </c>
      <c r="E893" s="40">
        <f t="shared" si="114"/>
        <v>148.76302106966494</v>
      </c>
      <c r="G893" s="4">
        <f t="shared" si="112"/>
        <v>101000</v>
      </c>
      <c r="H893" s="42">
        <f t="shared" si="109"/>
        <v>3.2391781293646473</v>
      </c>
      <c r="I893" s="10">
        <f t="shared" si="110"/>
        <v>1.096038851913999</v>
      </c>
      <c r="J893" s="4">
        <f t="shared" si="111"/>
        <v>249.17803928250342</v>
      </c>
      <c r="K893" s="4">
        <f t="shared" si="107"/>
        <v>56.017723861899967</v>
      </c>
      <c r="L893" s="42">
        <f>Pressure!Q893</f>
        <v>1.0635906315105266</v>
      </c>
      <c r="M893" s="10">
        <f t="shared" si="108"/>
        <v>0.17892114728390665</v>
      </c>
    </row>
    <row r="894" spans="3:13">
      <c r="C894" s="4">
        <f>Pressure!AB894*1000000</f>
        <v>1461224.8744406558</v>
      </c>
      <c r="D894" s="80">
        <f t="shared" si="113"/>
        <v>1.4876302106966495E-4</v>
      </c>
      <c r="E894" s="40">
        <f t="shared" si="114"/>
        <v>148.76302106966494</v>
      </c>
      <c r="G894" s="4">
        <f t="shared" si="112"/>
        <v>101000</v>
      </c>
      <c r="H894" s="42">
        <f t="shared" si="109"/>
        <v>3.1356024781374368</v>
      </c>
      <c r="I894" s="10">
        <f t="shared" si="110"/>
        <v>1.0883128427647719</v>
      </c>
      <c r="J894" s="4">
        <f t="shared" si="111"/>
        <v>236.57333932070273</v>
      </c>
      <c r="K894" s="4">
        <f t="shared" si="107"/>
        <v>53.184060815768788</v>
      </c>
      <c r="L894" s="42">
        <f>Pressure!Q894</f>
        <v>1.0642900929059358</v>
      </c>
      <c r="M894" s="10">
        <f t="shared" si="108"/>
        <v>0.1698821685498749</v>
      </c>
    </row>
    <row r="895" spans="3:13">
      <c r="C895" s="4">
        <f>Pressure!AB895*1000000</f>
        <v>1397157.2463222316</v>
      </c>
      <c r="D895" s="80">
        <f t="shared" si="113"/>
        <v>1.4876302106966495E-4</v>
      </c>
      <c r="E895" s="40">
        <f t="shared" si="114"/>
        <v>148.76302106966494</v>
      </c>
      <c r="G895" s="4">
        <f t="shared" si="112"/>
        <v>101000</v>
      </c>
      <c r="H895" s="42">
        <f t="shared" si="109"/>
        <v>3.0357626978767014</v>
      </c>
      <c r="I895" s="10">
        <f t="shared" si="110"/>
        <v>1.08049038236565</v>
      </c>
      <c r="J895" s="4">
        <f t="shared" si="111"/>
        <v>224.57488318807395</v>
      </c>
      <c r="K895" s="4">
        <f t="shared" si="107"/>
        <v>50.486687466407524</v>
      </c>
      <c r="L895" s="42">
        <f>Pressure!Q895</f>
        <v>1.064989554301345</v>
      </c>
      <c r="M895" s="10">
        <f t="shared" si="108"/>
        <v>0.16127768960323469</v>
      </c>
    </row>
    <row r="896" spans="3:13">
      <c r="C896" s="4">
        <f>Pressure!AB896*1000000</f>
        <v>1335898.6731579904</v>
      </c>
      <c r="D896" s="80">
        <f t="shared" si="113"/>
        <v>1.4876302106966495E-4</v>
      </c>
      <c r="E896" s="40">
        <f t="shared" si="114"/>
        <v>148.76302106966494</v>
      </c>
      <c r="G896" s="4">
        <f t="shared" si="112"/>
        <v>101000</v>
      </c>
      <c r="H896" s="42">
        <f t="shared" si="109"/>
        <v>2.9395266408116636</v>
      </c>
      <c r="I896" s="10">
        <f t="shared" si="110"/>
        <v>1.0725691413285836</v>
      </c>
      <c r="J896" s="4">
        <f t="shared" si="111"/>
        <v>213.15415645723772</v>
      </c>
      <c r="K896" s="4">
        <f t="shared" si="107"/>
        <v>47.919193484384181</v>
      </c>
      <c r="L896" s="42">
        <f>Pressure!Q896</f>
        <v>1.0656890156967542</v>
      </c>
      <c r="M896" s="10">
        <f t="shared" si="108"/>
        <v>0.15308728244072323</v>
      </c>
    </row>
    <row r="897" spans="3:13">
      <c r="C897" s="4">
        <f>Pressure!AB897*1000000</f>
        <v>1277325.9915038105</v>
      </c>
      <c r="D897" s="80">
        <f t="shared" si="113"/>
        <v>1.4876302106966495E-4</v>
      </c>
      <c r="E897" s="40">
        <f t="shared" si="114"/>
        <v>148.76302106966494</v>
      </c>
      <c r="G897" s="4">
        <f t="shared" si="112"/>
        <v>101000</v>
      </c>
      <c r="H897" s="42">
        <f t="shared" si="109"/>
        <v>2.846767217000127</v>
      </c>
      <c r="I897" s="10">
        <f t="shared" si="110"/>
        <v>1.0645466926985463</v>
      </c>
      <c r="J897" s="4">
        <f t="shared" si="111"/>
        <v>202.28396321434104</v>
      </c>
      <c r="K897" s="4">
        <f t="shared" si="107"/>
        <v>45.475464955339476</v>
      </c>
      <c r="L897" s="42">
        <f>Pressure!Q897</f>
        <v>1.0663884770921634</v>
      </c>
      <c r="M897" s="10">
        <f t="shared" si="108"/>
        <v>0.14529146344583202</v>
      </c>
    </row>
    <row r="898" spans="3:13">
      <c r="C898" s="4">
        <f>Pressure!AB898*1000000</f>
        <v>1221321.4380356183</v>
      </c>
      <c r="D898" s="80">
        <f t="shared" si="113"/>
        <v>1.4876302106966495E-4</v>
      </c>
      <c r="E898" s="40">
        <f t="shared" si="114"/>
        <v>148.76302106966494</v>
      </c>
      <c r="G898" s="4">
        <f t="shared" si="112"/>
        <v>101000</v>
      </c>
      <c r="H898" s="42">
        <f t="shared" si="109"/>
        <v>2.7573622206083335</v>
      </c>
      <c r="I898" s="10">
        <f t="shared" si="110"/>
        <v>1.0564205059911422</v>
      </c>
      <c r="J898" s="4">
        <f t="shared" si="111"/>
        <v>191.93836562952143</v>
      </c>
      <c r="K898" s="4">
        <f t="shared" si="107"/>
        <v>43.1496707948207</v>
      </c>
      <c r="L898" s="42">
        <f>Pressure!Q898</f>
        <v>1.0670879384875727</v>
      </c>
      <c r="M898" s="10">
        <f t="shared" si="108"/>
        <v>0.13787165011729977</v>
      </c>
    </row>
    <row r="899" spans="3:13">
      <c r="C899" s="4">
        <f>Pressure!AB899*1000000</f>
        <v>1167772.4127802989</v>
      </c>
      <c r="D899" s="80">
        <f t="shared" si="113"/>
        <v>1.4876302106966495E-4</v>
      </c>
      <c r="E899" s="40">
        <f t="shared" si="114"/>
        <v>148.76302106966494</v>
      </c>
      <c r="G899" s="4">
        <f t="shared" si="112"/>
        <v>101000</v>
      </c>
      <c r="H899" s="42">
        <f t="shared" si="109"/>
        <v>2.6711941641466708</v>
      </c>
      <c r="I899" s="10">
        <f t="shared" si="110"/>
        <v>1.0481879407493497</v>
      </c>
      <c r="J899" s="4">
        <f t="shared" si="111"/>
        <v>182.09262626634725</v>
      </c>
      <c r="K899" s="4">
        <f t="shared" si="107"/>
        <v>40.93624977886499</v>
      </c>
      <c r="L899" s="42">
        <f>Pressure!Q899</f>
        <v>1.0677873998829819</v>
      </c>
      <c r="M899" s="10">
        <f t="shared" si="108"/>
        <v>0.13081011975888907</v>
      </c>
    </row>
    <row r="900" spans="3:13">
      <c r="C900" s="4">
        <f>Pressure!AB900*1000000</f>
        <v>1116571.252727777</v>
      </c>
      <c r="D900" s="80">
        <f t="shared" si="113"/>
        <v>1.4876302106966495E-4</v>
      </c>
      <c r="E900" s="40">
        <f t="shared" si="114"/>
        <v>148.76302106966494</v>
      </c>
      <c r="G900" s="4">
        <f t="shared" si="112"/>
        <v>101000</v>
      </c>
      <c r="H900" s="42">
        <f t="shared" si="109"/>
        <v>2.5881501205303086</v>
      </c>
      <c r="I900" s="10">
        <f t="shared" si="110"/>
        <v>1.0398462395709756</v>
      </c>
      <c r="J900" s="4">
        <f t="shared" si="111"/>
        <v>172.72315300598714</v>
      </c>
      <c r="K900" s="4">
        <f t="shared" si="107"/>
        <v>38.829898162399878</v>
      </c>
      <c r="L900" s="42">
        <f>Pressure!Q900</f>
        <v>1.0684868612783911</v>
      </c>
      <c r="M900" s="10">
        <f t="shared" si="108"/>
        <v>0.12408997004151801</v>
      </c>
    </row>
    <row r="901" spans="3:13">
      <c r="C901" s="4">
        <f>Pressure!AB901*1000000</f>
        <v>1067615.0153691235</v>
      </c>
      <c r="D901" s="80">
        <f t="shared" si="113"/>
        <v>1.4876302106966495E-4</v>
      </c>
      <c r="E901" s="40">
        <f t="shared" si="114"/>
        <v>148.76302106966494</v>
      </c>
      <c r="G901" s="4">
        <f t="shared" si="112"/>
        <v>101000</v>
      </c>
      <c r="H901" s="42">
        <f t="shared" si="109"/>
        <v>2.5081215728625272</v>
      </c>
      <c r="I901" s="10">
        <f t="shared" si="110"/>
        <v>1.0313925205525096</v>
      </c>
      <c r="J901" s="4">
        <f t="shared" si="111"/>
        <v>163.80744646737341</v>
      </c>
      <c r="K901" s="4">
        <f t="shared" si="107"/>
        <v>36.825557858768356</v>
      </c>
      <c r="L901" s="42">
        <f>Pressure!Q901</f>
        <v>1.0691863226738003</v>
      </c>
      <c r="M901" s="10">
        <f t="shared" si="108"/>
        <v>0.11769508135276865</v>
      </c>
    </row>
    <row r="902" spans="3:13">
      <c r="C902" s="4">
        <f>Pressure!AB902*1000000</f>
        <v>1020805.2717254581</v>
      </c>
      <c r="D902" s="80">
        <f t="shared" si="113"/>
        <v>1.4876302106966495E-4</v>
      </c>
      <c r="E902" s="40">
        <f t="shared" si="114"/>
        <v>148.76302106966494</v>
      </c>
      <c r="G902" s="4">
        <f t="shared" si="112"/>
        <v>101000</v>
      </c>
      <c r="H902" s="42">
        <f t="shared" si="109"/>
        <v>2.4310042718698104</v>
      </c>
      <c r="I902" s="10">
        <f t="shared" si="110"/>
        <v>1.0228237690883377</v>
      </c>
      <c r="J902" s="4">
        <f t="shared" si="111"/>
        <v>155.32404980986848</v>
      </c>
      <c r="K902" s="4">
        <f t="shared" si="107"/>
        <v>34.918405154864551</v>
      </c>
      <c r="L902" s="42">
        <f>Pressure!Q902</f>
        <v>1.0698857840692095</v>
      </c>
      <c r="M902" s="10">
        <f t="shared" si="108"/>
        <v>0.1116100808525556</v>
      </c>
    </row>
    <row r="903" spans="3:13">
      <c r="C903" s="4">
        <f>Pressure!AB903*1000000</f>
        <v>976047.90845153504</v>
      </c>
      <c r="D903" s="80">
        <f t="shared" si="113"/>
        <v>1.4876302106966495E-4</v>
      </c>
      <c r="E903" s="40">
        <f t="shared" si="114"/>
        <v>148.76302106966494</v>
      </c>
      <c r="G903" s="4">
        <f t="shared" si="112"/>
        <v>101000</v>
      </c>
      <c r="H903" s="42">
        <f t="shared" si="109"/>
        <v>2.3566981009526073</v>
      </c>
      <c r="I903" s="10">
        <f t="shared" si="110"/>
        <v>1.0141368289565738</v>
      </c>
      <c r="J903" s="4">
        <f t="shared" si="111"/>
        <v>147.25250080995352</v>
      </c>
      <c r="K903" s="4">
        <f t="shared" si="107"/>
        <v>33.10383993749236</v>
      </c>
      <c r="L903" s="42">
        <f>Pressure!Q903</f>
        <v>1.0705852454646188</v>
      </c>
      <c r="M903" s="10">
        <f t="shared" si="108"/>
        <v>0.10582030815732425</v>
      </c>
    </row>
    <row r="904" spans="3:13">
      <c r="C904" s="4">
        <f>Pressure!AB904*1000000</f>
        <v>933252.9386161255</v>
      </c>
      <c r="D904" s="80">
        <f t="shared" si="113"/>
        <v>1.4876302106966495E-4</v>
      </c>
      <c r="E904" s="40">
        <f t="shared" si="114"/>
        <v>148.76302106966494</v>
      </c>
      <c r="G904" s="4">
        <f t="shared" si="112"/>
        <v>101000</v>
      </c>
      <c r="H904" s="42">
        <f t="shared" si="109"/>
        <v>2.285106948854462</v>
      </c>
      <c r="I904" s="10">
        <f t="shared" si="110"/>
        <v>1.0053283926139249</v>
      </c>
      <c r="J904" s="4">
        <f t="shared" si="111"/>
        <v>139.57328610822174</v>
      </c>
      <c r="K904" s="4">
        <f t="shared" si="107"/>
        <v>31.377475407630442</v>
      </c>
      <c r="L904" s="42">
        <f>Pressure!Q904</f>
        <v>1.071284706860028</v>
      </c>
      <c r="M904" s="10">
        <f t="shared" si="108"/>
        <v>0.1003117825785669</v>
      </c>
    </row>
    <row r="905" spans="3:13">
      <c r="C905" s="4">
        <f>Pressure!AB905*1000000</f>
        <v>892334.32077876374</v>
      </c>
      <c r="D905" s="80">
        <f t="shared" si="113"/>
        <v>1.4876302106966495E-4</v>
      </c>
      <c r="E905" s="40">
        <f t="shared" si="114"/>
        <v>148.76302106966494</v>
      </c>
      <c r="G905" s="4">
        <f t="shared" si="112"/>
        <v>101000</v>
      </c>
      <c r="H905" s="42">
        <f t="shared" si="109"/>
        <v>2.216138589995972</v>
      </c>
      <c r="I905" s="10">
        <f t="shared" si="110"/>
        <v>0.99639499061180481</v>
      </c>
      <c r="J905" s="4">
        <f t="shared" si="111"/>
        <v>132.26779752749343</v>
      </c>
      <c r="K905" s="4">
        <f t="shared" si="107"/>
        <v>29.735128260306062</v>
      </c>
      <c r="L905" s="42">
        <f>Pressure!Q905</f>
        <v>1.0719841682554372</v>
      </c>
      <c r="M905" s="10">
        <f t="shared" si="108"/>
        <v>9.5071171844695587E-2</v>
      </c>
    </row>
    <row r="906" spans="3:13">
      <c r="C906" s="4">
        <f>Pressure!AB906*1000000</f>
        <v>853209.78599910217</v>
      </c>
      <c r="D906" s="80">
        <f t="shared" si="113"/>
        <v>1.4876302106966495E-4</v>
      </c>
      <c r="E906" s="40">
        <f t="shared" si="114"/>
        <v>148.76302106966494</v>
      </c>
      <c r="G906" s="4">
        <f t="shared" si="112"/>
        <v>101000</v>
      </c>
      <c r="H906" s="42">
        <f t="shared" si="109"/>
        <v>2.1497045725699357</v>
      </c>
      <c r="I906" s="10">
        <f t="shared" si="110"/>
        <v>0.98733298003414416</v>
      </c>
      <c r="J906" s="4">
        <f t="shared" si="111"/>
        <v>125.31829036718133</v>
      </c>
      <c r="K906" s="4">
        <f t="shared" si="107"/>
        <v>28.172809308749908</v>
      </c>
      <c r="L906" s="42">
        <f>Pressure!Q906</f>
        <v>1.0726836296508464</v>
      </c>
      <c r="M906" s="10">
        <f t="shared" si="108"/>
        <v>9.0085762238405295E-2</v>
      </c>
    </row>
    <row r="907" spans="3:13">
      <c r="C907" s="4">
        <f>Pressure!AB907*1000000</f>
        <v>815800.67243106617</v>
      </c>
      <c r="D907" s="80">
        <f t="shared" si="113"/>
        <v>1.4876302106966495E-4</v>
      </c>
      <c r="E907" s="40">
        <f t="shared" si="114"/>
        <v>148.76302106966494</v>
      </c>
      <c r="G907" s="4">
        <f t="shared" si="112"/>
        <v>101000</v>
      </c>
      <c r="H907" s="42">
        <f t="shared" si="109"/>
        <v>2.0857201145511266</v>
      </c>
      <c r="I907" s="10">
        <f t="shared" si="110"/>
        <v>0.97813853184372102</v>
      </c>
      <c r="J907" s="4">
        <f t="shared" si="111"/>
        <v>118.70784358312935</v>
      </c>
      <c r="K907" s="4">
        <f t="shared" si="107"/>
        <v>26.686714532424205</v>
      </c>
      <c r="L907" s="42">
        <f>Pressure!Q907</f>
        <v>1.0733830910462556</v>
      </c>
      <c r="M907" s="10">
        <f t="shared" si="108"/>
        <v>8.5343430084600491E-2</v>
      </c>
    </row>
    <row r="908" spans="3:13">
      <c r="C908" s="4">
        <f>Pressure!AB908*1000000</f>
        <v>780031.76716925227</v>
      </c>
      <c r="D908" s="80">
        <f t="shared" si="113"/>
        <v>1.4876302106966495E-4</v>
      </c>
      <c r="E908" s="40">
        <f t="shared" si="114"/>
        <v>148.76302106966494</v>
      </c>
      <c r="G908" s="4">
        <f t="shared" si="112"/>
        <v>101000</v>
      </c>
      <c r="H908" s="42">
        <f t="shared" si="109"/>
        <v>2.0241040078403856</v>
      </c>
      <c r="I908" s="10">
        <f t="shared" si="110"/>
        <v>0.96880761700799756</v>
      </c>
      <c r="J908" s="4">
        <f t="shared" si="111"/>
        <v>112.42032176602881</v>
      </c>
      <c r="K908" s="4">
        <f t="shared" si="107"/>
        <v>25.273216529389149</v>
      </c>
      <c r="L908" s="42">
        <f>Pressure!Q908</f>
        <v>1.0740825524416648</v>
      </c>
      <c r="M908" s="10">
        <f t="shared" si="108"/>
        <v>8.0832614526747282E-2</v>
      </c>
    </row>
    <row r="909" spans="3:13">
      <c r="C909" s="4">
        <f>Pressure!AB909*1000000</f>
        <v>745831.15502960037</v>
      </c>
      <c r="D909" s="80">
        <f t="shared" si="113"/>
        <v>1.4876302106966495E-4</v>
      </c>
      <c r="E909" s="40">
        <f t="shared" si="114"/>
        <v>148.76302106966494</v>
      </c>
      <c r="G909" s="4">
        <f t="shared" si="112"/>
        <v>101000</v>
      </c>
      <c r="H909" s="42">
        <f t="shared" si="109"/>
        <v>1.9647785308397812</v>
      </c>
      <c r="I909" s="10">
        <f t="shared" si="110"/>
        <v>0.95933599125699576</v>
      </c>
      <c r="J909" s="4">
        <f t="shared" si="111"/>
        <v>106.44033883519192</v>
      </c>
      <c r="K909" s="4">
        <f t="shared" si="107"/>
        <v>23.928856354298802</v>
      </c>
      <c r="L909" s="42">
        <f>Pressure!Q909</f>
        <v>1.0747820138370741</v>
      </c>
      <c r="M909" s="10">
        <f t="shared" si="108"/>
        <v>7.6542291532156526E-2</v>
      </c>
    </row>
    <row r="910" spans="3:13">
      <c r="C910" s="4">
        <f>Pressure!AB910*1000000</f>
        <v>0</v>
      </c>
      <c r="D910" s="80">
        <f t="shared" si="113"/>
        <v>1.4876302106966495E-4</v>
      </c>
      <c r="E910" s="40">
        <f t="shared" si="114"/>
        <v>148.76302106966494</v>
      </c>
      <c r="G910" s="4">
        <f t="shared" si="112"/>
        <v>101000</v>
      </c>
      <c r="H910" s="42">
        <v>1</v>
      </c>
      <c r="I910" s="59">
        <f>I909</f>
        <v>0.95933599125699576</v>
      </c>
      <c r="J910" s="4">
        <f t="shared" si="111"/>
        <v>0</v>
      </c>
      <c r="K910" s="4">
        <f t="shared" si="107"/>
        <v>0</v>
      </c>
      <c r="L910" s="42">
        <f>Pressure!Q910</f>
        <v>1.0754814752324833</v>
      </c>
      <c r="M910" s="10">
        <f t="shared" si="108"/>
        <v>3.7225453964746642E-2</v>
      </c>
    </row>
    <row r="911" spans="3:13">
      <c r="L911" s="60">
        <f>SUM(M28:M910)</f>
        <v>1285.6677606470143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13.762665483843151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28.372461739963846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42.177414855402986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29.650401448857636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34.366843679945511</v>
      </c>
      <c r="D15" s="8" t="s">
        <v>2</v>
      </c>
      <c r="E15" s="151" t="s">
        <v>513</v>
      </c>
      <c r="X15" s="333">
        <v>2</v>
      </c>
      <c r="Y15" s="340">
        <f>(C9-C10)/2/TAN(beta)</f>
        <v>29.650401448857636</v>
      </c>
      <c r="Z15" s="340">
        <f>C10/2</f>
        <v>6.8813327419215753</v>
      </c>
      <c r="AA15" s="341">
        <f>-Z15</f>
        <v>-6.8813327419215753</v>
      </c>
      <c r="AB15" s="332"/>
    </row>
    <row r="16" spans="2:28">
      <c r="B16" s="320" t="s">
        <v>8</v>
      </c>
      <c r="C16" s="361">
        <f>C15+C14</f>
        <v>64.017245128803154</v>
      </c>
      <c r="D16" s="8" t="s">
        <v>2</v>
      </c>
      <c r="E16" s="151" t="s">
        <v>514</v>
      </c>
      <c r="X16" s="333">
        <v>3</v>
      </c>
      <c r="Y16" s="340">
        <f>((C11-C10)/2/TAN(alpha)+Y15)</f>
        <v>64.017245128803154</v>
      </c>
      <c r="Z16" s="340">
        <f>C11/2</f>
        <v>14.186230869981923</v>
      </c>
      <c r="AA16" s="341">
        <f>-Z16</f>
        <v>-14.186230869981923</v>
      </c>
      <c r="AB16" s="332"/>
    </row>
    <row r="17" spans="2:28">
      <c r="B17" s="2"/>
      <c r="X17" s="333">
        <v>4</v>
      </c>
      <c r="Y17" s="340">
        <f>((C12-C10)/2/TAN(alpha)+Y15)</f>
        <v>96.490844172219838</v>
      </c>
      <c r="Z17" s="340">
        <f>C12/2</f>
        <v>21.088707427701493</v>
      </c>
      <c r="AA17" s="341">
        <f>-Z17</f>
        <v>-21.088707427701493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0.61771669685120079</v>
      </c>
      <c r="Z21" s="340">
        <f t="shared" si="0"/>
        <v>0.14336109879003281</v>
      </c>
      <c r="AA21" s="341">
        <f t="shared" si="0"/>
        <v>-0.14336109879003281</v>
      </c>
      <c r="AB21" s="332"/>
    </row>
    <row r="22" spans="2:28">
      <c r="B22" s="2"/>
      <c r="X22" s="333">
        <v>3</v>
      </c>
      <c r="Y22" s="340">
        <f t="shared" si="0"/>
        <v>1.3336926068500656</v>
      </c>
      <c r="Z22" s="340">
        <f t="shared" si="0"/>
        <v>0.29554647645795673</v>
      </c>
      <c r="AA22" s="341">
        <f t="shared" si="0"/>
        <v>-0.29554647645795673</v>
      </c>
      <c r="AB22" s="332"/>
    </row>
    <row r="23" spans="2:28">
      <c r="B23" s="2"/>
      <c r="X23" s="333">
        <v>4</v>
      </c>
      <c r="Y23" s="340">
        <f t="shared" si="0"/>
        <v>2.0102259202545798</v>
      </c>
      <c r="Z23" s="340">
        <f t="shared" si="0"/>
        <v>0.43934807141044779</v>
      </c>
      <c r="AA23" s="341">
        <f t="shared" si="0"/>
        <v>-0.43934807141044779</v>
      </c>
      <c r="AB23" s="332"/>
    </row>
    <row r="24" spans="2:28">
      <c r="B24" s="2"/>
      <c r="X24" s="333"/>
      <c r="Y24" s="340">
        <f>Y22</f>
        <v>1.3336926068500656</v>
      </c>
      <c r="Z24" s="340">
        <f>Z22</f>
        <v>0.29554647645795673</v>
      </c>
      <c r="AA24" s="336"/>
      <c r="AB24" s="332"/>
    </row>
    <row r="25" spans="2:28">
      <c r="B25" s="2"/>
      <c r="X25" s="333"/>
      <c r="Y25" s="340">
        <f>Y22</f>
        <v>1.3336926068500656</v>
      </c>
      <c r="Z25" s="340">
        <f>-Z22</f>
        <v>-0.29554647645795673</v>
      </c>
      <c r="AA25" s="336"/>
      <c r="AB25" s="332"/>
    </row>
    <row r="26" spans="2:28">
      <c r="X26" s="333"/>
      <c r="Y26" s="340">
        <f>Y23</f>
        <v>2.0102259202545798</v>
      </c>
      <c r="Z26" s="340">
        <f>Z23</f>
        <v>0.43934807141044779</v>
      </c>
      <c r="AA26" s="336"/>
      <c r="AB26" s="332"/>
    </row>
    <row r="27" spans="2:28">
      <c r="X27" s="333"/>
      <c r="Y27" s="340">
        <f>Y23</f>
        <v>2.0102259202545798</v>
      </c>
      <c r="Z27" s="340">
        <f>-Z23</f>
        <v>-0.43934807141044779</v>
      </c>
      <c r="AA27" s="336"/>
      <c r="AB27" s="332"/>
    </row>
    <row r="28" spans="2:28">
      <c r="X28" s="333"/>
      <c r="Y28" s="340">
        <f>Y24</f>
        <v>1.3336926068500656</v>
      </c>
      <c r="Z28" s="332">
        <v>1</v>
      </c>
      <c r="AA28" s="336"/>
      <c r="AB28" s="332"/>
    </row>
    <row r="29" spans="2:28">
      <c r="X29" s="342"/>
      <c r="Y29" s="343">
        <f>Y25</f>
        <v>1.3336926068500656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13.762665483843151</v>
      </c>
      <c r="D4" s="781" t="s">
        <v>2</v>
      </c>
    </row>
    <row r="5" spans="2:15">
      <c r="B5" s="781" t="s">
        <v>1071</v>
      </c>
      <c r="C5" s="10">
        <f>'Nozzle Design'!C11</f>
        <v>28.372461739963846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6.7982917976388233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14.186230869981923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-34.237334516156849</v>
      </c>
      <c r="D14" s="781"/>
      <c r="O14">
        <v>2</v>
      </c>
    </row>
    <row r="15" spans="2:15">
      <c r="B15" s="781" t="s">
        <v>1086</v>
      </c>
      <c r="C15" s="42">
        <f>(C5-C4)/(C13-1)</f>
        <v>9.3551613380329286</v>
      </c>
      <c r="D15" s="781" t="s">
        <v>441</v>
      </c>
      <c r="E15">
        <f>C4-C15*1</f>
        <v>4.407504145810222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6.7982917976388233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6.7886713306606596</v>
      </c>
      <c r="E20" s="40">
        <f>IF(B20&gt;1,(B20*$C$15+$C$4)/2,(B20*$C$14+$C$3)/2)</f>
        <v>23.144066637096078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6.7599010824406101</v>
      </c>
      <c r="E21" s="40">
        <f t="shared" ref="E21:E39" si="3">IF(B21&gt;1,(B21*$C$15+$C$4)/2,(B21*$C$14+$C$3)/2)</f>
        <v>22.288133274192159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6.7122529231073056</v>
      </c>
      <c r="E22" s="40">
        <f t="shared" si="3"/>
        <v>21.432199911288237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6.6461747184890134</v>
      </c>
      <c r="E23" s="40">
        <f t="shared" si="3"/>
        <v>20.576266548384314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6.5622826001152177</v>
      </c>
      <c r="E24" s="40">
        <f t="shared" si="3"/>
        <v>19.720333185480392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6.4613504307943872</v>
      </c>
      <c r="E25" s="40">
        <f t="shared" si="3"/>
        <v>18.864399822576473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6.344296740587354</v>
      </c>
      <c r="E26" s="40">
        <f t="shared" si="3"/>
        <v>18.008466459672551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6.2121694689881553</v>
      </c>
      <c r="E27" s="40">
        <f t="shared" si="3"/>
        <v>17.152533096768629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6.0661288981424244</v>
      </c>
      <c r="E28" s="40">
        <f t="shared" si="3"/>
        <v>16.29659973386471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5.9074291975303623</v>
      </c>
      <c r="E29" s="40">
        <f t="shared" si="3"/>
        <v>15.440666370960789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5.7373990218778053</v>
      </c>
      <c r="E30" s="40">
        <f t="shared" si="3"/>
        <v>14.584733008056867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5.5574216109279257</v>
      </c>
      <c r="E31" s="40">
        <f t="shared" si="3"/>
        <v>13.728799645152945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5.3689148325063458</v>
      </c>
      <c r="E32" s="40">
        <f t="shared" si="3"/>
        <v>12.872866282249024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5.1733115900084083</v>
      </c>
      <c r="E33" s="40">
        <f t="shared" si="3"/>
        <v>12.016932919345102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4.972040983474086</v>
      </c>
      <c r="E34" s="40">
        <f t="shared" si="3"/>
        <v>11.16099955644118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4.7665105716291025</v>
      </c>
      <c r="E35" s="40">
        <f t="shared" si="3"/>
        <v>10.305066193537257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4.5580900327717835</v>
      </c>
      <c r="E36" s="40">
        <f t="shared" si="3"/>
        <v>9.4491328306333351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4.3480964674434182</v>
      </c>
      <c r="E37" s="40">
        <f t="shared" si="3"/>
        <v>8.5931994677294128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4.1377815277496852</v>
      </c>
      <c r="E38" s="40">
        <f t="shared" si="3"/>
        <v>7.7372661048254905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3.9283204992501624</v>
      </c>
      <c r="E39" s="40">
        <f t="shared" si="3"/>
        <v>6.8813327419215717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3.7208034035878814</v>
      </c>
      <c r="E40" s="40">
        <f>IF(B40&gt;1,(B40*$C$15+$E$15)/2,(B40*$C$14+$C$3)/2)</f>
        <v>7.1152117753723996</v>
      </c>
      <c r="F40">
        <f>(B40*$C$15+$E$15)</f>
        <v>14.230423550744799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3.5162281353402087</v>
      </c>
      <c r="E41" s="40">
        <f t="shared" ref="E41:E72" si="8">IF(B41&gt;1,(B41*$C$15+$E$15)/2,(B41*$C$14+$C$3)/2)</f>
        <v>7.349090808823223</v>
      </c>
      <c r="F41">
        <f t="shared" ref="F41:F72" si="9">(B41*$C$15+$E$15)</f>
        <v>14.698181617646446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3.3154955964850181</v>
      </c>
      <c r="E42" s="40">
        <f t="shared" si="8"/>
        <v>7.5829698422740464</v>
      </c>
      <c r="F42">
        <f t="shared" si="9"/>
        <v>15.165939684548093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3.1194067476084459</v>
      </c>
      <c r="E43" s="40">
        <f t="shared" si="8"/>
        <v>7.8168488757248697</v>
      </c>
      <c r="F43">
        <f t="shared" si="9"/>
        <v>15.633697751449739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2.9286614573960619</v>
      </c>
      <c r="E44" s="40">
        <f t="shared" si="8"/>
        <v>8.0507279091756931</v>
      </c>
      <c r="F44">
        <f t="shared" si="9"/>
        <v>16.101455818351386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2.7438590015639091</v>
      </c>
      <c r="E45" s="40">
        <f t="shared" si="8"/>
        <v>8.2846069426265174</v>
      </c>
      <c r="F45">
        <f t="shared" si="9"/>
        <v>16.569213885253035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2.5655000393850926</v>
      </c>
      <c r="E46" s="40">
        <f t="shared" si="8"/>
        <v>8.5184859760773399</v>
      </c>
      <c r="F46">
        <f t="shared" si="9"/>
        <v>17.03697195215468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2.3939898802409711</v>
      </c>
      <c r="E47" s="40">
        <f t="shared" si="8"/>
        <v>8.7523650095281624</v>
      </c>
      <c r="F47">
        <f t="shared" si="9"/>
        <v>17.504730019056325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2.2296428438077314</v>
      </c>
      <c r="E48" s="40">
        <f t="shared" si="8"/>
        <v>8.9862440429789867</v>
      </c>
      <c r="F48">
        <f t="shared" si="9"/>
        <v>17.972488085957973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2.0726875150083033</v>
      </c>
      <c r="E49" s="40">
        <f t="shared" si="8"/>
        <v>9.220123076429811</v>
      </c>
      <c r="F49">
        <f t="shared" si="9"/>
        <v>18.440246152859622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1.9232726979909773</v>
      </c>
      <c r="E50" s="40">
        <f t="shared" si="8"/>
        <v>9.4540021098806335</v>
      </c>
      <c r="F50">
        <f t="shared" si="9"/>
        <v>18.908004219761267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1.781473881311523</v>
      </c>
      <c r="E51" s="40">
        <f t="shared" si="8"/>
        <v>9.6878811433314578</v>
      </c>
      <c r="F51">
        <f t="shared" si="9"/>
        <v>19.375762286662916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1.6473000383121554</v>
      </c>
      <c r="E52" s="40">
        <f t="shared" si="8"/>
        <v>9.9217601767822821</v>
      </c>
      <c r="F52">
        <f t="shared" si="9"/>
        <v>19.843520353564564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1.5207006015147488</v>
      </c>
      <c r="E53" s="40">
        <f t="shared" si="8"/>
        <v>10.155639210233105</v>
      </c>
      <c r="F53">
        <f t="shared" si="9"/>
        <v>20.311278420466209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1.4015724668091123</v>
      </c>
      <c r="E54" s="40">
        <f t="shared" si="8"/>
        <v>10.389518243683927</v>
      </c>
      <c r="F54">
        <f t="shared" si="9"/>
        <v>20.779036487367854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1.2897669015081727</v>
      </c>
      <c r="E55" s="40">
        <f t="shared" si="8"/>
        <v>10.623397277134751</v>
      </c>
      <c r="F55">
        <f t="shared" si="9"/>
        <v>21.246794554269503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1.1850962492277051</v>
      </c>
      <c r="E56" s="40">
        <f t="shared" si="8"/>
        <v>10.857276310585574</v>
      </c>
      <c r="F56">
        <f t="shared" si="9"/>
        <v>21.714552621171148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1.08734034338963</v>
      </c>
      <c r="E57" s="40">
        <f t="shared" si="8"/>
        <v>11.091155344036398</v>
      </c>
      <c r="F57">
        <f t="shared" si="9"/>
        <v>22.182310688072796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0.99625255940916302</v>
      </c>
      <c r="E58" s="40">
        <f t="shared" si="8"/>
        <v>11.325034377487221</v>
      </c>
      <c r="F58">
        <f t="shared" si="9"/>
        <v>22.650068754974441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0.91156545287707547</v>
      </c>
      <c r="E59" s="40">
        <f t="shared" si="8"/>
        <v>11.558913410938043</v>
      </c>
      <c r="F59">
        <f t="shared" si="9"/>
        <v>23.117826821876086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0.83299594696252321</v>
      </c>
      <c r="E60" s="40">
        <f t="shared" si="8"/>
        <v>11.792792444388866</v>
      </c>
      <c r="F60">
        <f t="shared" si="9"/>
        <v>23.585584888777731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0.76025004661062223</v>
      </c>
      <c r="E61" s="40">
        <f t="shared" si="8"/>
        <v>12.026671477839688</v>
      </c>
      <c r="F61">
        <f t="shared" si="9"/>
        <v>24.053342955679376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0.69302706975198103</v>
      </c>
      <c r="E62" s="40">
        <f t="shared" si="8"/>
        <v>12.260550511290511</v>
      </c>
      <c r="F62">
        <f t="shared" si="9"/>
        <v>24.521101022581021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0.63102339661669349</v>
      </c>
      <c r="E63" s="40">
        <f t="shared" si="8"/>
        <v>12.494429544741333</v>
      </c>
      <c r="F63">
        <f t="shared" si="9"/>
        <v>24.988859089482666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0.57393574735615904</v>
      </c>
      <c r="E64" s="40">
        <f t="shared" si="8"/>
        <v>12.728308578192156</v>
      </c>
      <c r="F64">
        <f t="shared" si="9"/>
        <v>25.456617156384311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0.52146400557999628</v>
      </c>
      <c r="E65" s="40">
        <f t="shared" si="8"/>
        <v>12.962187611642978</v>
      </c>
      <c r="F65">
        <f t="shared" si="9"/>
        <v>25.924375223285956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0.47331361121076054</v>
      </c>
      <c r="E66" s="40">
        <f t="shared" si="8"/>
        <v>13.196066645093801</v>
      </c>
      <c r="F66">
        <f t="shared" si="9"/>
        <v>26.392133290187601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0.42919755037537355</v>
      </c>
      <c r="E67" s="40">
        <f t="shared" si="8"/>
        <v>13.429945678544623</v>
      </c>
      <c r="F67">
        <f t="shared" si="9"/>
        <v>26.859891357089246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0.38883797303832063</v>
      </c>
      <c r="E68" s="40">
        <f t="shared" si="8"/>
        <v>13.663824711995446</v>
      </c>
      <c r="F68">
        <f t="shared" si="9"/>
        <v>27.327649423990891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0.35196747089822311</v>
      </c>
      <c r="E69" s="40">
        <f t="shared" si="8"/>
        <v>13.897703745446268</v>
      </c>
      <c r="F69">
        <f t="shared" si="9"/>
        <v>27.795407490892536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0.31833004888057148</v>
      </c>
      <c r="E70" s="40">
        <f t="shared" si="8"/>
        <v>14.131582778897091</v>
      </c>
      <c r="F70">
        <f t="shared" si="9"/>
        <v>28.263165557794181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0.28768182352718275</v>
      </c>
      <c r="E71" s="40">
        <f t="shared" si="8"/>
        <v>14.365461812347913</v>
      </c>
      <c r="F71">
        <f t="shared" si="9"/>
        <v>28.730923624695826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0.25979148086193082</v>
      </c>
      <c r="E72" s="40">
        <f t="shared" si="8"/>
        <v>14.599340845798734</v>
      </c>
      <c r="F72">
        <f t="shared" si="9"/>
        <v>29.198681691597468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L7" sqref="L7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>Chorrillo V1 K1284 118sec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1.1208052376325077</v>
      </c>
      <c r="E9" s="163" t="s">
        <v>28</v>
      </c>
    </row>
    <row r="10" spans="2:5">
      <c r="B10" s="164"/>
      <c r="C10" s="165"/>
      <c r="D10" s="166">
        <f>D9/0.4536</f>
        <v>2.4709110177083504</v>
      </c>
      <c r="E10" s="167" t="s">
        <v>337</v>
      </c>
    </row>
    <row r="11" spans="2:5">
      <c r="B11" s="160"/>
      <c r="C11" s="161" t="s">
        <v>176</v>
      </c>
      <c r="D11" s="168">
        <f>itot</f>
        <v>1285.6677606470143</v>
      </c>
      <c r="E11" s="163" t="s">
        <v>174</v>
      </c>
    </row>
    <row r="12" spans="2:5">
      <c r="B12" s="164"/>
      <c r="C12" s="165"/>
      <c r="D12" s="169">
        <f>D11/4.448</f>
        <v>289.04401093682873</v>
      </c>
      <c r="E12" s="167" t="s">
        <v>338</v>
      </c>
    </row>
    <row r="13" spans="2:5">
      <c r="B13" s="160"/>
      <c r="C13" s="161" t="s">
        <v>339</v>
      </c>
      <c r="D13" s="168">
        <f>Performance!K22</f>
        <v>1196.2125752896236</v>
      </c>
      <c r="E13" s="163" t="s">
        <v>168</v>
      </c>
    </row>
    <row r="14" spans="2:5">
      <c r="B14" s="164"/>
      <c r="C14" s="170"/>
      <c r="D14" s="169">
        <f>Performance!P22</f>
        <v>268.92059154031375</v>
      </c>
      <c r="E14" s="167" t="s">
        <v>337</v>
      </c>
    </row>
    <row r="15" spans="2:5">
      <c r="B15" s="171"/>
      <c r="C15" s="172" t="s">
        <v>340</v>
      </c>
      <c r="D15" s="173">
        <f>Performance!K23</f>
        <v>1.0747820138370741</v>
      </c>
      <c r="E15" s="174" t="s">
        <v>169</v>
      </c>
    </row>
    <row r="16" spans="2:5">
      <c r="B16" s="171"/>
      <c r="C16" s="172" t="s">
        <v>336</v>
      </c>
      <c r="D16" s="175">
        <f>Performance!C18</f>
        <v>116.97867907532928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K</v>
      </c>
      <c r="E17" s="201">
        <f>Performance!K22</f>
        <v>1196.2125752896236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5.1816333488903646E-2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6.02812226236666E-2</v>
      </c>
      <c r="D25" s="186">
        <f>Performance!J70</f>
        <v>1024.4574149370944</v>
      </c>
      <c r="E25" s="187">
        <f>Performance!K70</f>
        <v>230.30830784072083</v>
      </c>
      <c r="N25" s="322">
        <f t="shared" ref="N25:N46" si="0">C25-C24</f>
        <v>6.02812226236666E-2</v>
      </c>
    </row>
    <row r="26" spans="2:14">
      <c r="B26" s="184">
        <f t="shared" ref="B26:B45" si="1">B25+1</f>
        <v>3</v>
      </c>
      <c r="C26" s="185">
        <f>Performance!L71</f>
        <v>6.1593760336126853E-2</v>
      </c>
      <c r="D26" s="186">
        <f>Performance!J71</f>
        <v>1025.6995152546444</v>
      </c>
      <c r="E26" s="187">
        <f>Performance!K71</f>
        <v>230.58754445722863</v>
      </c>
      <c r="N26" s="322">
        <f t="shared" si="0"/>
        <v>1.312537712460253E-3</v>
      </c>
    </row>
    <row r="27" spans="2:14">
      <c r="B27" s="184">
        <f t="shared" si="1"/>
        <v>4</v>
      </c>
      <c r="C27" s="185">
        <f>Performance!L112</f>
        <v>0.11501496995788676</v>
      </c>
      <c r="D27" s="186">
        <f>Performance!J112</f>
        <v>1074.5532532056807</v>
      </c>
      <c r="E27" s="187">
        <f>Performance!K112</f>
        <v>241.57035502128517</v>
      </c>
      <c r="N27" s="323">
        <f t="shared" si="0"/>
        <v>5.3421209621759912E-2</v>
      </c>
    </row>
    <row r="28" spans="2:14">
      <c r="B28" s="184">
        <f t="shared" si="1"/>
        <v>5</v>
      </c>
      <c r="C28" s="185">
        <f>Performance!L154</f>
        <v>0.16901539003510371</v>
      </c>
      <c r="D28" s="186">
        <f>Performance!J154</f>
        <v>1120.426976846386</v>
      </c>
      <c r="E28" s="187">
        <f>Performance!K154</f>
        <v>251.88322846238614</v>
      </c>
      <c r="N28" s="323">
        <f t="shared" si="0"/>
        <v>5.4000420077216948E-2</v>
      </c>
    </row>
    <row r="29" spans="2:14">
      <c r="B29" s="184">
        <f t="shared" si="1"/>
        <v>6</v>
      </c>
      <c r="C29" s="185">
        <f>Performance!L196</f>
        <v>0.22238213244727245</v>
      </c>
      <c r="D29" s="186">
        <f>Performance!J196</f>
        <v>1161.915714434336</v>
      </c>
      <c r="E29" s="187">
        <f>Performance!K196</f>
        <v>261.21031303321251</v>
      </c>
      <c r="N29" s="323">
        <f t="shared" si="0"/>
        <v>5.3366742412168738E-2</v>
      </c>
    </row>
    <row r="30" spans="2:14">
      <c r="B30" s="184">
        <f t="shared" si="1"/>
        <v>7</v>
      </c>
      <c r="C30" s="185">
        <f>Performance!L238</f>
        <v>0.2752051509706836</v>
      </c>
      <c r="D30" s="186">
        <f>Performance!J238</f>
        <v>1198.8706340752522</v>
      </c>
      <c r="E30" s="187">
        <f>Performance!K238</f>
        <v>269.51814983032511</v>
      </c>
      <c r="N30" s="323">
        <f t="shared" si="0"/>
        <v>5.2823018523411147E-2</v>
      </c>
    </row>
    <row r="31" spans="2:14">
      <c r="B31" s="184">
        <f t="shared" si="1"/>
        <v>8</v>
      </c>
      <c r="C31" s="185">
        <f>Performance!L280</f>
        <v>0.32756658850072373</v>
      </c>
      <c r="D31" s="186">
        <f>Performance!J280</f>
        <v>1231.1643069676707</v>
      </c>
      <c r="E31" s="187">
        <f>Performance!K280</f>
        <v>276.77809158034052</v>
      </c>
      <c r="N31" s="323">
        <f t="shared" si="0"/>
        <v>5.2361437530040134E-2</v>
      </c>
    </row>
    <row r="32" spans="2:14">
      <c r="B32" s="184">
        <f t="shared" si="1"/>
        <v>9</v>
      </c>
      <c r="C32" s="185">
        <f>Performance!L322</f>
        <v>0.37954230383682269</v>
      </c>
      <c r="D32" s="186">
        <f>Performance!J322</f>
        <v>1258.6889068193775</v>
      </c>
      <c r="E32" s="187">
        <f>Performance!K322</f>
        <v>282.96589785067613</v>
      </c>
      <c r="N32" s="323">
        <f t="shared" si="0"/>
        <v>5.197571533609896E-2</v>
      </c>
    </row>
    <row r="33" spans="2:14">
      <c r="B33" s="184">
        <f t="shared" si="1"/>
        <v>10</v>
      </c>
      <c r="C33" s="185">
        <f>Performance!L364</f>
        <v>0.43120314336498183</v>
      </c>
      <c r="D33" s="186">
        <f>Performance!J364</f>
        <v>1281.3547374521297</v>
      </c>
      <c r="E33" s="187">
        <f>Performance!K364</f>
        <v>288.0614040403151</v>
      </c>
      <c r="N33" s="323">
        <f t="shared" si="0"/>
        <v>5.1660839528159141E-2</v>
      </c>
    </row>
    <row r="34" spans="2:14">
      <c r="B34" s="184">
        <f t="shared" si="1"/>
        <v>11</v>
      </c>
      <c r="C34" s="185">
        <f>Performance!L406</f>
        <v>0.4826160219082527</v>
      </c>
      <c r="D34" s="186">
        <f>Performance!J406</f>
        <v>1299.0890457022319</v>
      </c>
      <c r="E34" s="187">
        <f>Performance!K406</f>
        <v>292.048254507943</v>
      </c>
      <c r="N34" s="323">
        <f t="shared" si="0"/>
        <v>5.1412878543270868E-2</v>
      </c>
    </row>
    <row r="35" spans="2:14">
      <c r="B35" s="184">
        <f t="shared" si="1"/>
        <v>12</v>
      </c>
      <c r="C35" s="185">
        <f>Performance!L448</f>
        <v>0.53384486192531344</v>
      </c>
      <c r="D35" s="186">
        <f>Performance!J448</f>
        <v>1311.835086750028</v>
      </c>
      <c r="E35" s="187">
        <f>Performance!K448</f>
        <v>294.91369244863722</v>
      </c>
      <c r="N35" s="323">
        <f t="shared" si="0"/>
        <v>5.1228840017060739E-2</v>
      </c>
    </row>
    <row r="36" spans="2:14">
      <c r="B36" s="184">
        <f t="shared" si="1"/>
        <v>13</v>
      </c>
      <c r="C36" s="185">
        <f>Performance!L490</f>
        <v>0.58495142976830339</v>
      </c>
      <c r="D36" s="186">
        <f>Performance!J490</f>
        <v>1319.5514174611533</v>
      </c>
      <c r="E36" s="187">
        <f>Performance!K490</f>
        <v>296.64840102988921</v>
      </c>
      <c r="N36" s="323">
        <f t="shared" si="0"/>
        <v>5.1106567842989947E-2</v>
      </c>
    </row>
    <row r="37" spans="2:14">
      <c r="B37" s="184">
        <f t="shared" si="1"/>
        <v>14</v>
      </c>
      <c r="C37" s="185">
        <f>Performance!L532</f>
        <v>0.63599610052658628</v>
      </c>
      <c r="D37" s="186">
        <f>Performance!J532</f>
        <v>1322.2114002260903</v>
      </c>
      <c r="E37" s="187">
        <f>Performance!K532</f>
        <v>297.24639184975729</v>
      </c>
      <c r="N37" s="323">
        <f t="shared" si="0"/>
        <v>5.1044670758282895E-2</v>
      </c>
    </row>
    <row r="38" spans="2:14">
      <c r="B38" s="184">
        <f t="shared" si="1"/>
        <v>15</v>
      </c>
      <c r="C38" s="185">
        <f>Performance!L574</f>
        <v>0.68703857822572345</v>
      </c>
      <c r="D38" s="186">
        <f>Performance!J574</f>
        <v>1319.8029056435926</v>
      </c>
      <c r="E38" s="187">
        <f>Performance!K574</f>
        <v>296.70493809711627</v>
      </c>
      <c r="N38" s="323">
        <f t="shared" si="0"/>
        <v>5.1042477699137168E-2</v>
      </c>
    </row>
    <row r="39" spans="2:14">
      <c r="B39" s="184">
        <f t="shared" si="1"/>
        <v>16</v>
      </c>
      <c r="C39" s="185">
        <f>Performance!L616</f>
        <v>0.73813859528325254</v>
      </c>
      <c r="D39" s="186">
        <f>Performance!J616</f>
        <v>1312.328207592949</v>
      </c>
      <c r="E39" s="187">
        <f>Performance!K616</f>
        <v>295.0245509628499</v>
      </c>
      <c r="N39" s="323">
        <f t="shared" si="0"/>
        <v>5.110001705752909E-2</v>
      </c>
    </row>
    <row r="40" spans="2:14">
      <c r="B40" s="184">
        <f t="shared" si="1"/>
        <v>17</v>
      </c>
      <c r="C40" s="185">
        <f>Performance!L658</f>
        <v>0.78935661383430333</v>
      </c>
      <c r="D40" s="186">
        <f>Performance!J658</f>
        <v>1299.8040690949026</v>
      </c>
      <c r="E40" s="187">
        <f>Performance!K658</f>
        <v>292.20899894224692</v>
      </c>
      <c r="N40" s="323">
        <f t="shared" si="0"/>
        <v>5.1218018551050792E-2</v>
      </c>
    </row>
    <row r="41" spans="2:14">
      <c r="B41" s="184">
        <f t="shared" si="1"/>
        <v>18</v>
      </c>
      <c r="C41" s="185">
        <f>Performance!L700</f>
        <v>0.84075455169577229</v>
      </c>
      <c r="D41" s="186">
        <f>Performance!J700</f>
        <v>1282.2620221423567</v>
      </c>
      <c r="E41" s="187">
        <f>Performance!K700</f>
        <v>288.26537074375182</v>
      </c>
      <c r="N41" s="323">
        <f t="shared" si="0"/>
        <v>5.1397937861468956E-2</v>
      </c>
    </row>
    <row r="42" spans="2:14">
      <c r="B42" s="184">
        <f t="shared" si="1"/>
        <v>19</v>
      </c>
      <c r="C42" s="185">
        <f>Performance!L742</f>
        <v>0.8923965573569197</v>
      </c>
      <c r="D42" s="186">
        <f>Performance!J742</f>
        <v>1259.7488496643869</v>
      </c>
      <c r="E42" s="187">
        <f>Performance!K742</f>
        <v>283.20418363931185</v>
      </c>
      <c r="N42" s="323">
        <f t="shared" si="0"/>
        <v>5.1642005661147405E-2</v>
      </c>
    </row>
    <row r="43" spans="2:14">
      <c r="B43" s="184">
        <f t="shared" si="1"/>
        <v>20</v>
      </c>
      <c r="C43" s="185">
        <f>Performance!L784</f>
        <v>0.94434986164366008</v>
      </c>
      <c r="D43" s="186">
        <f>Performance!J784</f>
        <v>1232.3272832541722</v>
      </c>
      <c r="E43" s="187">
        <f>Performance!K784</f>
        <v>277.03954032061785</v>
      </c>
      <c r="N43" s="323">
        <f t="shared" si="0"/>
        <v>5.1953304286740387E-2</v>
      </c>
    </row>
    <row r="44" spans="2:14">
      <c r="B44" s="184">
        <f t="shared" si="1"/>
        <v>21</v>
      </c>
      <c r="C44" s="185">
        <f>Performance!L826</f>
        <v>0.99668573896701396</v>
      </c>
      <c r="D44" s="186">
        <f>Performance!J826</f>
        <v>1200.0769365887645</v>
      </c>
      <c r="E44" s="187">
        <f>Performance!K826</f>
        <v>269.78933874123567</v>
      </c>
      <c r="N44" s="323">
        <f t="shared" si="0"/>
        <v>5.2335877323353874E-2</v>
      </c>
    </row>
    <row r="45" spans="2:14">
      <c r="B45" s="184">
        <f t="shared" si="1"/>
        <v>22</v>
      </c>
      <c r="C45" s="185">
        <f>Performance!L868</f>
        <v>1.0461040966252961</v>
      </c>
      <c r="D45" s="186">
        <f>Performance!J868</f>
        <v>877.95401401485708</v>
      </c>
      <c r="E45" s="187">
        <f>Performance!K868</f>
        <v>197.37287307559396</v>
      </c>
      <c r="N45" s="323">
        <f t="shared" si="0"/>
        <v>4.9418357658282175E-2</v>
      </c>
    </row>
    <row r="46" spans="2:14">
      <c r="B46" s="184">
        <v>23</v>
      </c>
      <c r="C46" s="185">
        <f>Performance!L910</f>
        <v>1.0754814752324833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5.1816333488903646E-2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2025-11-07T10:59:10Z</dcterms:modified>
</cp:coreProperties>
</file>