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20567483-DBF0-421C-99B3-90769EA14CDD}" xr6:coauthVersionLast="47" xr6:coauthVersionMax="47" xr10:uidLastSave="{00000000-0000-0000-0000-000000000000}"/>
  <bookViews>
    <workbookView xWindow="-110" yWindow="-110" windowWidth="19420" windowHeight="11500" tabRatio="832" firstSheet="6" activeTab="14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Nozzle Parameters" sheetId="18" r:id="rId8"/>
    <sheet name="Pressure" sheetId="3" r:id="rId9"/>
    <sheet name="Performance" sheetId="4" r:id="rId10"/>
    <sheet name="Nozzle Design" sheetId="11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9">Performance!$B$1:$M$23</definedName>
    <definedName name="_xlnm.Print_Area" localSheetId="8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9" hidden="1">Performance!$B$1:$M$23</definedName>
    <definedName name="Z_136183A0_5E83_4B15_A2A6_F3C23DCC406A_.wvu.PrintArea" localSheetId="8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1" l="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3" i="21"/>
  <c r="C54" i="19"/>
  <c r="C55" i="19"/>
  <c r="C53" i="19"/>
  <c r="M60" i="15"/>
  <c r="M61" i="15"/>
  <c r="J60" i="19"/>
  <c r="G15" i="19"/>
  <c r="M75" i="15"/>
  <c r="L26" i="19"/>
  <c r="L25" i="19"/>
  <c r="J61" i="19" s="1"/>
  <c r="A25" i="21"/>
  <c r="D51" i="21"/>
  <c r="O27" i="15"/>
  <c r="C11" i="2"/>
  <c r="K63" i="19"/>
  <c r="M21" i="15"/>
  <c r="S98" i="15" l="1"/>
  <c r="S97" i="15"/>
  <c r="O37" i="15"/>
  <c r="M22" i="15" l="1"/>
  <c r="M24" i="15" s="1"/>
  <c r="Q94" i="15"/>
  <c r="O94" i="15"/>
  <c r="S61" i="15"/>
  <c r="S62" i="15"/>
  <c r="M64" i="15" l="1"/>
  <c r="P60" i="15" s="1"/>
  <c r="N59" i="15"/>
  <c r="M28" i="15"/>
  <c r="N21" i="15"/>
  <c r="M73" i="15" l="1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C28" i="19" l="1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C52" i="19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1" i="19" l="1"/>
  <c r="C15" i="3"/>
  <c r="C5" i="16" s="1"/>
  <c r="D5" i="16" s="1"/>
  <c r="C3" i="4"/>
  <c r="C12" i="18" s="1"/>
  <c r="AD11" i="7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35" i="2" s="1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66" i="19" l="1"/>
  <c r="C67" i="19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69" i="19" l="1"/>
  <c r="E67" i="19"/>
  <c r="P15" i="7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7" i="16" l="1"/>
  <c r="B40" i="5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K95" i="16" s="1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6" i="16" s="1"/>
  <c r="L96" i="16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H122" i="16" l="1"/>
  <c r="I122" i="16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L219" i="16" l="1"/>
  <c r="H216" i="16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F372" i="16" l="1"/>
  <c r="G372" i="16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F586" i="16" l="1"/>
  <c r="G586" i="16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F602" i="16" l="1"/>
  <c r="G602" i="16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F701" i="16" l="1"/>
  <c r="G701" i="16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K486" i="4"/>
  <c r="M486" i="4"/>
  <c r="P487" i="3" l="1"/>
  <c r="Q487" i="3" s="1"/>
  <c r="L487" i="4" s="1"/>
  <c r="V487" i="3" l="1"/>
  <c r="W487" i="3" s="1"/>
  <c r="X487" i="3" s="1"/>
  <c r="Y487" i="3" s="1"/>
  <c r="Z487" i="3" s="1"/>
  <c r="AA487" i="3" s="1"/>
  <c r="AB487" i="3" s="1"/>
  <c r="AC487" i="3" s="1"/>
  <c r="AD487" i="3" s="1"/>
  <c r="M488" i="3"/>
  <c r="C487" i="4" l="1"/>
  <c r="H487" i="4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E6" i="19" l="1"/>
  <c r="C36" i="19" s="1"/>
  <c r="C57" i="19" s="1"/>
  <c r="E7" i="19"/>
  <c r="C39" i="19" s="1"/>
  <c r="C8" i="18"/>
  <c r="D72" i="18" s="1"/>
  <c r="D46" i="18"/>
  <c r="J909" i="4"/>
  <c r="I910" i="4"/>
  <c r="C12" i="4"/>
  <c r="C13" i="4"/>
  <c r="C12" i="11" s="1"/>
  <c r="AA908" i="3"/>
  <c r="AA909" i="3" s="1"/>
  <c r="K18" i="3"/>
  <c r="P18" i="3"/>
  <c r="J62" i="19" l="1"/>
  <c r="K30" i="19" s="1"/>
  <c r="C63" i="19"/>
  <c r="C62" i="19"/>
  <c r="D25" i="18"/>
  <c r="D34" i="18"/>
  <c r="D21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 xml:space="preserve">Valadez, L
</t>
        </r>
        <r>
          <rPr>
            <sz val="9"/>
            <color indexed="81"/>
            <rFont val="Tahoma"/>
            <family val="2"/>
          </rPr>
          <t xml:space="preserve">presion operativa del motor
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<sst xmlns="http://schemas.openxmlformats.org/spreadsheetml/2006/main" count="2153" uniqueCount="1268">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</sst>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343.88171166942084</c:v>
                </c:pt>
                <c:pt idx="1">
                  <c:v>323.96524235294032</c:v>
                </c:pt>
                <c:pt idx="2">
                  <c:v>311.24049194873731</c:v>
                </c:pt>
                <c:pt idx="3">
                  <c:v>304.47330703710401</c:v>
                </c:pt>
                <c:pt idx="4">
                  <c:v>302.3938642242299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370.58841576328393</c:v>
                </c:pt>
                <c:pt idx="1">
                  <c:v>350.27357464711378</c:v>
                </c:pt>
                <c:pt idx="2">
                  <c:v>335.80108244914896</c:v>
                </c:pt>
                <c:pt idx="3">
                  <c:v>327.15069769240938</c:v>
                </c:pt>
                <c:pt idx="4">
                  <c:v>324.27365682551391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392.78622559019709</c:v>
                </c:pt>
                <c:pt idx="1">
                  <c:v>372.7900007170964</c:v>
                </c:pt>
                <c:pt idx="2">
                  <c:v>358.44707050914855</c:v>
                </c:pt>
                <c:pt idx="3">
                  <c:v>349.81765017718521</c:v>
                </c:pt>
                <c:pt idx="4">
                  <c:v>346.93486583805799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498.99003135973402</c:v>
                </c:pt>
                <c:pt idx="1">
                  <c:v>299.3348774859536</c:v>
                </c:pt>
                <c:pt idx="2">
                  <c:v>298.0053049658967</c:v>
                </c:pt>
                <c:pt idx="3">
                  <c:v>298.00001415843218</c:v>
                </c:pt>
                <c:pt idx="4">
                  <c:v>298.00000000863986</c:v>
                </c:pt>
                <c:pt idx="5">
                  <c:v>298.00000000178562</c:v>
                </c:pt>
                <c:pt idx="6">
                  <c:v>298.000000000314</c:v>
                </c:pt>
                <c:pt idx="7">
                  <c:v>298.00000000004599</c:v>
                </c:pt>
                <c:pt idx="8">
                  <c:v>298.00000000001052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881.79465549322367</c:v>
                </c:pt>
                <c:pt idx="1">
                  <c:v>314.41873723864285</c:v>
                </c:pt>
                <c:pt idx="2">
                  <c:v>298.28875306726371</c:v>
                </c:pt>
                <c:pt idx="3">
                  <c:v>298.00365967207068</c:v>
                </c:pt>
                <c:pt idx="4">
                  <c:v>298.00000850992296</c:v>
                </c:pt>
                <c:pt idx="5">
                  <c:v>298.00000427338932</c:v>
                </c:pt>
                <c:pt idx="6">
                  <c:v>298.00000214104188</c:v>
                </c:pt>
                <c:pt idx="7">
                  <c:v>298.00000116635022</c:v>
                </c:pt>
                <c:pt idx="8">
                  <c:v>298.00000088724613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976.26581348721845</c:v>
                </c:pt>
                <c:pt idx="1">
                  <c:v>322.7159671378688</c:v>
                </c:pt>
                <c:pt idx="2">
                  <c:v>298.56109408036968</c:v>
                </c:pt>
                <c:pt idx="3">
                  <c:v>298.00919472368923</c:v>
                </c:pt>
                <c:pt idx="4">
                  <c:v>298.00002602192927</c:v>
                </c:pt>
                <c:pt idx="5">
                  <c:v>298.00001433044758</c:v>
                </c:pt>
                <c:pt idx="6">
                  <c:v>298.00000799235193</c:v>
                </c:pt>
                <c:pt idx="7">
                  <c:v>298.00000490407763</c:v>
                </c:pt>
                <c:pt idx="8">
                  <c:v>298.00000398490755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1.2995330862308725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6.5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1.384841302335704</c:v>
                </c:pt>
                <c:pt idx="1">
                  <c:v>1.3720754376515787</c:v>
                </c:pt>
                <c:pt idx="2">
                  <c:v>1.3600670720214705</c:v>
                </c:pt>
                <c:pt idx="3">
                  <c:v>1.3487614063124429</c:v>
                </c:pt>
                <c:pt idx="4">
                  <c:v>1.3381085021434105</c:v>
                </c:pt>
                <c:pt idx="5">
                  <c:v>1.3280627730503463</c:v>
                </c:pt>
                <c:pt idx="6">
                  <c:v>1.3185825366712569</c:v>
                </c:pt>
                <c:pt idx="7">
                  <c:v>1.3096296197461912</c:v>
                </c:pt>
                <c:pt idx="8">
                  <c:v>1.2995330862308725</c:v>
                </c:pt>
                <c:pt idx="9">
                  <c:v>1.2916210191693323</c:v>
                </c:pt>
                <c:pt idx="10">
                  <c:v>1.2841338786870844</c:v>
                </c:pt>
                <c:pt idx="11">
                  <c:v>1.2770448494726523</c:v>
                </c:pt>
                <c:pt idx="12">
                  <c:v>1.2703291898617679</c:v>
                </c:pt>
                <c:pt idx="13">
                  <c:v>1.2639640418941605</c:v>
                </c:pt>
                <c:pt idx="14">
                  <c:v>1.2579282613778604</c:v>
                </c:pt>
                <c:pt idx="15">
                  <c:v>1.2522022655901597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6.5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6964.6565121882577</c:v>
                </c:pt>
                <c:pt idx="2">
                  <c:v>8025.9608710823668</c:v>
                </c:pt>
                <c:pt idx="3">
                  <c:v>11048.310131773194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6.5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129225E5-21E5-40A7-91BB-A5175A04B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9D734D7F-D47F-40CA-A56B-75D1E24BB6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0695376D-7E99-4690-A8A7-4143569F2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0A86F9B-0305-45D7-94CA-BB45D795C6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DA7147-5FD2-40E7-960F-C501C07945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CFE27C-E577-4C95-A11B-A115DA7E2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6A12128-151D-4772-B893-2F32E1CB4CF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06C35328-97DE-452F-A411-5834FFB6AD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274.91106864280317</c:v>
                </c:pt>
                <c:pt idx="1">
                  <c:v>277.98668615636507</c:v>
                </c:pt>
                <c:pt idx="2">
                  <c:v>280.95345486534302</c:v>
                </c:pt>
                <c:pt idx="3">
                  <c:v>283.81137476973697</c:v>
                </c:pt>
                <c:pt idx="4">
                  <c:v>286.56044586954687</c:v>
                </c:pt>
                <c:pt idx="5">
                  <c:v>289.20066816477282</c:v>
                </c:pt>
                <c:pt idx="6">
                  <c:v>291.73204165541489</c:v>
                </c:pt>
                <c:pt idx="7">
                  <c:v>294.15456634147284</c:v>
                </c:pt>
                <c:pt idx="8">
                  <c:v>296.46824222294691</c:v>
                </c:pt>
                <c:pt idx="9">
                  <c:v>298.67306929983698</c:v>
                </c:pt>
                <c:pt idx="10">
                  <c:v>300.76904757214305</c:v>
                </c:pt>
                <c:pt idx="11">
                  <c:v>302.75617703986512</c:v>
                </c:pt>
                <c:pt idx="12">
                  <c:v>304.63445770300325</c:v>
                </c:pt>
                <c:pt idx="13">
                  <c:v>306.40388956155743</c:v>
                </c:pt>
                <c:pt idx="14">
                  <c:v>308.06447261552756</c:v>
                </c:pt>
                <c:pt idx="15">
                  <c:v>309.61620686491369</c:v>
                </c:pt>
                <c:pt idx="16">
                  <c:v>311.05909230971594</c:v>
                </c:pt>
                <c:pt idx="17">
                  <c:v>312.39312894993407</c:v>
                </c:pt>
                <c:pt idx="18">
                  <c:v>313.61831678556837</c:v>
                </c:pt>
                <c:pt idx="19">
                  <c:v>314.73465581661861</c:v>
                </c:pt>
                <c:pt idx="20">
                  <c:v>315.74214604308486</c:v>
                </c:pt>
                <c:pt idx="21">
                  <c:v>316.64078746496716</c:v>
                </c:pt>
                <c:pt idx="22">
                  <c:v>317.43058008226546</c:v>
                </c:pt>
                <c:pt idx="23">
                  <c:v>318.11152389497977</c:v>
                </c:pt>
                <c:pt idx="24">
                  <c:v>318.68361890311019</c:v>
                </c:pt>
                <c:pt idx="25">
                  <c:v>319.14686510665655</c:v>
                </c:pt>
                <c:pt idx="26">
                  <c:v>319.50126250561891</c:v>
                </c:pt>
                <c:pt idx="27">
                  <c:v>319.74681109999733</c:v>
                </c:pt>
                <c:pt idx="28">
                  <c:v>319.88351088979181</c:v>
                </c:pt>
                <c:pt idx="29">
                  <c:v>319.91136187500234</c:v>
                </c:pt>
                <c:pt idx="30">
                  <c:v>319.83036405562871</c:v>
                </c:pt>
                <c:pt idx="31">
                  <c:v>319.64051743167124</c:v>
                </c:pt>
                <c:pt idx="32">
                  <c:v>319.34182200312978</c:v>
                </c:pt>
                <c:pt idx="33">
                  <c:v>318.93427777000426</c:v>
                </c:pt>
                <c:pt idx="34">
                  <c:v>318.41788473229485</c:v>
                </c:pt>
                <c:pt idx="35">
                  <c:v>317.79264289000145</c:v>
                </c:pt>
                <c:pt idx="36">
                  <c:v>317.05855224312398</c:v>
                </c:pt>
                <c:pt idx="37">
                  <c:v>316.21561279166269</c:v>
                </c:pt>
                <c:pt idx="38">
                  <c:v>315.26382453561723</c:v>
                </c:pt>
                <c:pt idx="39">
                  <c:v>314.20318747498794</c:v>
                </c:pt>
                <c:pt idx="40">
                  <c:v>313.03370160977465</c:v>
                </c:pt>
                <c:pt idx="41">
                  <c:v>311.75536693997736</c:v>
                </c:pt>
                <c:pt idx="42">
                  <c:v>310.36818346559608</c:v>
                </c:pt>
                <c:pt idx="43">
                  <c:v>308.87215118663084</c:v>
                </c:pt>
                <c:pt idx="44">
                  <c:v>307.26727010308161</c:v>
                </c:pt>
                <c:pt idx="45">
                  <c:v>305.55354021494844</c:v>
                </c:pt>
                <c:pt idx="46">
                  <c:v>303.73096152223121</c:v>
                </c:pt>
                <c:pt idx="47">
                  <c:v>301.7995340249301</c:v>
                </c:pt>
                <c:pt idx="48">
                  <c:v>299.75925772304487</c:v>
                </c:pt>
                <c:pt idx="49">
                  <c:v>297.61013261657575</c:v>
                </c:pt>
                <c:pt idx="50">
                  <c:v>295.3521587055227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23.25</c:v>
                </c:pt>
                <c:pt idx="1">
                  <c:v>22.420889668827158</c:v>
                </c:pt>
                <c:pt idx="2">
                  <c:v>21.591779337654316</c:v>
                </c:pt>
                <c:pt idx="3">
                  <c:v>20.762669006481474</c:v>
                </c:pt>
                <c:pt idx="4">
                  <c:v>19.933558675308632</c:v>
                </c:pt>
                <c:pt idx="5">
                  <c:v>19.10444834413579</c:v>
                </c:pt>
                <c:pt idx="6">
                  <c:v>18.275338012962951</c:v>
                </c:pt>
                <c:pt idx="7">
                  <c:v>17.446227681790109</c:v>
                </c:pt>
                <c:pt idx="8">
                  <c:v>16.617117350617267</c:v>
                </c:pt>
                <c:pt idx="9">
                  <c:v>15.788007019444425</c:v>
                </c:pt>
                <c:pt idx="10">
                  <c:v>14.958896688271585</c:v>
                </c:pt>
                <c:pt idx="11">
                  <c:v>14.129786357098743</c:v>
                </c:pt>
                <c:pt idx="12">
                  <c:v>13.300676025925901</c:v>
                </c:pt>
                <c:pt idx="13">
                  <c:v>12.471565694753057</c:v>
                </c:pt>
                <c:pt idx="14">
                  <c:v>11.642455363580215</c:v>
                </c:pt>
                <c:pt idx="15">
                  <c:v>10.813345032407373</c:v>
                </c:pt>
                <c:pt idx="16">
                  <c:v>9.9842347012345307</c:v>
                </c:pt>
                <c:pt idx="17">
                  <c:v>9.1551243700616887</c:v>
                </c:pt>
                <c:pt idx="18">
                  <c:v>8.3260140388888448</c:v>
                </c:pt>
                <c:pt idx="19">
                  <c:v>7.4969037077160028</c:v>
                </c:pt>
                <c:pt idx="20">
                  <c:v>6.6677933765431625</c:v>
                </c:pt>
                <c:pt idx="21">
                  <c:v>6.9048201053656415</c:v>
                </c:pt>
                <c:pt idx="22">
                  <c:v>7.1418468341881178</c:v>
                </c:pt>
                <c:pt idx="23">
                  <c:v>7.3788735630105942</c:v>
                </c:pt>
                <c:pt idx="24">
                  <c:v>7.6159002918330705</c:v>
                </c:pt>
                <c:pt idx="25">
                  <c:v>7.8529270206555468</c:v>
                </c:pt>
                <c:pt idx="26">
                  <c:v>8.089953749478024</c:v>
                </c:pt>
                <c:pt idx="27">
                  <c:v>8.3269804783004986</c:v>
                </c:pt>
                <c:pt idx="28">
                  <c:v>8.5640072071229767</c:v>
                </c:pt>
                <c:pt idx="29">
                  <c:v>8.8010339359454512</c:v>
                </c:pt>
                <c:pt idx="30">
                  <c:v>9.0380606647679294</c:v>
                </c:pt>
                <c:pt idx="31">
                  <c:v>9.2750873935904039</c:v>
                </c:pt>
                <c:pt idx="32">
                  <c:v>9.5121141224128802</c:v>
                </c:pt>
                <c:pt idx="33">
                  <c:v>9.7491408512353566</c:v>
                </c:pt>
                <c:pt idx="34">
                  <c:v>9.9861675800578329</c:v>
                </c:pt>
                <c:pt idx="35">
                  <c:v>10.223194308880309</c:v>
                </c:pt>
                <c:pt idx="36">
                  <c:v>10.460221037702786</c:v>
                </c:pt>
                <c:pt idx="37">
                  <c:v>10.697247766525262</c:v>
                </c:pt>
                <c:pt idx="38">
                  <c:v>10.934274495347738</c:v>
                </c:pt>
                <c:pt idx="39">
                  <c:v>11.171301224170215</c:v>
                </c:pt>
                <c:pt idx="40">
                  <c:v>11.408327952992689</c:v>
                </c:pt>
                <c:pt idx="41">
                  <c:v>11.645354681815165</c:v>
                </c:pt>
                <c:pt idx="42">
                  <c:v>11.88238141063764</c:v>
                </c:pt>
                <c:pt idx="43">
                  <c:v>12.119408139460115</c:v>
                </c:pt>
                <c:pt idx="44">
                  <c:v>12.356434868282591</c:v>
                </c:pt>
                <c:pt idx="45">
                  <c:v>12.593461597105065</c:v>
                </c:pt>
                <c:pt idx="46">
                  <c:v>12.830488325927542</c:v>
                </c:pt>
                <c:pt idx="47">
                  <c:v>13.067515054750016</c:v>
                </c:pt>
                <c:pt idx="48">
                  <c:v>13.304541783572491</c:v>
                </c:pt>
                <c:pt idx="49">
                  <c:v>13.541568512394967</c:v>
                </c:pt>
                <c:pt idx="50">
                  <c:v>13.778595241217442</c:v>
                </c:pt>
                <c:pt idx="51">
                  <c:v>14.015621970039918</c:v>
                </c:pt>
                <c:pt idx="52">
                  <c:v>14.252648698862393</c:v>
                </c:pt>
                <c:pt idx="53">
                  <c:v>14.489675427684867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6.432710855791731</c:v>
                </c:pt>
                <c:pt idx="1">
                  <c:v>6.4236253843836311</c:v>
                </c:pt>
                <c:pt idx="2">
                  <c:v>6.3964547556149638</c:v>
                </c:pt>
                <c:pt idx="3">
                  <c:v>6.3514548383573315</c:v>
                </c:pt>
                <c:pt idx="4">
                  <c:v>6.2890471618367316</c:v>
                </c:pt>
                <c:pt idx="5">
                  <c:v>6.2098116738225917</c:v>
                </c:pt>
                <c:pt idx="6">
                  <c:v>6.1144768699821528</c:v>
                </c:pt>
                <c:pt idx="7">
                  <c:v>6.0039075504832944</c:v>
                </c:pt>
                <c:pt idx="8">
                  <c:v>5.8790905168698497</c:v>
                </c:pt>
                <c:pt idx="9">
                  <c:v>5.7411185680806076</c:v>
                </c:pt>
                <c:pt idx="10">
                  <c:v>5.5911731878880175</c:v>
                </c:pt>
                <c:pt idx="11">
                  <c:v>5.4305063362077233</c:v>
                </c:pt>
                <c:pt idx="12">
                  <c:v>5.2604217634669066</c:v>
                </c:pt>
                <c:pt idx="13">
                  <c:v>5.082256260874888</c:v>
                </c:pt>
                <c:pt idx="14">
                  <c:v>4.897361240886748</c:v>
                </c:pt>
                <c:pt idx="15">
                  <c:v>4.7070850127169557</c:v>
                </c:pt>
                <c:pt idx="16">
                  <c:v>4.5127560791298222</c:v>
                </c:pt>
                <c:pt idx="17">
                  <c:v>4.3156677348540695</c:v>
                </c:pt>
                <c:pt idx="18">
                  <c:v>4.1170641959370666</c:v>
                </c:pt>
                <c:pt idx="19">
                  <c:v>3.9181284353141899</c:v>
                </c:pt>
                <c:pt idx="20">
                  <c:v>3.7199718449061181</c:v>
                </c:pt>
                <c:pt idx="21">
                  <c:v>3.5236257906165549</c:v>
                </c:pt>
                <c:pt idx="22">
                  <c:v>3.3300350754097394</c:v>
                </c:pt>
                <c:pt idx="23">
                  <c:v>3.140053278656322</c:v>
                </c:pt>
                <c:pt idx="24">
                  <c:v>2.9544398982945097</c:v>
                </c:pt>
                <c:pt idx="25">
                  <c:v>2.7738591868837701</c:v>
                </c:pt>
                <c:pt idx="26">
                  <c:v>2.5988805438317022</c:v>
                </c:pt>
                <c:pt idx="27">
                  <c:v>2.4299803041440793</c:v>
                </c:pt>
                <c:pt idx="28">
                  <c:v>2.2675447489015945</c:v>
                </c:pt>
                <c:pt idx="29">
                  <c:v>2.1118741539820034</c:v>
                </c:pt>
                <c:pt idx="30">
                  <c:v>1.9631876908078936</c:v>
                </c:pt>
                <c:pt idx="31">
                  <c:v>1.8216289954453637</c:v>
                </c:pt>
                <c:pt idx="32">
                  <c:v>1.6872722294458806</c:v>
                </c:pt>
                <c:pt idx="33">
                  <c:v>1.5601284665954114</c:v>
                </c:pt>
                <c:pt idx="34">
                  <c:v>1.4401522533817668</c:v>
                </c:pt>
                <c:pt idx="35">
                  <c:v>1.327248206702893</c:v>
                </c:pt>
                <c:pt idx="36">
                  <c:v>1.2212775293556979</c:v>
                </c:pt>
                <c:pt idx="37">
                  <c:v>1.1220643414777194</c:v>
                </c:pt>
                <c:pt idx="38">
                  <c:v>1.0294017437592473</c:v>
                </c:pt>
                <c:pt idx="39">
                  <c:v>0.94305754539319964</c:v>
                </c:pt>
                <c:pt idx="40">
                  <c:v>0.86277960597342351</c:v>
                </c:pt>
                <c:pt idx="41">
                  <c:v>0.7883007555754844</c:v>
                </c:pt>
                <c:pt idx="42">
                  <c:v>0.71934327083465721</c:v>
                </c:pt>
                <c:pt idx="43">
                  <c:v>0.65562289683463981</c:v>
                </c:pt>
                <c:pt idx="44">
                  <c:v>0.59685241497167285</c:v>
                </c:pt>
                <c:pt idx="45">
                  <c:v>0.54274476565909469</c:v>
                </c:pt>
                <c:pt idx="46">
                  <c:v>0.4930157418347223</c:v>
                </c:pt>
                <c:pt idx="47">
                  <c:v>0.4473862748158503</c:v>
                </c:pt>
                <c:pt idx="48">
                  <c:v>0.40558433823138745</c:v>
                </c:pt>
                <c:pt idx="49">
                  <c:v>0.36734649868497038</c:v>
                </c:pt>
                <c:pt idx="50">
                  <c:v>0.3324191436156354</c:v>
                </c:pt>
                <c:pt idx="51">
                  <c:v>0.30055941767677036</c:v>
                </c:pt>
                <c:pt idx="52">
                  <c:v>0.27153589900127845</c:v>
                </c:pt>
                <c:pt idx="53">
                  <c:v>0.24512904610665417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1300.0500000000002</c:v>
                </c:pt>
                <c:pt idx="1">
                  <c:v>1299.8374765725805</c:v>
                </c:pt>
                <c:pt idx="2">
                  <c:v>1299.2003229887657</c:v>
                </c:pt>
                <c:pt idx="3">
                  <c:v>1298.1397873029837</c:v>
                </c:pt>
                <c:pt idx="4">
                  <c:v>1296.6579428215789</c:v>
                </c:pt>
                <c:pt idx="5">
                  <c:v>1294.757677991211</c:v>
                </c:pt>
                <c:pt idx="6">
                  <c:v>1292.4426823715612</c:v>
                </c:pt>
                <c:pt idx="7">
                  <c:v>1289.7174288190165</c:v>
                </c:pt>
                <c:pt idx="8">
                  <c:v>1286.5871520410426</c:v>
                </c:pt>
                <c:pt idx="9">
                  <c:v>1283.0578237116747</c:v>
                </c:pt>
                <c:pt idx="10">
                  <c:v>1279.1361243666061</c:v>
                </c:pt>
                <c:pt idx="11">
                  <c:v>1274.8294123213409</c:v>
                </c:pt>
                <c:pt idx="12">
                  <c:v>1270.1456898775239</c:v>
                </c:pt>
                <c:pt idx="13">
                  <c:v>1265.0935671006582</c:v>
                </c:pt>
                <c:pt idx="14">
                  <c:v>1259.6822234667836</c:v>
                </c:pt>
                <c:pt idx="15">
                  <c:v>1253.9213676862425</c:v>
                </c:pt>
                <c:pt idx="16">
                  <c:v>1247.8211960194114</c:v>
                </c:pt>
                <c:pt idx="17">
                  <c:v>1241.392349402221</c:v>
                </c:pt>
                <c:pt idx="18">
                  <c:v>1234.6458696985871</c:v>
                </c:pt>
                <c:pt idx="19">
                  <c:v>1227.5931553926803</c:v>
                </c:pt>
                <c:pt idx="20">
                  <c:v>1220.245917026469</c:v>
                </c:pt>
                <c:pt idx="21">
                  <c:v>1212.6161326774888</c:v>
                </c:pt>
                <c:pt idx="22">
                  <c:v>1204.7160037585695</c:v>
                </c:pt>
                <c:pt idx="23">
                  <c:v>1196.5579114056575</c:v>
                </c:pt>
                <c:pt idx="24">
                  <c:v>1188.1543737022198</c:v>
                </c:pt>
                <c:pt idx="25">
                  <c:v>1179.5180039693792</c:v>
                </c:pt>
                <c:pt idx="26">
                  <c:v>1170.661470330276</c:v>
                </c:pt>
                <c:pt idx="27">
                  <c:v>1161.5974567355095</c:v>
                </c:pt>
                <c:pt idx="28">
                  <c:v>1152.3386256142617</c:v>
                </c:pt>
                <c:pt idx="29">
                  <c:v>1142.8975822931534</c:v>
                </c:pt>
                <c:pt idx="30">
                  <c:v>1133.286841302358</c:v>
                </c:pt>
                <c:pt idx="31">
                  <c:v>1123.5187946662563</c:v>
                </c:pt>
                <c:pt idx="32">
                  <c:v>1113.6056822542623</c:v>
                </c:pt>
                <c:pt idx="33">
                  <c:v>1103.5595642465546</c:v>
                </c:pt>
                <c:pt idx="34">
                  <c:v>1093.3922957495588</c:v>
                </c:pt>
                <c:pt idx="35">
                  <c:v>1083.1155035772679</c:v>
                </c:pt>
                <c:pt idx="36">
                  <c:v>1072.7405651970134</c:v>
                </c:pt>
                <c:pt idx="37">
                  <c:v>1062.2785898222101</c:v>
                </c:pt>
                <c:pt idx="38">
                  <c:v>1051.7404016199414</c:v>
                </c:pt>
                <c:pt idx="39">
                  <c:v>1041.1365249881173</c:v>
                </c:pt>
                <c:pt idx="40">
                  <c:v>1030.4771718452757</c:v>
                </c:pt>
                <c:pt idx="41">
                  <c:v>1019.7722308659846</c:v>
                </c:pt>
                <c:pt idx="42">
                  <c:v>1009.0312585861377</c:v>
                </c:pt>
                <c:pt idx="43">
                  <c:v>998.26347229522287</c:v>
                </c:pt>
                <c:pt idx="44">
                  <c:v>987.47774462680854</c:v>
                </c:pt>
                <c:pt idx="45">
                  <c:v>976.68259975396052</c:v>
                </c:pt>
                <c:pt idx="46">
                  <c:v>965.88621109299947</c:v>
                </c:pt>
                <c:pt idx="47">
                  <c:v>955.0964004168469</c:v>
                </c:pt>
                <c:pt idx="48">
                  <c:v>944.32063827809043</c:v>
                </c:pt>
                <c:pt idx="49">
                  <c:v>933.56604564172505</c:v>
                </c:pt>
                <c:pt idx="50">
                  <c:v>922.83939662821683</c:v>
                </c:pt>
                <c:pt idx="51">
                  <c:v>912.14712226897018</c:v>
                </c:pt>
                <c:pt idx="52">
                  <c:v>901.49531517837863</c:v>
                </c:pt>
                <c:pt idx="53">
                  <c:v>890.88973504930402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2.2103434726449054</c:v>
                </c:pt>
                <c:pt idx="2">
                  <c:v>2.8932680530407326</c:v>
                </c:pt>
                <c:pt idx="3">
                  <c:v>3.269211549497868</c:v>
                </c:pt>
                <c:pt idx="4">
                  <c:v>3.5687032865034132</c:v>
                </c:pt>
                <c:pt idx="5">
                  <c:v>3.8121820737951606</c:v>
                </c:pt>
                <c:pt idx="6">
                  <c:v>4.0129836561096646</c:v>
                </c:pt>
                <c:pt idx="7">
                  <c:v>4.1804140151978304</c:v>
                </c:pt>
                <c:pt idx="8">
                  <c:v>4.3212650689701642</c:v>
                </c:pt>
                <c:pt idx="9">
                  <c:v>4.4406544942850559</c:v>
                </c:pt>
                <c:pt idx="10">
                  <c:v>4.5425308043999539</c:v>
                </c:pt>
                <c:pt idx="11">
                  <c:v>4.6299962185571326</c:v>
                </c:pt>
                <c:pt idx="12">
                  <c:v>4.7055230273286996</c:v>
                </c:pt>
                <c:pt idx="13">
                  <c:v>4.7711041256088444</c:v>
                </c:pt>
                <c:pt idx="14">
                  <c:v>4.8283609765774136</c:v>
                </c:pt>
                <c:pt idx="15">
                  <c:v>4.8786230072590708</c:v>
                </c:pt>
                <c:pt idx="16">
                  <c:v>4.9229872254473497</c:v>
                </c:pt>
                <c:pt idx="17">
                  <c:v>4.9623637769875764</c:v>
                </c:pt>
                <c:pt idx="18">
                  <c:v>4.997511280168573</c:v>
                </c:pt>
                <c:pt idx="19">
                  <c:v>5.0290645804234444</c:v>
                </c:pt>
                <c:pt idx="20">
                  <c:v>5.0575567891818878</c:v>
                </c:pt>
                <c:pt idx="21">
                  <c:v>5.0834369482415127</c:v>
                </c:pt>
                <c:pt idx="22">
                  <c:v>5.1070843028037798</c:v>
                </c:pt>
                <c:pt idx="23">
                  <c:v>5.1288199153999656</c:v>
                </c:pt>
                <c:pt idx="24">
                  <c:v>5.1489161740371037</c:v>
                </c:pt>
                <c:pt idx="25">
                  <c:v>5.1676046180923958</c:v>
                </c:pt>
                <c:pt idx="26">
                  <c:v>5.1850824099055917</c:v>
                </c:pt>
                <c:pt idx="27">
                  <c:v>5.2015177086278284</c:v>
                </c:pt>
                <c:pt idx="28">
                  <c:v>5.2170541489272262</c:v>
                </c:pt>
                <c:pt idx="29">
                  <c:v>5.2318145858360339</c:v>
                </c:pt>
                <c:pt idx="30">
                  <c:v>5.2459042351276537</c:v>
                </c:pt>
                <c:pt idx="31">
                  <c:v>5.2594133136733907</c:v>
                </c:pt>
                <c:pt idx="32">
                  <c:v>5.2724192646455323</c:v>
                </c:pt>
                <c:pt idx="33">
                  <c:v>5.2849886368411427</c:v>
                </c:pt>
                <c:pt idx="34">
                  <c:v>5.2971786749860899</c:v>
                </c:pt>
                <c:pt idx="35">
                  <c:v>5.3090386678700439</c:v>
                </c:pt>
                <c:pt idx="36">
                  <c:v>5.3206110930576145</c:v>
                </c:pt>
                <c:pt idx="37">
                  <c:v>5.3319325903543175</c:v>
                </c:pt>
                <c:pt idx="38">
                  <c:v>5.3430347908053371</c:v>
                </c:pt>
                <c:pt idx="39">
                  <c:v>5.3539450236034956</c:v>
                </c:pt>
                <c:pt idx="40">
                  <c:v>5.3646869196305413</c:v>
                </c:pt>
                <c:pt idx="41">
                  <c:v>5.3752809273479629</c:v>
                </c:pt>
                <c:pt idx="42">
                  <c:v>5.3857447542523245</c:v>
                </c:pt>
                <c:pt idx="43">
                  <c:v>5.3960937450383071</c:v>
                </c:pt>
                <c:pt idx="44">
                  <c:v>5.4063412058628657</c:v>
                </c:pt>
                <c:pt idx="45">
                  <c:v>5.4164986826580606</c:v>
                </c:pt>
                <c:pt idx="46">
                  <c:v>5.4265762002409339</c:v>
                </c:pt>
                <c:pt idx="47">
                  <c:v>5.4365824679003216</c:v>
                </c:pt>
                <c:pt idx="48">
                  <c:v>5.4465250563403105</c:v>
                </c:pt>
                <c:pt idx="49">
                  <c:v>5.456410550080145</c:v>
                </c:pt>
                <c:pt idx="50">
                  <c:v>5.4662446788284615</c:v>
                </c:pt>
                <c:pt idx="51">
                  <c:v>5.4760324308223272</c:v>
                </c:pt>
                <c:pt idx="52">
                  <c:v>5.4857781506860173</c:v>
                </c:pt>
                <c:pt idx="53">
                  <c:v>5.495485623980092</c:v>
                </c:pt>
                <c:pt idx="54">
                  <c:v>5.5051581503117593</c:v>
                </c:pt>
                <c:pt idx="55">
                  <c:v>5.5147986066015893</c:v>
                </c:pt>
                <c:pt idx="56">
                  <c:v>5.524409501862686</c:v>
                </c:pt>
                <c:pt idx="57">
                  <c:v>5.5339930246748805</c:v>
                </c:pt>
                <c:pt idx="58">
                  <c:v>5.5435510843476044</c:v>
                </c:pt>
                <c:pt idx="59">
                  <c:v>5.5530853466426473</c:v>
                </c:pt>
                <c:pt idx="60">
                  <c:v>5.5625972647896891</c:v>
                </c:pt>
                <c:pt idx="61">
                  <c:v>5.5720881064378238</c:v>
                </c:pt>
                <c:pt idx="62">
                  <c:v>5.5815589770910785</c:v>
                </c:pt>
                <c:pt idx="63">
                  <c:v>5.5910108404926877</c:v>
                </c:pt>
                <c:pt idx="64">
                  <c:v>5.6004445363787037</c:v>
                </c:pt>
                <c:pt idx="65">
                  <c:v>5.609860795938566</c:v>
                </c:pt>
                <c:pt idx="66">
                  <c:v>5.6192602552967479</c:v>
                </c:pt>
                <c:pt idx="67">
                  <c:v>5.6286434672669756</c:v>
                </c:pt>
                <c:pt idx="68">
                  <c:v>5.6380109116169024</c:v>
                </c:pt>
                <c:pt idx="69">
                  <c:v>5.6473630040283318</c:v>
                </c:pt>
                <c:pt idx="70">
                  <c:v>5.6567001039264344</c:v>
                </c:pt>
                <c:pt idx="71">
                  <c:v>5.6660225213324624</c:v>
                </c:pt>
                <c:pt idx="72">
                  <c:v>5.6753305228479496</c:v>
                </c:pt>
                <c:pt idx="73">
                  <c:v>5.684624336903914</c:v>
                </c:pt>
                <c:pt idx="74">
                  <c:v>5.6939041583520105</c:v>
                </c:pt>
                <c:pt idx="75">
                  <c:v>5.7031701524918743</c:v>
                </c:pt>
                <c:pt idx="76">
                  <c:v>5.7124224585994989</c:v>
                </c:pt>
                <c:pt idx="77">
                  <c:v>5.7216611930289858</c:v>
                </c:pt>
                <c:pt idx="78">
                  <c:v>5.7308864519270575</c:v>
                </c:pt>
                <c:pt idx="79">
                  <c:v>5.7400983136262953</c:v>
                </c:pt>
                <c:pt idx="80">
                  <c:v>5.7492968407434333</c:v>
                </c:pt>
                <c:pt idx="81">
                  <c:v>5.7584820820247646</c:v>
                </c:pt>
                <c:pt idx="82">
                  <c:v>5.7676540739723929</c:v>
                </c:pt>
                <c:pt idx="83">
                  <c:v>5.7768128422746123</c:v>
                </c:pt>
                <c:pt idx="84">
                  <c:v>5.7859584030639271</c:v>
                </c:pt>
                <c:pt idx="85">
                  <c:v>5.7950907640294256</c:v>
                </c:pt>
                <c:pt idx="86">
                  <c:v>5.8042099253957335</c:v>
                </c:pt>
                <c:pt idx="87">
                  <c:v>5.8133158807854537</c:v>
                </c:pt>
                <c:pt idx="88">
                  <c:v>5.8224086179820222</c:v>
                </c:pt>
                <c:pt idx="89">
                  <c:v>5.8314881196053552</c:v>
                </c:pt>
                <c:pt idx="90">
                  <c:v>5.8580241285382479</c:v>
                </c:pt>
                <c:pt idx="91">
                  <c:v>5.8766478648874587</c:v>
                </c:pt>
                <c:pt idx="92">
                  <c:v>5.8899925056395448</c:v>
                </c:pt>
                <c:pt idx="93">
                  <c:v>5.8998103124387349</c:v>
                </c:pt>
                <c:pt idx="94">
                  <c:v>5.9072682984391927</c:v>
                </c:pt>
                <c:pt idx="95">
                  <c:v>5.9131445106839164</c:v>
                </c:pt>
                <c:pt idx="96">
                  <c:v>5.9179582879525556</c:v>
                </c:pt>
                <c:pt idx="97">
                  <c:v>5.9220567263259944</c:v>
                </c:pt>
                <c:pt idx="98">
                  <c:v>5.9256721141494166</c:v>
                </c:pt>
                <c:pt idx="99">
                  <c:v>5.9289601192836008</c:v>
                </c:pt>
                <c:pt idx="100">
                  <c:v>5.9320252072823747</c:v>
                </c:pt>
                <c:pt idx="101">
                  <c:v>5.9349375809626936</c:v>
                </c:pt>
                <c:pt idx="102">
                  <c:v>5.937744484174682</c:v>
                </c:pt>
                <c:pt idx="103">
                  <c:v>5.9404777549153946</c:v>
                </c:pt>
                <c:pt idx="104">
                  <c:v>5.9431588791818433</c:v>
                </c:pt>
                <c:pt idx="105">
                  <c:v>5.9458023772141146</c:v>
                </c:pt>
                <c:pt idx="106">
                  <c:v>5.9484180755418601</c:v>
                </c:pt>
                <c:pt idx="107">
                  <c:v>5.95101263356029</c:v>
                </c:pt>
                <c:pt idx="108">
                  <c:v>5.9535905706559831</c:v>
                </c:pt>
                <c:pt idx="109">
                  <c:v>5.9561549582399822</c:v>
                </c:pt>
                <c:pt idx="110">
                  <c:v>5.9587078866524292</c:v>
                </c:pt>
                <c:pt idx="111">
                  <c:v>5.961250780613736</c:v>
                </c:pt>
                <c:pt idx="112">
                  <c:v>5.9637846126317742</c:v>
                </c:pt>
                <c:pt idx="113">
                  <c:v>5.9663100475779061</c:v>
                </c:pt>
                <c:pt idx="114">
                  <c:v>5.968827540761402</c:v>
                </c:pt>
                <c:pt idx="115">
                  <c:v>5.9713374045472403</c:v>
                </c:pt>
                <c:pt idx="116">
                  <c:v>5.9738398536684478</c:v>
                </c:pt>
                <c:pt idx="117">
                  <c:v>5.9763350360883809</c:v>
                </c:pt>
                <c:pt idx="118">
                  <c:v>5.9788230540436151</c:v>
                </c:pt>
                <c:pt idx="119">
                  <c:v>5.9813039784201774</c:v>
                </c:pt>
                <c:pt idx="120">
                  <c:v>5.9837778585754782</c:v>
                </c:pt>
                <c:pt idx="121">
                  <c:v>5.9862447290671295</c:v>
                </c:pt>
                <c:pt idx="122">
                  <c:v>5.9887046142659148</c:v>
                </c:pt>
                <c:pt idx="123">
                  <c:v>5.9911575315193506</c:v>
                </c:pt>
                <c:pt idx="124">
                  <c:v>5.9936034933277789</c:v>
                </c:pt>
                <c:pt idx="125">
                  <c:v>5.9960425088399374</c:v>
                </c:pt>
                <c:pt idx="126">
                  <c:v>5.9984745848868766</c:v>
                </c:pt>
                <c:pt idx="127">
                  <c:v>6.0008997266904265</c:v>
                </c:pt>
                <c:pt idx="128">
                  <c:v>6.0033179383554609</c:v>
                </c:pt>
                <c:pt idx="129">
                  <c:v>6.0057292232110884</c:v>
                </c:pt>
                <c:pt idx="130">
                  <c:v>6.0081335840440451</c:v>
                </c:pt>
                <c:pt idx="131">
                  <c:v>6.0105310232623106</c:v>
                </c:pt>
                <c:pt idx="132">
                  <c:v>6.0129215430084262</c:v>
                </c:pt>
                <c:pt idx="133">
                  <c:v>6.0153051452388402</c:v>
                </c:pt>
                <c:pt idx="134">
                  <c:v>6.0176818317767502</c:v>
                </c:pt>
                <c:pt idx="135">
                  <c:v>6.0200516043520507</c:v>
                </c:pt>
                <c:pt idx="136">
                  <c:v>6.0224144646272997</c:v>
                </c:pt>
                <c:pt idx="137">
                  <c:v>6.0247704142155456</c:v>
                </c:pt>
                <c:pt idx="138">
                  <c:v>6.0271194546943594</c:v>
                </c:pt>
                <c:pt idx="139">
                  <c:v>6.0294615876144411</c:v>
                </c:pt>
                <c:pt idx="140">
                  <c:v>6.0317968145064995</c:v>
                </c:pt>
                <c:pt idx="141">
                  <c:v>6.034125136884418</c:v>
                </c:pt>
                <c:pt idx="142">
                  <c:v>6.0364465562497536</c:v>
                </c:pt>
                <c:pt idx="143">
                  <c:v>6.0387610740929922</c:v>
                </c:pt>
                <c:pt idx="144">
                  <c:v>6.0410686918964664</c:v>
                </c:pt>
                <c:pt idx="145">
                  <c:v>6.043369411133269</c:v>
                </c:pt>
                <c:pt idx="146">
                  <c:v>6.0456632332703224</c:v>
                </c:pt>
                <c:pt idx="147">
                  <c:v>6.0479501597678595</c:v>
                </c:pt>
                <c:pt idx="148">
                  <c:v>6.0502301920790922</c:v>
                </c:pt>
                <c:pt idx="149">
                  <c:v>6.0525033316515806</c:v>
                </c:pt>
                <c:pt idx="150">
                  <c:v>6.0547695799277337</c:v>
                </c:pt>
                <c:pt idx="151">
                  <c:v>6.0570289383439526</c:v>
                </c:pt>
                <c:pt idx="152">
                  <c:v>6.0592814083304551</c:v>
                </c:pt>
                <c:pt idx="153">
                  <c:v>6.0615269913131318</c:v>
                </c:pt>
                <c:pt idx="154">
                  <c:v>6.0637656887120892</c:v>
                </c:pt>
                <c:pt idx="155">
                  <c:v>6.0659975019419008</c:v>
                </c:pt>
                <c:pt idx="156">
                  <c:v>6.0682224324119618</c:v>
                </c:pt>
                <c:pt idx="157">
                  <c:v>6.0704404815263358</c:v>
                </c:pt>
                <c:pt idx="158">
                  <c:v>6.0726516506842376</c:v>
                </c:pt>
                <c:pt idx="159">
                  <c:v>6.0748559412793695</c:v>
                </c:pt>
                <c:pt idx="160">
                  <c:v>6.0770533547001193</c:v>
                </c:pt>
                <c:pt idx="161">
                  <c:v>6.0792438923300862</c:v>
                </c:pt>
                <c:pt idx="162">
                  <c:v>6.0814275555476716</c:v>
                </c:pt>
                <c:pt idx="163">
                  <c:v>6.0836043457250462</c:v>
                </c:pt>
                <c:pt idx="164">
                  <c:v>6.0857742642307366</c:v>
                </c:pt>
                <c:pt idx="165">
                  <c:v>6.0879373124276999</c:v>
                </c:pt>
                <c:pt idx="166">
                  <c:v>6.0900934916730973</c:v>
                </c:pt>
                <c:pt idx="167">
                  <c:v>6.0922428033196034</c:v>
                </c:pt>
                <c:pt idx="168">
                  <c:v>6.0943852487146408</c:v>
                </c:pt>
                <c:pt idx="169">
                  <c:v>6.096520829200796</c:v>
                </c:pt>
                <c:pt idx="170">
                  <c:v>6.0986495461148653</c:v>
                </c:pt>
                <c:pt idx="171">
                  <c:v>6.1007714007893483</c:v>
                </c:pt>
                <c:pt idx="172">
                  <c:v>6.1028863945516925</c:v>
                </c:pt>
                <c:pt idx="173">
                  <c:v>6.104994528723136</c:v>
                </c:pt>
                <c:pt idx="174">
                  <c:v>6.1070958046214292</c:v>
                </c:pt>
                <c:pt idx="175">
                  <c:v>6.1091902235582527</c:v>
                </c:pt>
                <c:pt idx="176">
                  <c:v>6.1112777868408186</c:v>
                </c:pt>
                <c:pt idx="177">
                  <c:v>6.113358495770794</c:v>
                </c:pt>
                <c:pt idx="178">
                  <c:v>6.1154323516455662</c:v>
                </c:pt>
                <c:pt idx="179">
                  <c:v>6.1174993557567534</c:v>
                </c:pt>
                <c:pt idx="180">
                  <c:v>6.1195595093913795</c:v>
                </c:pt>
                <c:pt idx="181">
                  <c:v>6.1216128138317867</c:v>
                </c:pt>
                <c:pt idx="182">
                  <c:v>6.1236592703544011</c:v>
                </c:pt>
                <c:pt idx="183">
                  <c:v>6.1256988802318695</c:v>
                </c:pt>
                <c:pt idx="184">
                  <c:v>6.1277316447312415</c:v>
                </c:pt>
                <c:pt idx="185">
                  <c:v>6.1297575651146996</c:v>
                </c:pt>
                <c:pt idx="186">
                  <c:v>6.1317766426395295</c:v>
                </c:pt>
                <c:pt idx="187">
                  <c:v>6.1337888785579437</c:v>
                </c:pt>
                <c:pt idx="188">
                  <c:v>6.1357942741176394</c:v>
                </c:pt>
                <c:pt idx="189">
                  <c:v>6.1377928305611293</c:v>
                </c:pt>
                <c:pt idx="190">
                  <c:v>6.1397845491258725</c:v>
                </c:pt>
                <c:pt idx="191">
                  <c:v>6.1417694310446134</c:v>
                </c:pt>
                <c:pt idx="192">
                  <c:v>6.1437474775458067</c:v>
                </c:pt>
                <c:pt idx="193">
                  <c:v>6.1457186898519645</c:v>
                </c:pt>
                <c:pt idx="194">
                  <c:v>6.1476830691813955</c:v>
                </c:pt>
                <c:pt idx="195">
                  <c:v>6.1496406167473436</c:v>
                </c:pt>
                <c:pt idx="196">
                  <c:v>6.1515913337585193</c:v>
                </c:pt>
                <c:pt idx="197">
                  <c:v>6.1535352214185961</c:v>
                </c:pt>
                <c:pt idx="198">
                  <c:v>6.1554722809263476</c:v>
                </c:pt>
                <c:pt idx="199">
                  <c:v>6.1574025134754189</c:v>
                </c:pt>
                <c:pt idx="200">
                  <c:v>6.1593259202553892</c:v>
                </c:pt>
                <c:pt idx="201">
                  <c:v>6.1612425024509117</c:v>
                </c:pt>
                <c:pt idx="202">
                  <c:v>6.1631522612412244</c:v>
                </c:pt>
                <c:pt idx="203">
                  <c:v>6.165055197801399</c:v>
                </c:pt>
                <c:pt idx="204">
                  <c:v>6.1669513133010234</c:v>
                </c:pt>
                <c:pt idx="205">
                  <c:v>6.1688406089063541</c:v>
                </c:pt>
                <c:pt idx="206">
                  <c:v>6.1707230857766673</c:v>
                </c:pt>
                <c:pt idx="207">
                  <c:v>6.1725987450692372</c:v>
                </c:pt>
                <c:pt idx="208">
                  <c:v>6.1744675879339717</c:v>
                </c:pt>
                <c:pt idx="209">
                  <c:v>6.1763296155180871</c:v>
                </c:pt>
                <c:pt idx="210">
                  <c:v>6.1781848289621948</c:v>
                </c:pt>
                <c:pt idx="211">
                  <c:v>6.1800332294038514</c:v>
                </c:pt>
                <c:pt idx="212">
                  <c:v>6.1818748179752943</c:v>
                </c:pt>
                <c:pt idx="213">
                  <c:v>6.1837095958038635</c:v>
                </c:pt>
                <c:pt idx="214">
                  <c:v>6.1855375640124413</c:v>
                </c:pt>
                <c:pt idx="215">
                  <c:v>6.1873587237188747</c:v>
                </c:pt>
                <c:pt idx="216">
                  <c:v>6.1891730760368446</c:v>
                </c:pt>
                <c:pt idx="217">
                  <c:v>6.1909806220751147</c:v>
                </c:pt>
                <c:pt idx="218">
                  <c:v>6.1927813629374153</c:v>
                </c:pt>
                <c:pt idx="219">
                  <c:v>6.1945752997242014</c:v>
                </c:pt>
                <c:pt idx="220">
                  <c:v>6.1963624335289751</c:v>
                </c:pt>
                <c:pt idx="221">
                  <c:v>6.198142765442646</c:v>
                </c:pt>
                <c:pt idx="222">
                  <c:v>6.1999162965509091</c:v>
                </c:pt>
                <c:pt idx="223">
                  <c:v>6.2016830279343909</c:v>
                </c:pt>
                <c:pt idx="224">
                  <c:v>6.2034429606692214</c:v>
                </c:pt>
                <c:pt idx="225">
                  <c:v>6.205196095827314</c:v>
                </c:pt>
                <c:pt idx="226">
                  <c:v>6.2069424344760131</c:v>
                </c:pt>
                <c:pt idx="227">
                  <c:v>6.2086819776772755</c:v>
                </c:pt>
                <c:pt idx="228">
                  <c:v>6.2104147264892298</c:v>
                </c:pt>
                <c:pt idx="229">
                  <c:v>6.2121406819656331</c:v>
                </c:pt>
                <c:pt idx="230">
                  <c:v>6.2138598451547269</c:v>
                </c:pt>
                <c:pt idx="231">
                  <c:v>6.215572217100962</c:v>
                </c:pt>
                <c:pt idx="232">
                  <c:v>6.2172777988436865</c:v>
                </c:pt>
                <c:pt idx="233">
                  <c:v>6.2189765914182722</c:v>
                </c:pt>
                <c:pt idx="234">
                  <c:v>6.2206685958552068</c:v>
                </c:pt>
                <c:pt idx="235">
                  <c:v>6.2223538131806109</c:v>
                </c:pt>
                <c:pt idx="236">
                  <c:v>6.2240322444158362</c:v>
                </c:pt>
                <c:pt idx="237">
                  <c:v>6.2257038905777549</c:v>
                </c:pt>
                <c:pt idx="238">
                  <c:v>6.2273687526790695</c:v>
                </c:pt>
                <c:pt idx="239">
                  <c:v>6.2290268317273947</c:v>
                </c:pt>
                <c:pt idx="240">
                  <c:v>6.2306781287264661</c:v>
                </c:pt>
                <c:pt idx="241">
                  <c:v>6.2323226446749205</c:v>
                </c:pt>
                <c:pt idx="242">
                  <c:v>6.2339603805676234</c:v>
                </c:pt>
                <c:pt idx="243">
                  <c:v>6.2355913373941059</c:v>
                </c:pt>
                <c:pt idx="244">
                  <c:v>6.23721551614027</c:v>
                </c:pt>
                <c:pt idx="245">
                  <c:v>6.2388329177869117</c:v>
                </c:pt>
                <c:pt idx="246">
                  <c:v>6.2404435433107492</c:v>
                </c:pt>
                <c:pt idx="247">
                  <c:v>6.2420473936836247</c:v>
                </c:pt>
                <c:pt idx="248">
                  <c:v>6.2436444698735354</c:v>
                </c:pt>
                <c:pt idx="249">
                  <c:v>6.2452347728434479</c:v>
                </c:pt>
                <c:pt idx="250">
                  <c:v>6.2468183035522538</c:v>
                </c:pt>
                <c:pt idx="251">
                  <c:v>6.2483950629542475</c:v>
                </c:pt>
                <c:pt idx="252">
                  <c:v>6.2499650519995011</c:v>
                </c:pt>
                <c:pt idx="253">
                  <c:v>6.2515282716333225</c:v>
                </c:pt>
                <c:pt idx="254">
                  <c:v>6.2530847227972739</c:v>
                </c:pt>
                <c:pt idx="255">
                  <c:v>6.2546344064275896</c:v>
                </c:pt>
                <c:pt idx="256">
                  <c:v>6.256177323457063</c:v>
                </c:pt>
                <c:pt idx="257">
                  <c:v>6.2577134748130634</c:v>
                </c:pt>
                <c:pt idx="258">
                  <c:v>6.2592428614195894</c:v>
                </c:pt>
                <c:pt idx="259">
                  <c:v>6.2607654841954385</c:v>
                </c:pt>
                <c:pt idx="260">
                  <c:v>6.2622813440556095</c:v>
                </c:pt>
                <c:pt idx="261">
                  <c:v>6.2637904419105714</c:v>
                </c:pt>
                <c:pt idx="262">
                  <c:v>6.2652927786662005</c:v>
                </c:pt>
                <c:pt idx="263">
                  <c:v>6.2667883552244827</c:v>
                </c:pt>
                <c:pt idx="264">
                  <c:v>6.2682771724824606</c:v>
                </c:pt>
                <c:pt idx="265">
                  <c:v>6.2697592313333841</c:v>
                </c:pt>
                <c:pt idx="266">
                  <c:v>6.2712345326659573</c:v>
                </c:pt>
                <c:pt idx="267">
                  <c:v>6.2727030773643389</c:v>
                </c:pt>
                <c:pt idx="268">
                  <c:v>6.2741648663088379</c:v>
                </c:pt>
                <c:pt idx="269">
                  <c:v>6.275619900374835</c:v>
                </c:pt>
                <c:pt idx="270">
                  <c:v>6.2770681804339343</c:v>
                </c:pt>
                <c:pt idx="271">
                  <c:v>6.2785097073532237</c:v>
                </c:pt>
                <c:pt idx="272">
                  <c:v>6.2799444819955195</c:v>
                </c:pt>
                <c:pt idx="273">
                  <c:v>6.2813725052190676</c:v>
                </c:pt>
                <c:pt idx="274">
                  <c:v>6.2827937778784397</c:v>
                </c:pt>
                <c:pt idx="275">
                  <c:v>6.2842083008232512</c:v>
                </c:pt>
                <c:pt idx="276">
                  <c:v>6.2856160748996146</c:v>
                </c:pt>
                <c:pt idx="277">
                  <c:v>6.2870171009483107</c:v>
                </c:pt>
                <c:pt idx="278">
                  <c:v>6.2884113798068828</c:v>
                </c:pt>
                <c:pt idx="279">
                  <c:v>6.2897989123077815</c:v>
                </c:pt>
                <c:pt idx="280">
                  <c:v>6.2911796992799562</c:v>
                </c:pt>
                <c:pt idx="281">
                  <c:v>6.2925537415475157</c:v>
                </c:pt>
                <c:pt idx="282">
                  <c:v>6.29392103993065</c:v>
                </c:pt>
                <c:pt idx="283">
                  <c:v>6.2952815952452141</c:v>
                </c:pt>
                <c:pt idx="284">
                  <c:v>6.2966354083030538</c:v>
                </c:pt>
                <c:pt idx="285">
                  <c:v>6.2979824799109032</c:v>
                </c:pt>
                <c:pt idx="286">
                  <c:v>6.2993228108725985</c:v>
                </c:pt>
                <c:pt idx="287">
                  <c:v>6.3006564019865943</c:v>
                </c:pt>
                <c:pt idx="288">
                  <c:v>6.3019832540480998</c:v>
                </c:pt>
                <c:pt idx="289">
                  <c:v>6.3033033678471284</c:v>
                </c:pt>
                <c:pt idx="290">
                  <c:v>6.3046167441701844</c:v>
                </c:pt>
                <c:pt idx="291">
                  <c:v>6.3059233837997137</c:v>
                </c:pt>
                <c:pt idx="292">
                  <c:v>6.3072232875132164</c:v>
                </c:pt>
                <c:pt idx="293">
                  <c:v>6.308516456084555</c:v>
                </c:pt>
                <c:pt idx="294">
                  <c:v>6.3098028902832084</c:v>
                </c:pt>
                <c:pt idx="295">
                  <c:v>6.3110825908747872</c:v>
                </c:pt>
                <c:pt idx="296">
                  <c:v>6.3123555586203102</c:v>
                </c:pt>
                <c:pt idx="297">
                  <c:v>6.3136217942768358</c:v>
                </c:pt>
                <c:pt idx="298">
                  <c:v>6.3148812985972169</c:v>
                </c:pt>
                <c:pt idx="299">
                  <c:v>6.3161340723301782</c:v>
                </c:pt>
                <c:pt idx="300">
                  <c:v>6.3173801162202743</c:v>
                </c:pt>
                <c:pt idx="301">
                  <c:v>6.3186194310078783</c:v>
                </c:pt>
                <c:pt idx="302">
                  <c:v>6.3198520174295156</c:v>
                </c:pt>
                <c:pt idx="303">
                  <c:v>6.3210778762169912</c:v>
                </c:pt>
                <c:pt idx="304">
                  <c:v>6.3222970080983112</c:v>
                </c:pt>
                <c:pt idx="305">
                  <c:v>6.3235094137975301</c:v>
                </c:pt>
                <c:pt idx="306">
                  <c:v>6.3247150940342785</c:v>
                </c:pt>
                <c:pt idx="307">
                  <c:v>6.3259140495242239</c:v>
                </c:pt>
                <c:pt idx="308">
                  <c:v>6.327106280978783</c:v>
                </c:pt>
                <c:pt idx="309">
                  <c:v>6.3282917891053643</c:v>
                </c:pt>
                <c:pt idx="310">
                  <c:v>6.3294705746070257</c:v>
                </c:pt>
                <c:pt idx="311">
                  <c:v>6.3306426381833463</c:v>
                </c:pt>
                <c:pt idx="312">
                  <c:v>6.3318079805292831</c:v>
                </c:pt>
                <c:pt idx="313">
                  <c:v>6.3329666023356532</c:v>
                </c:pt>
                <c:pt idx="314">
                  <c:v>6.3341185042898411</c:v>
                </c:pt>
                <c:pt idx="315">
                  <c:v>6.335263687073776</c:v>
                </c:pt>
                <c:pt idx="316">
                  <c:v>6.3364021513669027</c:v>
                </c:pt>
                <c:pt idx="317">
                  <c:v>6.3375338978436835</c:v>
                </c:pt>
                <c:pt idx="318">
                  <c:v>6.3386589271747322</c:v>
                </c:pt>
                <c:pt idx="319">
                  <c:v>6.3397772400264127</c:v>
                </c:pt>
                <c:pt idx="320">
                  <c:v>6.3408888370613532</c:v>
                </c:pt>
                <c:pt idx="321">
                  <c:v>6.3419937189379452</c:v>
                </c:pt>
                <c:pt idx="322">
                  <c:v>6.34309188631034</c:v>
                </c:pt>
                <c:pt idx="323">
                  <c:v>6.3441833398290788</c:v>
                </c:pt>
                <c:pt idx="324">
                  <c:v>6.3452680801402011</c:v>
                </c:pt>
                <c:pt idx="325">
                  <c:v>6.346346107886057</c:v>
                </c:pt>
                <c:pt idx="326">
                  <c:v>6.3474174237046466</c:v>
                </c:pt>
                <c:pt idx="327">
                  <c:v>6.3484820282304142</c:v>
                </c:pt>
                <c:pt idx="328">
                  <c:v>6.3495399220929576</c:v>
                </c:pt>
                <c:pt idx="329">
                  <c:v>6.3505911059187303</c:v>
                </c:pt>
                <c:pt idx="330">
                  <c:v>6.3516355803296038</c:v>
                </c:pt>
                <c:pt idx="331">
                  <c:v>6.352673345943793</c:v>
                </c:pt>
                <c:pt idx="332">
                  <c:v>6.353704403375148</c:v>
                </c:pt>
                <c:pt idx="333">
                  <c:v>6.3547287532338794</c:v>
                </c:pt>
                <c:pt idx="334">
                  <c:v>6.3557463961256442</c:v>
                </c:pt>
                <c:pt idx="335">
                  <c:v>6.3567573326528422</c:v>
                </c:pt>
                <c:pt idx="336">
                  <c:v>6.3577615634132298</c:v>
                </c:pt>
                <c:pt idx="337">
                  <c:v>6.3587590890007233</c:v>
                </c:pt>
                <c:pt idx="338">
                  <c:v>6.3597499100054646</c:v>
                </c:pt>
                <c:pt idx="339">
                  <c:v>6.3607340270136792</c:v>
                </c:pt>
                <c:pt idx="340">
                  <c:v>6.3617114406071202</c:v>
                </c:pt>
                <c:pt idx="341">
                  <c:v>6.3626821513638196</c:v>
                </c:pt>
                <c:pt idx="342">
                  <c:v>6.3636461598581704</c:v>
                </c:pt>
                <c:pt idx="343">
                  <c:v>6.3646034666599229</c:v>
                </c:pt>
                <c:pt idx="344">
                  <c:v>6.3655540723356294</c:v>
                </c:pt>
                <c:pt idx="345">
                  <c:v>6.3664979774470112</c:v>
                </c:pt>
                <c:pt idx="346">
                  <c:v>6.367435182552514</c:v>
                </c:pt>
                <c:pt idx="347">
                  <c:v>6.3683656882064579</c:v>
                </c:pt>
                <c:pt idx="348">
                  <c:v>6.3692894949590499</c:v>
                </c:pt>
                <c:pt idx="349">
                  <c:v>6.3702066033566762</c:v>
                </c:pt>
                <c:pt idx="350">
                  <c:v>6.371117013941662</c:v>
                </c:pt>
                <c:pt idx="351">
                  <c:v>6.3720207272525196</c:v>
                </c:pt>
                <c:pt idx="352">
                  <c:v>6.3729177438239857</c:v>
                </c:pt>
                <c:pt idx="353">
                  <c:v>6.3738080641861217</c:v>
                </c:pt>
                <c:pt idx="354">
                  <c:v>6.3746916888659744</c:v>
                </c:pt>
                <c:pt idx="355">
                  <c:v>6.3755686183861524</c:v>
                </c:pt>
                <c:pt idx="356">
                  <c:v>6.3764388532653715</c:v>
                </c:pt>
                <c:pt idx="357">
                  <c:v>6.3773023940186073</c:v>
                </c:pt>
                <c:pt idx="358">
                  <c:v>6.3781592411566077</c:v>
                </c:pt>
                <c:pt idx="359">
                  <c:v>6.3790093951867366</c:v>
                </c:pt>
                <c:pt idx="360">
                  <c:v>6.3798528566116222</c:v>
                </c:pt>
                <c:pt idx="361">
                  <c:v>6.3806896259309456</c:v>
                </c:pt>
                <c:pt idx="362">
                  <c:v>6.3815197036395315</c:v>
                </c:pt>
                <c:pt idx="363">
                  <c:v>6.3823430902290283</c:v>
                </c:pt>
                <c:pt idx="364">
                  <c:v>6.3831597861866909</c:v>
                </c:pt>
                <c:pt idx="365">
                  <c:v>6.3839697919964715</c:v>
                </c:pt>
                <c:pt idx="366">
                  <c:v>6.3847731081376127</c:v>
                </c:pt>
                <c:pt idx="367">
                  <c:v>6.3855697350861895</c:v>
                </c:pt>
                <c:pt idx="368">
                  <c:v>6.3863596733138639</c:v>
                </c:pt>
                <c:pt idx="369">
                  <c:v>6.3871429232888</c:v>
                </c:pt>
                <c:pt idx="370">
                  <c:v>6.3879194854752006</c:v>
                </c:pt>
                <c:pt idx="371">
                  <c:v>6.388689360333081</c:v>
                </c:pt>
                <c:pt idx="372">
                  <c:v>6.3894525483188271</c:v>
                </c:pt>
                <c:pt idx="373">
                  <c:v>6.3902090498848745</c:v>
                </c:pt>
                <c:pt idx="374">
                  <c:v>6.3909588654801253</c:v>
                </c:pt>
                <c:pt idx="375">
                  <c:v>6.3917019955489236</c:v>
                </c:pt>
                <c:pt idx="376">
                  <c:v>6.3924384405325334</c:v>
                </c:pt>
                <c:pt idx="377">
                  <c:v>6.3931682008674935</c:v>
                </c:pt>
                <c:pt idx="378">
                  <c:v>6.3938912769871843</c:v>
                </c:pt>
                <c:pt idx="379">
                  <c:v>6.3946076693210063</c:v>
                </c:pt>
                <c:pt idx="380">
                  <c:v>6.3953173782943198</c:v>
                </c:pt>
                <c:pt idx="381">
                  <c:v>6.3960204043284836</c:v>
                </c:pt>
                <c:pt idx="382">
                  <c:v>6.3967167478412614</c:v>
                </c:pt>
                <c:pt idx="383">
                  <c:v>6.3974064092466438</c:v>
                </c:pt>
                <c:pt idx="384">
                  <c:v>6.398089388954749</c:v>
                </c:pt>
                <c:pt idx="385">
                  <c:v>6.3987656873714451</c:v>
                </c:pt>
                <c:pt idx="386">
                  <c:v>6.3994353048990478</c:v>
                </c:pt>
                <c:pt idx="387">
                  <c:v>6.4000982419364316</c:v>
                </c:pt>
                <c:pt idx="388">
                  <c:v>6.4007544988778813</c:v>
                </c:pt>
                <c:pt idx="389">
                  <c:v>6.4014040761143907</c:v>
                </c:pt>
                <c:pt idx="390">
                  <c:v>6.4020469740330297</c:v>
                </c:pt>
                <c:pt idx="391">
                  <c:v>6.4026831930166752</c:v>
                </c:pt>
                <c:pt idx="392">
                  <c:v>6.4033127334449018</c:v>
                </c:pt>
                <c:pt idx="393">
                  <c:v>6.4039355956930839</c:v>
                </c:pt>
                <c:pt idx="394">
                  <c:v>6.4045517801329055</c:v>
                </c:pt>
                <c:pt idx="395">
                  <c:v>6.4051612871324366</c:v>
                </c:pt>
                <c:pt idx="396">
                  <c:v>6.40576411705542</c:v>
                </c:pt>
                <c:pt idx="397">
                  <c:v>6.4063602702621214</c:v>
                </c:pt>
                <c:pt idx="398">
                  <c:v>6.4069497471091363</c:v>
                </c:pt>
                <c:pt idx="399">
                  <c:v>6.4075325479490832</c:v>
                </c:pt>
                <c:pt idx="400">
                  <c:v>6.4081086731304735</c:v>
                </c:pt>
                <c:pt idx="401">
                  <c:v>6.4086781229986132</c:v>
                </c:pt>
                <c:pt idx="402">
                  <c:v>6.4092408978945379</c:v>
                </c:pt>
                <c:pt idx="403">
                  <c:v>6.4097969981554694</c:v>
                </c:pt>
                <c:pt idx="404">
                  <c:v>6.4103464241153647</c:v>
                </c:pt>
                <c:pt idx="405">
                  <c:v>6.4108891761035682</c:v>
                </c:pt>
                <c:pt idx="406">
                  <c:v>6.4114252544463683</c:v>
                </c:pt>
                <c:pt idx="407">
                  <c:v>6.4119546594658594</c:v>
                </c:pt>
                <c:pt idx="408">
                  <c:v>6.4124773914804623</c:v>
                </c:pt>
                <c:pt idx="409">
                  <c:v>6.4129934508048398</c:v>
                </c:pt>
                <c:pt idx="410">
                  <c:v>6.4135028377495455</c:v>
                </c:pt>
                <c:pt idx="411">
                  <c:v>6.4140055526218962</c:v>
                </c:pt>
                <c:pt idx="412">
                  <c:v>6.4145015957251763</c:v>
                </c:pt>
                <c:pt idx="413">
                  <c:v>6.4149909673585954</c:v>
                </c:pt>
                <c:pt idx="414">
                  <c:v>6.4154736678178885</c:v>
                </c:pt>
                <c:pt idx="415">
                  <c:v>6.4159496973951198</c:v>
                </c:pt>
                <c:pt idx="416">
                  <c:v>6.4164190563781824</c:v>
                </c:pt>
                <c:pt idx="417">
                  <c:v>6.4168817450516071</c:v>
                </c:pt>
                <c:pt idx="418">
                  <c:v>6.4173377636959996</c:v>
                </c:pt>
                <c:pt idx="419">
                  <c:v>6.4177871125880106</c:v>
                </c:pt>
                <c:pt idx="420">
                  <c:v>6.418229792000818</c:v>
                </c:pt>
                <c:pt idx="421">
                  <c:v>6.4186658022035932</c:v>
                </c:pt>
                <c:pt idx="422">
                  <c:v>6.4190951434616981</c:v>
                </c:pt>
                <c:pt idx="423">
                  <c:v>6.4195178160372217</c:v>
                </c:pt>
                <c:pt idx="424">
                  <c:v>6.4199338201878398</c:v>
                </c:pt>
                <c:pt idx="425">
                  <c:v>6.4203431561677915</c:v>
                </c:pt>
                <c:pt idx="426">
                  <c:v>6.4207458242277884</c:v>
                </c:pt>
                <c:pt idx="427">
                  <c:v>6.421141824614125</c:v>
                </c:pt>
                <c:pt idx="428">
                  <c:v>6.4215311575698868</c:v>
                </c:pt>
                <c:pt idx="429">
                  <c:v>6.4219138233344513</c:v>
                </c:pt>
                <c:pt idx="430">
                  <c:v>6.4222898221429245</c:v>
                </c:pt>
                <c:pt idx="431">
                  <c:v>6.422659154227178</c:v>
                </c:pt>
                <c:pt idx="432">
                  <c:v>6.4230218198149283</c:v>
                </c:pt>
                <c:pt idx="433">
                  <c:v>6.4233778191306108</c:v>
                </c:pt>
                <c:pt idx="434">
                  <c:v>6.4237271523944663</c:v>
                </c:pt>
                <c:pt idx="435">
                  <c:v>6.4240698198230621</c:v>
                </c:pt>
                <c:pt idx="436">
                  <c:v>6.4244058216295885</c:v>
                </c:pt>
                <c:pt idx="437">
                  <c:v>6.4247351580229717</c:v>
                </c:pt>
                <c:pt idx="438">
                  <c:v>6.4250578292087486</c:v>
                </c:pt>
                <c:pt idx="439">
                  <c:v>6.4253738353885508</c:v>
                </c:pt>
                <c:pt idx="440">
                  <c:v>6.4256831767604998</c:v>
                </c:pt>
                <c:pt idx="441">
                  <c:v>6.4259858535186982</c:v>
                </c:pt>
                <c:pt idx="442">
                  <c:v>6.4262818658535812</c:v>
                </c:pt>
                <c:pt idx="443">
                  <c:v>6.4265712139518572</c:v>
                </c:pt>
                <c:pt idx="444">
                  <c:v>6.4268538979965246</c:v>
                </c:pt>
                <c:pt idx="445">
                  <c:v>6.4271299181669033</c:v>
                </c:pt>
                <c:pt idx="446">
                  <c:v>6.4273992746385664</c:v>
                </c:pt>
                <c:pt idx="447">
                  <c:v>6.4276619675831617</c:v>
                </c:pt>
                <c:pt idx="448">
                  <c:v>6.4279179971688913</c:v>
                </c:pt>
                <c:pt idx="449">
                  <c:v>6.4281673635600569</c:v>
                </c:pt>
                <c:pt idx="450">
                  <c:v>6.4284100669172615</c:v>
                </c:pt>
                <c:pt idx="451">
                  <c:v>6.4286461073972179</c:v>
                </c:pt>
                <c:pt idx="452">
                  <c:v>6.4288754851534256</c:v>
                </c:pt>
                <c:pt idx="453">
                  <c:v>6.429098200334991</c:v>
                </c:pt>
                <c:pt idx="454">
                  <c:v>6.4293142530876128</c:v>
                </c:pt>
                <c:pt idx="455">
                  <c:v>6.4295236435535301</c:v>
                </c:pt>
                <c:pt idx="456">
                  <c:v>6.4297263718706237</c:v>
                </c:pt>
                <c:pt idx="457">
                  <c:v>6.4299224381738158</c:v>
                </c:pt>
                <c:pt idx="458">
                  <c:v>6.4301118425935559</c:v>
                </c:pt>
                <c:pt idx="459">
                  <c:v>6.4302945852571378</c:v>
                </c:pt>
                <c:pt idx="460">
                  <c:v>6.4304706662877429</c:v>
                </c:pt>
                <c:pt idx="461">
                  <c:v>6.430640085805102</c:v>
                </c:pt>
                <c:pt idx="462">
                  <c:v>6.4308028439252869</c:v>
                </c:pt>
                <c:pt idx="463">
                  <c:v>6.4309589407602079</c:v>
                </c:pt>
                <c:pt idx="464">
                  <c:v>6.4311083764185168</c:v>
                </c:pt>
                <c:pt idx="465">
                  <c:v>6.4312511510049966</c:v>
                </c:pt>
                <c:pt idx="466">
                  <c:v>6.4313872646205699</c:v>
                </c:pt>
                <c:pt idx="467">
                  <c:v>6.4315167173626806</c:v>
                </c:pt>
                <c:pt idx="468">
                  <c:v>6.4316395093249588</c:v>
                </c:pt>
                <c:pt idx="469">
                  <c:v>6.4317556405972462</c:v>
                </c:pt>
                <c:pt idx="470">
                  <c:v>6.4318651112656742</c:v>
                </c:pt>
                <c:pt idx="471">
                  <c:v>6.431967921412892</c:v>
                </c:pt>
                <c:pt idx="472">
                  <c:v>6.4320640711174786</c:v>
                </c:pt>
                <c:pt idx="473">
                  <c:v>6.4321535604546005</c:v>
                </c:pt>
                <c:pt idx="474">
                  <c:v>6.4322363894956913</c:v>
                </c:pt>
                <c:pt idx="475">
                  <c:v>6.4323125583081699</c:v>
                </c:pt>
                <c:pt idx="476">
                  <c:v>6.4323820669560181</c:v>
                </c:pt>
                <c:pt idx="477">
                  <c:v>6.432444915499504</c:v>
                </c:pt>
                <c:pt idx="478">
                  <c:v>6.4325011039951967</c:v>
                </c:pt>
                <c:pt idx="479">
                  <c:v>6.4325506324956736</c:v>
                </c:pt>
                <c:pt idx="480">
                  <c:v>6.4325935010502242</c:v>
                </c:pt>
                <c:pt idx="481">
                  <c:v>6.4326297097039875</c:v>
                </c:pt>
                <c:pt idx="482">
                  <c:v>6.43265925849881</c:v>
                </c:pt>
                <c:pt idx="483">
                  <c:v>6.4326821474726543</c:v>
                </c:pt>
                <c:pt idx="484">
                  <c:v>6.4326983766596584</c:v>
                </c:pt>
                <c:pt idx="485">
                  <c:v>6.4327079460904661</c:v>
                </c:pt>
                <c:pt idx="486">
                  <c:v>6.432710855791731</c:v>
                </c:pt>
                <c:pt idx="487">
                  <c:v>6.4327071057868404</c:v>
                </c:pt>
                <c:pt idx="488">
                  <c:v>6.4326966960950207</c:v>
                </c:pt>
                <c:pt idx="489">
                  <c:v>6.4326796267319892</c:v>
                </c:pt>
                <c:pt idx="490">
                  <c:v>6.4326558977097816</c:v>
                </c:pt>
                <c:pt idx="491">
                  <c:v>6.4326255090367859</c:v>
                </c:pt>
                <c:pt idx="492">
                  <c:v>6.4325884607173807</c:v>
                </c:pt>
                <c:pt idx="493">
                  <c:v>6.4325447527527393</c:v>
                </c:pt>
                <c:pt idx="494">
                  <c:v>6.432494385139794</c:v>
                </c:pt>
                <c:pt idx="495">
                  <c:v>6.4324373578721215</c:v>
                </c:pt>
                <c:pt idx="496">
                  <c:v>6.4323736709394632</c:v>
                </c:pt>
                <c:pt idx="497">
                  <c:v>6.4323033243278696</c:v>
                </c:pt>
                <c:pt idx="498">
                  <c:v>6.4322263180196488</c:v>
                </c:pt>
                <c:pt idx="499">
                  <c:v>6.4321426519935363</c:v>
                </c:pt>
                <c:pt idx="500">
                  <c:v>6.432052326224496</c:v>
                </c:pt>
                <c:pt idx="501">
                  <c:v>6.4319553406835341</c:v>
                </c:pt>
                <c:pt idx="502">
                  <c:v>6.4318516953384384</c:v>
                </c:pt>
                <c:pt idx="503">
                  <c:v>6.4317413901529825</c:v>
                </c:pt>
                <c:pt idx="504">
                  <c:v>6.4316244250870707</c:v>
                </c:pt>
                <c:pt idx="505">
                  <c:v>6.4315008000973215</c:v>
                </c:pt>
                <c:pt idx="506">
                  <c:v>6.4313705151362939</c:v>
                </c:pt>
                <c:pt idx="507">
                  <c:v>6.4312335701532124</c:v>
                </c:pt>
                <c:pt idx="508">
                  <c:v>6.4310899650931228</c:v>
                </c:pt>
                <c:pt idx="509">
                  <c:v>6.4309396998976336</c:v>
                </c:pt>
                <c:pt idx="510">
                  <c:v>6.4307827745046051</c:v>
                </c:pt>
                <c:pt idx="511">
                  <c:v>6.4306191888482473</c:v>
                </c:pt>
                <c:pt idx="512">
                  <c:v>6.4304489428589759</c:v>
                </c:pt>
                <c:pt idx="513">
                  <c:v>6.4302720364635375</c:v>
                </c:pt>
                <c:pt idx="514">
                  <c:v>6.4300884695850042</c:v>
                </c:pt>
                <c:pt idx="515">
                  <c:v>6.4298982421426834</c:v>
                </c:pt>
                <c:pt idx="516">
                  <c:v>6.4297013540520309</c:v>
                </c:pt>
                <c:pt idx="517">
                  <c:v>6.4294978052251324</c:v>
                </c:pt>
                <c:pt idx="518">
                  <c:v>6.4292875955700453</c:v>
                </c:pt>
                <c:pt idx="519">
                  <c:v>6.4290707249912513</c:v>
                </c:pt>
                <c:pt idx="520">
                  <c:v>6.4288471933896112</c:v>
                </c:pt>
                <c:pt idx="521">
                  <c:v>6.4286170006620189</c:v>
                </c:pt>
                <c:pt idx="522">
                  <c:v>6.4283801467019632</c:v>
                </c:pt>
                <c:pt idx="523">
                  <c:v>6.4281366313989414</c:v>
                </c:pt>
                <c:pt idx="524">
                  <c:v>6.4278864546389691</c:v>
                </c:pt>
                <c:pt idx="525">
                  <c:v>6.4276296163039781</c:v>
                </c:pt>
                <c:pt idx="526">
                  <c:v>6.427366116272732</c:v>
                </c:pt>
                <c:pt idx="527">
                  <c:v>6.4270959544198085</c:v>
                </c:pt>
                <c:pt idx="528">
                  <c:v>6.426819130616332</c:v>
                </c:pt>
                <c:pt idx="529">
                  <c:v>6.4265356447295598</c:v>
                </c:pt>
                <c:pt idx="530">
                  <c:v>6.4262454966231939</c:v>
                </c:pt>
                <c:pt idx="531">
                  <c:v>6.4259486861569206</c:v>
                </c:pt>
                <c:pt idx="532">
                  <c:v>6.4256452131870505</c:v>
                </c:pt>
                <c:pt idx="533">
                  <c:v>6.4253350775659488</c:v>
                </c:pt>
                <c:pt idx="534">
                  <c:v>6.425018279142404</c:v>
                </c:pt>
                <c:pt idx="535">
                  <c:v>6.4246948177611873</c:v>
                </c:pt>
                <c:pt idx="536">
                  <c:v>6.4243646932638301</c:v>
                </c:pt>
                <c:pt idx="537">
                  <c:v>6.4240279054878453</c:v>
                </c:pt>
                <c:pt idx="538">
                  <c:v>6.4236844542668603</c:v>
                </c:pt>
                <c:pt idx="539">
                  <c:v>6.4233343394311539</c:v>
                </c:pt>
                <c:pt idx="540">
                  <c:v>6.4229775608068778</c:v>
                </c:pt>
                <c:pt idx="541">
                  <c:v>6.4226141182168508</c:v>
                </c:pt>
                <c:pt idx="542">
                  <c:v>6.4222440114798536</c:v>
                </c:pt>
                <c:pt idx="543">
                  <c:v>6.421867240411264</c:v>
                </c:pt>
                <c:pt idx="544">
                  <c:v>6.4214838048222207</c:v>
                </c:pt>
                <c:pt idx="545">
                  <c:v>6.4210937045206871</c:v>
                </c:pt>
                <c:pt idx="546">
                  <c:v>6.4206969393104458</c:v>
                </c:pt>
                <c:pt idx="547">
                  <c:v>6.4202935089918265</c:v>
                </c:pt>
                <c:pt idx="548">
                  <c:v>6.4198834133613838</c:v>
                </c:pt>
                <c:pt idx="549">
                  <c:v>6.4194666522117148</c:v>
                </c:pt>
                <c:pt idx="550">
                  <c:v>6.4190432253320022</c:v>
                </c:pt>
                <c:pt idx="551">
                  <c:v>6.4186131325074509</c:v>
                </c:pt>
                <c:pt idx="552">
                  <c:v>6.4181763735196444</c:v>
                </c:pt>
                <c:pt idx="553">
                  <c:v>6.4177329481462824</c:v>
                </c:pt>
                <c:pt idx="554">
                  <c:v>6.4172828561615658</c:v>
                </c:pt>
                <c:pt idx="555">
                  <c:v>6.4168260973357079</c:v>
                </c:pt>
                <c:pt idx="556">
                  <c:v>6.4163626714352064</c:v>
                </c:pt>
                <c:pt idx="557">
                  <c:v>6.4158925782230813</c:v>
                </c:pt>
                <c:pt idx="558">
                  <c:v>6.4154158174582596</c:v>
                </c:pt>
                <c:pt idx="559">
                  <c:v>6.4149323888961751</c:v>
                </c:pt>
                <c:pt idx="560">
                  <c:v>6.414442292288248</c:v>
                </c:pt>
                <c:pt idx="561">
                  <c:v>6.4139455273823236</c:v>
                </c:pt>
                <c:pt idx="562">
                  <c:v>6.4134420939226269</c:v>
                </c:pt>
                <c:pt idx="563">
                  <c:v>6.4129319916492769</c:v>
                </c:pt>
                <c:pt idx="564">
                  <c:v>6.4124152202988256</c:v>
                </c:pt>
                <c:pt idx="565">
                  <c:v>6.4118917796041748</c:v>
                </c:pt>
                <c:pt idx="566">
                  <c:v>6.411361669294295</c:v>
                </c:pt>
                <c:pt idx="567">
                  <c:v>6.4108248890944672</c:v>
                </c:pt>
                <c:pt idx="568">
                  <c:v>6.4102814387261056</c:v>
                </c:pt>
                <c:pt idx="569">
                  <c:v>6.4097313179070428</c:v>
                </c:pt>
                <c:pt idx="570">
                  <c:v>6.4091745263511708</c:v>
                </c:pt>
                <c:pt idx="571">
                  <c:v>6.4086110637688165</c:v>
                </c:pt>
                <c:pt idx="572">
                  <c:v>6.408040929866166</c:v>
                </c:pt>
                <c:pt idx="573">
                  <c:v>6.4074641243461805</c:v>
                </c:pt>
                <c:pt idx="574">
                  <c:v>6.4068806469074637</c:v>
                </c:pt>
                <c:pt idx="575">
                  <c:v>6.4062904972453527</c:v>
                </c:pt>
                <c:pt idx="576">
                  <c:v>6.4056936750510047</c:v>
                </c:pt>
                <c:pt idx="577">
                  <c:v>6.405090180012075</c:v>
                </c:pt>
                <c:pt idx="578">
                  <c:v>6.4044800118122351</c:v>
                </c:pt>
                <c:pt idx="579">
                  <c:v>6.4038631701315492</c:v>
                </c:pt>
                <c:pt idx="580">
                  <c:v>6.4032396546461428</c:v>
                </c:pt>
                <c:pt idx="581">
                  <c:v>6.4026094650285312</c:v>
                </c:pt>
                <c:pt idx="582">
                  <c:v>6.4019726009472517</c:v>
                </c:pt>
                <c:pt idx="583">
                  <c:v>6.4013290620672096</c:v>
                </c:pt>
                <c:pt idx="584">
                  <c:v>6.4006788480493739</c:v>
                </c:pt>
                <c:pt idx="585">
                  <c:v>6.400021958551025</c:v>
                </c:pt>
                <c:pt idx="586">
                  <c:v>6.3993583932256382</c:v>
                </c:pt>
                <c:pt idx="587">
                  <c:v>6.3986881517228822</c:v>
                </c:pt>
                <c:pt idx="588">
                  <c:v>6.3980112336885391</c:v>
                </c:pt>
                <c:pt idx="589">
                  <c:v>6.3973276387647102</c:v>
                </c:pt>
                <c:pt idx="590">
                  <c:v>6.3966373665895579</c:v>
                </c:pt>
                <c:pt idx="591">
                  <c:v>6.3959404167975427</c:v>
                </c:pt>
                <c:pt idx="592">
                  <c:v>6.3952367890193855</c:v>
                </c:pt>
                <c:pt idx="593">
                  <c:v>6.3945264828818589</c:v>
                </c:pt>
                <c:pt idx="594">
                  <c:v>6.3938094980079505</c:v>
                </c:pt>
                <c:pt idx="595">
                  <c:v>6.3930858340168228</c:v>
                </c:pt>
                <c:pt idx="596">
                  <c:v>6.3923554905238511</c:v>
                </c:pt>
                <c:pt idx="597">
                  <c:v>6.3916184671406135</c:v>
                </c:pt>
                <c:pt idx="598">
                  <c:v>6.3908747634748844</c:v>
                </c:pt>
                <c:pt idx="599">
                  <c:v>6.3901243791305253</c:v>
                </c:pt>
                <c:pt idx="600">
                  <c:v>6.3893673137074556</c:v>
                </c:pt>
                <c:pt idx="601">
                  <c:v>6.3886035668021179</c:v>
                </c:pt>
                <c:pt idx="602">
                  <c:v>6.3878331380068163</c:v>
                </c:pt>
                <c:pt idx="603">
                  <c:v>6.3870560269102548</c:v>
                </c:pt>
                <c:pt idx="604">
                  <c:v>6.3862722330970225</c:v>
                </c:pt>
                <c:pt idx="605">
                  <c:v>6.3854817561481285</c:v>
                </c:pt>
                <c:pt idx="606">
                  <c:v>6.3846845956405538</c:v>
                </c:pt>
                <c:pt idx="607">
                  <c:v>6.3838807511475917</c:v>
                </c:pt>
                <c:pt idx="608">
                  <c:v>6.3830702222386115</c:v>
                </c:pt>
                <c:pt idx="609">
                  <c:v>6.3822530084789628</c:v>
                </c:pt>
                <c:pt idx="610">
                  <c:v>6.3814291094304529</c:v>
                </c:pt>
                <c:pt idx="611">
                  <c:v>6.380598524650928</c:v>
                </c:pt>
                <c:pt idx="612">
                  <c:v>6.379761253694225</c:v>
                </c:pt>
                <c:pt idx="613">
                  <c:v>6.3789172961105987</c:v>
                </c:pt>
                <c:pt idx="614">
                  <c:v>6.3780666514461544</c:v>
                </c:pt>
                <c:pt idx="615">
                  <c:v>6.3772093192432884</c:v>
                </c:pt>
                <c:pt idx="616">
                  <c:v>6.3763452990404916</c:v>
                </c:pt>
                <c:pt idx="617">
                  <c:v>6.3754745903724288</c:v>
                </c:pt>
                <c:pt idx="618">
                  <c:v>6.3745971927698308</c:v>
                </c:pt>
                <c:pt idx="619">
                  <c:v>6.3737131057595118</c:v>
                </c:pt>
                <c:pt idx="620">
                  <c:v>6.3728223288645296</c:v>
                </c:pt>
                <c:pt idx="621">
                  <c:v>6.3719248616040147</c:v>
                </c:pt>
                <c:pt idx="622">
                  <c:v>6.3710207034931772</c:v>
                </c:pt>
                <c:pt idx="623">
                  <c:v>6.3701098540434717</c:v>
                </c:pt>
                <c:pt idx="624">
                  <c:v>6.3691923127621219</c:v>
                </c:pt>
                <c:pt idx="625">
                  <c:v>6.3682680791528314</c:v>
                </c:pt>
                <c:pt idx="626">
                  <c:v>6.3673371527152192</c:v>
                </c:pt>
                <c:pt idx="627">
                  <c:v>6.3663995329450493</c:v>
                </c:pt>
                <c:pt idx="628">
                  <c:v>6.3654552193342298</c:v>
                </c:pt>
                <c:pt idx="629">
                  <c:v>6.3645042113706447</c:v>
                </c:pt>
                <c:pt idx="630">
                  <c:v>6.3635465085383744</c:v>
                </c:pt>
                <c:pt idx="631">
                  <c:v>6.3625821103175237</c:v>
                </c:pt>
                <c:pt idx="632">
                  <c:v>6.3616110161843533</c:v>
                </c:pt>
                <c:pt idx="633">
                  <c:v>6.3606332256111147</c:v>
                </c:pt>
                <c:pt idx="634">
                  <c:v>6.3596487380662055</c:v>
                </c:pt>
                <c:pt idx="635">
                  <c:v>6.3586575530140328</c:v>
                </c:pt>
                <c:pt idx="636">
                  <c:v>6.3576596699151642</c:v>
                </c:pt>
                <c:pt idx="637">
                  <c:v>6.356655088226189</c:v>
                </c:pt>
                <c:pt idx="638">
                  <c:v>6.355643807399785</c:v>
                </c:pt>
                <c:pt idx="639">
                  <c:v>6.3546258268846101</c:v>
                </c:pt>
                <c:pt idx="640">
                  <c:v>6.3536011461253725</c:v>
                </c:pt>
                <c:pt idx="641">
                  <c:v>6.3525697645630492</c:v>
                </c:pt>
                <c:pt idx="642">
                  <c:v>6.3515316816344951</c:v>
                </c:pt>
                <c:pt idx="643">
                  <c:v>6.350486896772539</c:v>
                </c:pt>
                <c:pt idx="644">
                  <c:v>6.3494354094062793</c:v>
                </c:pt>
                <c:pt idx="645">
                  <c:v>6.3483772189606897</c:v>
                </c:pt>
                <c:pt idx="646">
                  <c:v>6.3473123248568291</c:v>
                </c:pt>
                <c:pt idx="647">
                  <c:v>6.3462407265117946</c:v>
                </c:pt>
                <c:pt idx="648">
                  <c:v>6.3451624233386612</c:v>
                </c:pt>
                <c:pt idx="649">
                  <c:v>6.3440774147466357</c:v>
                </c:pt>
                <c:pt idx="650">
                  <c:v>6.3429857001408214</c:v>
                </c:pt>
                <c:pt idx="651">
                  <c:v>6.3418872789224512</c:v>
                </c:pt>
                <c:pt idx="652">
                  <c:v>6.340782150488792</c:v>
                </c:pt>
                <c:pt idx="653">
                  <c:v>6.3396703142329081</c:v>
                </c:pt>
                <c:pt idx="654">
                  <c:v>6.3385517695442326</c:v>
                </c:pt>
                <c:pt idx="655">
                  <c:v>6.3374265158077696</c:v>
                </c:pt>
                <c:pt idx="656">
                  <c:v>6.3362945524049179</c:v>
                </c:pt>
                <c:pt idx="657">
                  <c:v>6.3351558787128708</c:v>
                </c:pt>
                <c:pt idx="658">
                  <c:v>6.3340104941049145</c:v>
                </c:pt>
                <c:pt idx="659">
                  <c:v>6.3328583979501563</c:v>
                </c:pt>
                <c:pt idx="660">
                  <c:v>6.3316995896138417</c:v>
                </c:pt>
                <c:pt idx="661">
                  <c:v>6.3305340684571565</c:v>
                </c:pt>
                <c:pt idx="662">
                  <c:v>6.329361833837277</c:v>
                </c:pt>
                <c:pt idx="663">
                  <c:v>6.3281828851073714</c:v>
                </c:pt>
                <c:pt idx="664">
                  <c:v>6.3269972216165487</c:v>
                </c:pt>
                <c:pt idx="665">
                  <c:v>6.3258048427097826</c:v>
                </c:pt>
                <c:pt idx="666">
                  <c:v>6.324605747728179</c:v>
                </c:pt>
                <c:pt idx="667">
                  <c:v>6.3233999360087445</c:v>
                </c:pt>
                <c:pt idx="668">
                  <c:v>6.3221874068843835</c:v>
                </c:pt>
                <c:pt idx="669">
                  <c:v>6.3209681596840124</c:v>
                </c:pt>
                <c:pt idx="670">
                  <c:v>6.3197421937325062</c:v>
                </c:pt>
                <c:pt idx="671">
                  <c:v>6.3185095083505392</c:v>
                </c:pt>
                <c:pt idx="672">
                  <c:v>6.3172701028549589</c:v>
                </c:pt>
                <c:pt idx="673">
                  <c:v>6.3160239765584159</c:v>
                </c:pt>
                <c:pt idx="674">
                  <c:v>6.3147711287694674</c:v>
                </c:pt>
                <c:pt idx="675">
                  <c:v>6.3135115587926069</c:v>
                </c:pt>
                <c:pt idx="676">
                  <c:v>6.3122452659282713</c:v>
                </c:pt>
                <c:pt idx="677">
                  <c:v>6.3109722494727762</c:v>
                </c:pt>
                <c:pt idx="678">
                  <c:v>6.3096925087184665</c:v>
                </c:pt>
                <c:pt idx="679">
                  <c:v>6.3084060429534663</c:v>
                </c:pt>
                <c:pt idx="680">
                  <c:v>6.3071128514617518</c:v>
                </c:pt>
                <c:pt idx="681">
                  <c:v>6.3058129335233977</c:v>
                </c:pt>
                <c:pt idx="682">
                  <c:v>6.304506288414216</c:v>
                </c:pt>
                <c:pt idx="683">
                  <c:v>6.3031929154059227</c:v>
                </c:pt>
                <c:pt idx="684">
                  <c:v>6.3018728137662787</c:v>
                </c:pt>
                <c:pt idx="685">
                  <c:v>6.3005459827585648</c:v>
                </c:pt>
                <c:pt idx="686">
                  <c:v>6.2992124216424052</c:v>
                </c:pt>
                <c:pt idx="687">
                  <c:v>6.2978721296729621</c:v>
                </c:pt>
                <c:pt idx="688">
                  <c:v>6.2965251061013312</c:v>
                </c:pt>
                <c:pt idx="689">
                  <c:v>6.2951713501744635</c:v>
                </c:pt>
                <c:pt idx="690">
                  <c:v>6.2938108611353458</c:v>
                </c:pt>
                <c:pt idx="691">
                  <c:v>6.2924436382224833</c:v>
                </c:pt>
                <c:pt idx="692">
                  <c:v>6.29106968067053</c:v>
                </c:pt>
                <c:pt idx="693">
                  <c:v>6.2896889877098765</c:v>
                </c:pt>
                <c:pt idx="694">
                  <c:v>6.2883015585666584</c:v>
                </c:pt>
                <c:pt idx="695">
                  <c:v>6.2869073924630463</c:v>
                </c:pt>
                <c:pt idx="696">
                  <c:v>6.2855064886168437</c:v>
                </c:pt>
                <c:pt idx="697">
                  <c:v>6.284098846241692</c:v>
                </c:pt>
                <c:pt idx="698">
                  <c:v>6.2826844645471747</c:v>
                </c:pt>
                <c:pt idx="699">
                  <c:v>6.2812633427386491</c:v>
                </c:pt>
                <c:pt idx="700">
                  <c:v>6.2798354800172351</c:v>
                </c:pt>
                <c:pt idx="701">
                  <c:v>6.2784008755798677</c:v>
                </c:pt>
                <c:pt idx="702">
                  <c:v>6.2769595286192548</c:v>
                </c:pt>
                <c:pt idx="703">
                  <c:v>6.2755114383239734</c:v>
                </c:pt>
                <c:pt idx="704">
                  <c:v>6.2740566038782761</c:v>
                </c:pt>
                <c:pt idx="705">
                  <c:v>6.2725950244623236</c:v>
                </c:pt>
                <c:pt idx="706">
                  <c:v>6.2711266992519485</c:v>
                </c:pt>
                <c:pt idx="707">
                  <c:v>6.2696516274188001</c:v>
                </c:pt>
                <c:pt idx="708">
                  <c:v>6.268169808130339</c:v>
                </c:pt>
                <c:pt idx="709">
                  <c:v>6.2666812405497181</c:v>
                </c:pt>
                <c:pt idx="710">
                  <c:v>6.2651859238357455</c:v>
                </c:pt>
                <c:pt idx="711">
                  <c:v>6.2636838571432847</c:v>
                </c:pt>
                <c:pt idx="712">
                  <c:v>6.2621750396226457</c:v>
                </c:pt>
                <c:pt idx="713">
                  <c:v>6.2606594704200518</c:v>
                </c:pt>
                <c:pt idx="714">
                  <c:v>6.2591371486773584</c:v>
                </c:pt>
                <c:pt idx="715">
                  <c:v>6.257608073532178</c:v>
                </c:pt>
                <c:pt idx="716">
                  <c:v>6.2560722441178926</c:v>
                </c:pt>
                <c:pt idx="717">
                  <c:v>6.2545296595635476</c:v>
                </c:pt>
                <c:pt idx="718">
                  <c:v>6.2529803189939175</c:v>
                </c:pt>
                <c:pt idx="719">
                  <c:v>6.2514242215294606</c:v>
                </c:pt>
                <c:pt idx="720">
                  <c:v>6.2498613662863995</c:v>
                </c:pt>
                <c:pt idx="721">
                  <c:v>6.2482917523765638</c:v>
                </c:pt>
                <c:pt idx="722">
                  <c:v>6.246715378907532</c:v>
                </c:pt>
                <c:pt idx="723">
                  <c:v>6.2451322449825142</c:v>
                </c:pt>
                <c:pt idx="724">
                  <c:v>6.2435423497005136</c:v>
                </c:pt>
                <c:pt idx="725">
                  <c:v>6.2419456921561096</c:v>
                </c:pt>
                <c:pt idx="726">
                  <c:v>6.2403422714394789</c:v>
                </c:pt>
                <c:pt idx="727">
                  <c:v>6.2387320866365998</c:v>
                </c:pt>
                <c:pt idx="728">
                  <c:v>6.2371151368290185</c:v>
                </c:pt>
                <c:pt idx="729">
                  <c:v>6.2354914210939842</c:v>
                </c:pt>
                <c:pt idx="730">
                  <c:v>6.2338609385043586</c:v>
                </c:pt>
                <c:pt idx="731">
                  <c:v>6.2322236881286148</c:v>
                </c:pt>
                <c:pt idx="732">
                  <c:v>6.2305796690308464</c:v>
                </c:pt>
                <c:pt idx="733">
                  <c:v>6.2289288802708862</c:v>
                </c:pt>
                <c:pt idx="734">
                  <c:v>6.2272713209039852</c:v>
                </c:pt>
                <c:pt idx="735">
                  <c:v>6.2256069899812276</c:v>
                </c:pt>
                <c:pt idx="736">
                  <c:v>6.2239358865491452</c:v>
                </c:pt>
                <c:pt idx="737">
                  <c:v>6.2222580096499263</c:v>
                </c:pt>
                <c:pt idx="738">
                  <c:v>6.2205733583213041</c:v>
                </c:pt>
                <c:pt idx="739">
                  <c:v>6.2188819315966812</c:v>
                </c:pt>
                <c:pt idx="740">
                  <c:v>6.2171837285050113</c:v>
                </c:pt>
                <c:pt idx="741">
                  <c:v>6.2154787480707219</c:v>
                </c:pt>
                <c:pt idx="742">
                  <c:v>6.2137669893139638</c:v>
                </c:pt>
                <c:pt idx="743">
                  <c:v>6.2120484512503795</c:v>
                </c:pt>
                <c:pt idx="744">
                  <c:v>6.2103231328911015</c:v>
                </c:pt>
                <c:pt idx="745">
                  <c:v>6.2085910332429037</c:v>
                </c:pt>
                <c:pt idx="746">
                  <c:v>6.2068521513080235</c:v>
                </c:pt>
                <c:pt idx="747">
                  <c:v>6.205106486084313</c:v>
                </c:pt>
                <c:pt idx="748">
                  <c:v>6.2033540365650843</c:v>
                </c:pt>
                <c:pt idx="749">
                  <c:v>6.2015948017392475</c:v>
                </c:pt>
                <c:pt idx="750">
                  <c:v>6.1998287805911136</c:v>
                </c:pt>
                <c:pt idx="751">
                  <c:v>6.1980559721006019</c:v>
                </c:pt>
                <c:pt idx="752">
                  <c:v>6.1962763752430448</c:v>
                </c:pt>
                <c:pt idx="753">
                  <c:v>6.1944899889894005</c:v>
                </c:pt>
                <c:pt idx="754">
                  <c:v>6.1926968123059787</c:v>
                </c:pt>
                <c:pt idx="755">
                  <c:v>6.1908968441545866</c:v>
                </c:pt>
                <c:pt idx="756">
                  <c:v>6.1890900834925393</c:v>
                </c:pt>
                <c:pt idx="757">
                  <c:v>6.1872765292727117</c:v>
                </c:pt>
                <c:pt idx="758">
                  <c:v>6.1854561804433441</c:v>
                </c:pt>
                <c:pt idx="759">
                  <c:v>6.1836290359479884</c:v>
                </c:pt>
                <c:pt idx="760">
                  <c:v>6.1817950947259543</c:v>
                </c:pt>
                <c:pt idx="761">
                  <c:v>6.1799543557116161</c:v>
                </c:pt>
                <c:pt idx="762">
                  <c:v>6.1781068178351557</c:v>
                </c:pt>
                <c:pt idx="763">
                  <c:v>6.1762524800218577</c:v>
                </c:pt>
                <c:pt idx="764">
                  <c:v>6.1743913411926652</c:v>
                </c:pt>
                <c:pt idx="765">
                  <c:v>6.1725234002637945</c:v>
                </c:pt>
                <c:pt idx="766">
                  <c:v>6.1706486561469029</c:v>
                </c:pt>
                <c:pt idx="767">
                  <c:v>6.1687671077490336</c:v>
                </c:pt>
                <c:pt idx="768">
                  <c:v>6.1668787539726218</c:v>
                </c:pt>
                <c:pt idx="769">
                  <c:v>6.1649835937154638</c:v>
                </c:pt>
                <c:pt idx="770">
                  <c:v>6.1630816258707943</c:v>
                </c:pt>
                <c:pt idx="771">
                  <c:v>6.1611728493271878</c:v>
                </c:pt>
                <c:pt idx="772">
                  <c:v>6.1592572629683717</c:v>
                </c:pt>
                <c:pt idx="773">
                  <c:v>6.1573348656737661</c:v>
                </c:pt>
                <c:pt idx="774">
                  <c:v>6.1554056563179218</c:v>
                </c:pt>
                <c:pt idx="775">
                  <c:v>6.1534696337707864</c:v>
                </c:pt>
                <c:pt idx="776">
                  <c:v>6.1515267968976515</c:v>
                </c:pt>
                <c:pt idx="777">
                  <c:v>6.1495771445590366</c:v>
                </c:pt>
                <c:pt idx="778">
                  <c:v>6.1476206756108782</c:v>
                </c:pt>
                <c:pt idx="779">
                  <c:v>6.1456573889043282</c:v>
                </c:pt>
                <c:pt idx="780">
                  <c:v>6.1436872832858667</c:v>
                </c:pt>
                <c:pt idx="781">
                  <c:v>6.1417103575972369</c:v>
                </c:pt>
                <c:pt idx="782">
                  <c:v>6.1397266106755248</c:v>
                </c:pt>
                <c:pt idx="783">
                  <c:v>6.1377360413530448</c:v>
                </c:pt>
                <c:pt idx="784">
                  <c:v>6.1357386484573917</c:v>
                </c:pt>
                <c:pt idx="785">
                  <c:v>6.1337344308114048</c:v>
                </c:pt>
                <c:pt idx="786">
                  <c:v>6.1317233872331531</c:v>
                </c:pt>
                <c:pt idx="787">
                  <c:v>6.1297055165359939</c:v>
                </c:pt>
                <c:pt idx="788">
                  <c:v>6.1276808175284661</c:v>
                </c:pt>
                <c:pt idx="789">
                  <c:v>6.1256492890143566</c:v>
                </c:pt>
                <c:pt idx="790">
                  <c:v>6.1236109297926662</c:v>
                </c:pt>
                <c:pt idx="791">
                  <c:v>6.1215657386575186</c:v>
                </c:pt>
                <c:pt idx="792">
                  <c:v>6.1195137143983684</c:v>
                </c:pt>
                <c:pt idx="793">
                  <c:v>6.1174548557998731</c:v>
                </c:pt>
                <c:pt idx="794">
                  <c:v>6.1153891616416258</c:v>
                </c:pt>
                <c:pt idx="795">
                  <c:v>6.1133166306987379</c:v>
                </c:pt>
                <c:pt idx="796">
                  <c:v>6.1112372617412092</c:v>
                </c:pt>
                <c:pt idx="797">
                  <c:v>6.109151053534311</c:v>
                </c:pt>
                <c:pt idx="798">
                  <c:v>6.1070580048384286</c:v>
                </c:pt>
                <c:pt idx="799">
                  <c:v>6.1049581144091203</c:v>
                </c:pt>
                <c:pt idx="800">
                  <c:v>6.102851380997123</c:v>
                </c:pt>
                <c:pt idx="801">
                  <c:v>6.1007378033480357</c:v>
                </c:pt>
                <c:pt idx="802">
                  <c:v>6.0986173802029686</c:v>
                </c:pt>
                <c:pt idx="803">
                  <c:v>6.0964901102977818</c:v>
                </c:pt>
                <c:pt idx="804">
                  <c:v>6.0943559923635293</c:v>
                </c:pt>
                <c:pt idx="805">
                  <c:v>6.0922150251265705</c:v>
                </c:pt>
                <c:pt idx="806">
                  <c:v>6.0900672073081088</c:v>
                </c:pt>
                <c:pt idx="807">
                  <c:v>6.0879125376243461</c:v>
                </c:pt>
                <c:pt idx="808">
                  <c:v>6.0857510147867258</c:v>
                </c:pt>
                <c:pt idx="809">
                  <c:v>6.0835826375017614</c:v>
                </c:pt>
                <c:pt idx="810">
                  <c:v>6.0814074044707223</c:v>
                </c:pt>
                <c:pt idx="811">
                  <c:v>6.0792253143902384</c:v>
                </c:pt>
                <c:pt idx="812">
                  <c:v>6.0770363659518702</c:v>
                </c:pt>
                <c:pt idx="813">
                  <c:v>6.0748405578419788</c:v>
                </c:pt>
                <c:pt idx="814">
                  <c:v>6.0726378887422436</c:v>
                </c:pt>
                <c:pt idx="815">
                  <c:v>6.0704283573290283</c:v>
                </c:pt>
                <c:pt idx="816">
                  <c:v>6.0682119622739989</c:v>
                </c:pt>
                <c:pt idx="817">
                  <c:v>6.0659887022435939</c:v>
                </c:pt>
                <c:pt idx="818">
                  <c:v>6.0637585758991488</c:v>
                </c:pt>
                <c:pt idx="819">
                  <c:v>6.0615215818972361</c:v>
                </c:pt>
                <c:pt idx="820">
                  <c:v>6.0592777188890201</c:v>
                </c:pt>
                <c:pt idx="821">
                  <c:v>6.0570269855209551</c:v>
                </c:pt>
                <c:pt idx="822">
                  <c:v>6.0547693804339975</c:v>
                </c:pt>
                <c:pt idx="823">
                  <c:v>6.0525049022644728</c:v>
                </c:pt>
                <c:pt idx="824">
                  <c:v>6.0502335496432726</c:v>
                </c:pt>
                <c:pt idx="825">
                  <c:v>6.047955321196457</c:v>
                </c:pt>
                <c:pt idx="826">
                  <c:v>6.045670215544634</c:v>
                </c:pt>
                <c:pt idx="827">
                  <c:v>6.0433782313036568</c:v>
                </c:pt>
                <c:pt idx="828">
                  <c:v>6.0410793670840155</c:v>
                </c:pt>
                <c:pt idx="829">
                  <c:v>6.0387736214910559</c:v>
                </c:pt>
                <c:pt idx="830">
                  <c:v>6.0364609931251136</c:v>
                </c:pt>
                <c:pt idx="831">
                  <c:v>6.0341414805810887</c:v>
                </c:pt>
                <c:pt idx="832">
                  <c:v>6.0318150824490324</c:v>
                </c:pt>
                <c:pt idx="833">
                  <c:v>6.0294817973137054</c:v>
                </c:pt>
                <c:pt idx="834">
                  <c:v>6.0271416237545239</c:v>
                </c:pt>
                <c:pt idx="835">
                  <c:v>5.7600469950340347</c:v>
                </c:pt>
                <c:pt idx="836">
                  <c:v>5.504593667228459</c:v>
                </c:pt>
                <c:pt idx="837">
                  <c:v>5.2602742550427779</c:v>
                </c:pt>
                <c:pt idx="838">
                  <c:v>5.0266034875349526</c:v>
                </c:pt>
                <c:pt idx="839">
                  <c:v>4.8031172442633823</c:v>
                </c:pt>
                <c:pt idx="840">
                  <c:v>4.5893716334438066</c:v>
                </c:pt>
                <c:pt idx="841">
                  <c:v>4.3849421102846708</c:v>
                </c:pt>
                <c:pt idx="842">
                  <c:v>4.1894226337497917</c:v>
                </c:pt>
                <c:pt idx="843">
                  <c:v>4.0024248600734547</c:v>
                </c:pt>
                <c:pt idx="844">
                  <c:v>3.8235773714261123</c:v>
                </c:pt>
                <c:pt idx="845">
                  <c:v>3.6525249381986189</c:v>
                </c:pt>
                <c:pt idx="846">
                  <c:v>3.4889278134397705</c:v>
                </c:pt>
                <c:pt idx="847">
                  <c:v>3.3324610580457281</c:v>
                </c:pt>
                <c:pt idx="848">
                  <c:v>3.1828138953610106</c:v>
                </c:pt>
                <c:pt idx="849">
                  <c:v>3.0396890939091681</c:v>
                </c:pt>
                <c:pt idx="850">
                  <c:v>2.9028023770270912</c:v>
                </c:pt>
                <c:pt idx="851">
                  <c:v>2.771881858230361</c:v>
                </c:pt>
                <c:pt idx="852">
                  <c:v>2.6466675011881766</c:v>
                </c:pt>
                <c:pt idx="853">
                  <c:v>2.5269106032352249</c:v>
                </c:pt>
                <c:pt idx="854">
                  <c:v>2.412373301394652</c:v>
                </c:pt>
                <c:pt idx="855">
                  <c:v>2.302828099930998</c:v>
                </c:pt>
                <c:pt idx="856">
                  <c:v>2.1980574184946922</c:v>
                </c:pt>
                <c:pt idx="857">
                  <c:v>2.0978531599606494</c:v>
                </c:pt>
                <c:pt idx="858">
                  <c:v>2.0020162971025837</c:v>
                </c:pt>
                <c:pt idx="859">
                  <c:v>1.9103564772820993</c:v>
                </c:pt>
                <c:pt idx="860">
                  <c:v>1.8226916443673742</c:v>
                </c:pt>
                <c:pt idx="861">
                  <c:v>1.7388476771304973</c:v>
                </c:pt>
                <c:pt idx="862">
                  <c:v>1.6586580434052329</c:v>
                </c:pt>
                <c:pt idx="863">
                  <c:v>1.5819634693182858</c:v>
                </c:pt>
                <c:pt idx="864">
                  <c:v>1.5086116229371127</c:v>
                </c:pt>
                <c:pt idx="865">
                  <c:v>1.4384568117059102</c:v>
                </c:pt>
                <c:pt idx="866">
                  <c:v>1.3713596930688414</c:v>
                </c:pt>
                <c:pt idx="867">
                  <c:v>1.3071869977057247</c:v>
                </c:pt>
                <c:pt idx="868">
                  <c:v>1.2458112648304787</c:v>
                </c:pt>
                <c:pt idx="869">
                  <c:v>1.1871105890265674</c:v>
                </c:pt>
                <c:pt idx="870">
                  <c:v>1.1309683781165987</c:v>
                </c:pt>
                <c:pt idx="871">
                  <c:v>1.0772731215851685</c:v>
                </c:pt>
                <c:pt idx="872">
                  <c:v>1.0259181690949697</c:v>
                </c:pt>
                <c:pt idx="873">
                  <c:v>0.97680151865627018</c:v>
                </c:pt>
                <c:pt idx="874">
                  <c:v>0.92982561402900354</c:v>
                </c:pt>
                <c:pt idx="875">
                  <c:v>0.88489715095507693</c:v>
                </c:pt>
                <c:pt idx="876">
                  <c:v>0.84192689183603253</c:v>
                </c:pt>
                <c:pt idx="877">
                  <c:v>0.8008294884879672</c:v>
                </c:pt>
                <c:pt idx="878">
                  <c:v>0.76152331262166784</c:v>
                </c:pt>
                <c:pt idx="879">
                  <c:v>0.72393029371126205</c:v>
                </c:pt>
                <c:pt idx="880">
                  <c:v>0.68797576392934368</c:v>
                </c:pt>
                <c:pt idx="881">
                  <c:v>0.65358830984060079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 formatCode="0.00000">
                  <c:v>1.7756424385706342E-2</c:v>
                </c:pt>
                <c:pt idx="7" formatCode="0.00000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320.57193221826043</c:v>
                </c:pt>
                <c:pt idx="2">
                  <c:v>419.61828180431218</c:v>
                </c:pt>
                <c:pt idx="3">
                  <c:v>474.14235670745001</c:v>
                </c:pt>
                <c:pt idx="4">
                  <c:v>517.57843169012517</c:v>
                </c:pt>
                <c:pt idx="5">
                  <c:v>552.89080113055263</c:v>
                </c:pt>
                <c:pt idx="6">
                  <c:v>582.01358319211954</c:v>
                </c:pt>
                <c:pt idx="7">
                  <c:v>606.29644890468899</c:v>
                </c:pt>
                <c:pt idx="8">
                  <c:v>626.72444800147412</c:v>
                </c:pt>
                <c:pt idx="9">
                  <c:v>644.03981062872447</c:v>
                </c:pt>
                <c:pt idx="10">
                  <c:v>658.81520005800644</c:v>
                </c:pt>
                <c:pt idx="11">
                  <c:v>671.50053931212938</c:v>
                </c:pt>
                <c:pt idx="12">
                  <c:v>682.45439120068158</c:v>
                </c:pt>
                <c:pt idx="13">
                  <c:v>691.96579051614856</c:v>
                </c:pt>
                <c:pt idx="14">
                  <c:v>700.26990233174956</c:v>
                </c:pt>
                <c:pt idx="15">
                  <c:v>707.55953694837865</c:v>
                </c:pt>
                <c:pt idx="16">
                  <c:v>713.99379629403177</c:v>
                </c:pt>
                <c:pt idx="17">
                  <c:v>719.70468121647218</c:v>
                </c:pt>
                <c:pt idx="18">
                  <c:v>724.80221612307082</c:v>
                </c:pt>
                <c:pt idx="19">
                  <c:v>729.37847431812099</c:v>
                </c:pt>
                <c:pt idx="20">
                  <c:v>733.51077435560376</c:v>
                </c:pt>
                <c:pt idx="21">
                  <c:v>737.26424194945787</c:v>
                </c:pt>
                <c:pt idx="22">
                  <c:v>740.69388002955475</c:v>
                </c:pt>
                <c:pt idx="23">
                  <c:v>743.8462531399515</c:v>
                </c:pt>
                <c:pt idx="24">
                  <c:v>746.76086643032681</c:v>
                </c:pt>
                <c:pt idx="25">
                  <c:v>749.47130066604723</c:v>
                </c:pt>
                <c:pt idx="26">
                  <c:v>752.00615082024535</c:v>
                </c:pt>
                <c:pt idx="27">
                  <c:v>754.38980545726304</c:v>
                </c:pt>
                <c:pt idx="28">
                  <c:v>756.64309629111324</c:v>
                </c:pt>
                <c:pt idx="29">
                  <c:v>758.78384131051985</c:v>
                </c:pt>
                <c:pt idx="30">
                  <c:v>760.82730023606291</c:v>
                </c:pt>
                <c:pt idx="31">
                  <c:v>762.78655745806975</c:v>
                </c:pt>
                <c:pt idx="32">
                  <c:v>764.67284476367411</c:v>
                </c:pt>
                <c:pt idx="33">
                  <c:v>766.49581390009314</c:v>
                </c:pt>
                <c:pt idx="34">
                  <c:v>768.26376722060763</c:v>
                </c:pt>
                <c:pt idx="35">
                  <c:v>769.98385320812815</c:v>
                </c:pt>
                <c:pt idx="36">
                  <c:v>771.66223249566565</c:v>
                </c:pt>
                <c:pt idx="37">
                  <c:v>773.30421905066248</c:v>
                </c:pt>
                <c:pt idx="38">
                  <c:v>774.91440040686541</c:v>
                </c:pt>
                <c:pt idx="39">
                  <c:v>776.49674018904932</c:v>
                </c:pt>
                <c:pt idx="40">
                  <c:v>778.05466564619894</c:v>
                </c:pt>
                <c:pt idx="41">
                  <c:v>779.59114247251091</c:v>
                </c:pt>
                <c:pt idx="42">
                  <c:v>781.10873883282443</c:v>
                </c:pt>
                <c:pt idx="43">
                  <c:v>782.6096802086015</c:v>
                </c:pt>
                <c:pt idx="44">
                  <c:v>784.09589642681158</c:v>
                </c:pt>
                <c:pt idx="45">
                  <c:v>785.56906202437426</c:v>
                </c:pt>
                <c:pt idx="46">
                  <c:v>787.03063092689399</c:v>
                </c:pt>
                <c:pt idx="47">
                  <c:v>788.48186626545635</c:v>
                </c:pt>
                <c:pt idx="48">
                  <c:v>789.92386603920386</c:v>
                </c:pt>
                <c:pt idx="49">
                  <c:v>791.35758521829507</c:v>
                </c:pt>
                <c:pt idx="50">
                  <c:v>792.78385479745634</c:v>
                </c:pt>
                <c:pt idx="51">
                  <c:v>794.20339823383995</c:v>
                </c:pt>
                <c:pt idx="52">
                  <c:v>795.61684563974143</c:v>
                </c:pt>
                <c:pt idx="53">
                  <c:v>797.02474604497343</c:v>
                </c:pt>
                <c:pt idx="54">
                  <c:v>798.42757800025527</c:v>
                </c:pt>
                <c:pt idx="55">
                  <c:v>799.82575875294992</c:v>
                </c:pt>
                <c:pt idx="56">
                  <c:v>801.21965219183267</c:v>
                </c:pt>
                <c:pt idx="57">
                  <c:v>802.60957573239739</c:v>
                </c:pt>
                <c:pt idx="58">
                  <c:v>803.99580628681724</c:v>
                </c:pt>
                <c:pt idx="59">
                  <c:v>805.37858544490894</c:v>
                </c:pt>
                <c:pt idx="60">
                  <c:v>806.75812397239872</c:v>
                </c:pt>
                <c:pt idx="61">
                  <c:v>808.13460571977134</c:v>
                </c:pt>
                <c:pt idx="62">
                  <c:v>809.50819102118612</c:v>
                </c:pt>
                <c:pt idx="63">
                  <c:v>810.87901965086121</c:v>
                </c:pt>
                <c:pt idx="64">
                  <c:v>812.24721339792666</c:v>
                </c:pt>
                <c:pt idx="65">
                  <c:v>813.61287830871163</c:v>
                </c:pt>
                <c:pt idx="66">
                  <c:v>814.97610664202296</c:v>
                </c:pt>
                <c:pt idx="67">
                  <c:v>816.33697857389063</c:v>
                </c:pt>
                <c:pt idx="68">
                  <c:v>817.69556368628037</c:v>
                </c:pt>
                <c:pt idx="69">
                  <c:v>819.05192226661802</c:v>
                </c:pt>
                <c:pt idx="70">
                  <c:v>820.40610644328274</c:v>
                </c:pt>
                <c:pt idx="71">
                  <c:v>821.75816117947238</c:v>
                </c:pt>
                <c:pt idx="72">
                  <c:v>823.10812514110944</c:v>
                </c:pt>
                <c:pt idx="73">
                  <c:v>824.45603145814562</c:v>
                </c:pt>
                <c:pt idx="74">
                  <c:v>825.80190839042939</c:v>
                </c:pt>
                <c:pt idx="75">
                  <c:v>827.14577991180192</c:v>
                </c:pt>
                <c:pt idx="76">
                  <c:v>828.48766622182723</c:v>
                </c:pt>
                <c:pt idx="77">
                  <c:v>829.82758419564698</c:v>
                </c:pt>
                <c:pt idx="78">
                  <c:v>831.16554777767328</c:v>
                </c:pt>
                <c:pt idx="79">
                  <c:v>832.50156832868674</c:v>
                </c:pt>
                <c:pt idx="80">
                  <c:v>833.83565493015715</c:v>
                </c:pt>
                <c:pt idx="81">
                  <c:v>835.16781465188751</c:v>
                </c:pt>
                <c:pt idx="82">
                  <c:v>836.49805278787426</c:v>
                </c:pt>
                <c:pt idx="83">
                  <c:v>837.82637306375818</c:v>
                </c:pt>
                <c:pt idx="84">
                  <c:v>839.15277781927875</c:v>
                </c:pt>
                <c:pt idx="85">
                  <c:v>840.47726816960483</c:v>
                </c:pt>
                <c:pt idx="86">
                  <c:v>841.7998441473145</c:v>
                </c:pt>
                <c:pt idx="87">
                  <c:v>843.12050482747702</c:v>
                </c:pt>
                <c:pt idx="88">
                  <c:v>844.43924843829188</c:v>
                </c:pt>
                <c:pt idx="89">
                  <c:v>845.75607245907975</c:v>
                </c:pt>
                <c:pt idx="90">
                  <c:v>849.60465968647543</c:v>
                </c:pt>
                <c:pt idx="91">
                  <c:v>852.30570919324998</c:v>
                </c:pt>
                <c:pt idx="92">
                  <c:v>854.24111756918705</c:v>
                </c:pt>
                <c:pt idx="93">
                  <c:v>855.66501993310146</c:v>
                </c:pt>
                <c:pt idx="94">
                  <c:v>856.74667127471969</c:v>
                </c:pt>
                <c:pt idx="95">
                  <c:v>857.59891380477393</c:v>
                </c:pt>
                <c:pt idx="96">
                  <c:v>858.29706859355406</c:v>
                </c:pt>
                <c:pt idx="97">
                  <c:v>858.89147589934657</c:v>
                </c:pt>
                <c:pt idx="98">
                  <c:v>859.4158251123157</c:v>
                </c:pt>
                <c:pt idx="99">
                  <c:v>859.89269315208128</c:v>
                </c:pt>
                <c:pt idx="100">
                  <c:v>860.33723093290428</c:v>
                </c:pt>
                <c:pt idx="101">
                  <c:v>860.75962015412517</c:v>
                </c:pt>
                <c:pt idx="102">
                  <c:v>861.16671271568987</c:v>
                </c:pt>
                <c:pt idx="103">
                  <c:v>861.56312616611967</c:v>
                </c:pt>
                <c:pt idx="104">
                  <c:v>861.95197667611944</c:v>
                </c:pt>
                <c:pt idx="105">
                  <c:v>862.33537015433126</c:v>
                </c:pt>
                <c:pt idx="106">
                  <c:v>862.71473176821758</c:v>
                </c:pt>
                <c:pt idx="107">
                  <c:v>863.0910273473952</c:v>
                </c:pt>
                <c:pt idx="108">
                  <c:v>863.46491235039639</c:v>
                </c:pt>
                <c:pt idx="109">
                  <c:v>863.83683223204957</c:v>
                </c:pt>
                <c:pt idx="110">
                  <c:v>864.20709015988825</c:v>
                </c:pt>
                <c:pt idx="111">
                  <c:v>864.57589276486385</c:v>
                </c:pt>
                <c:pt idx="112">
                  <c:v>864.94338109235309</c:v>
                </c:pt>
                <c:pt idx="113">
                  <c:v>865.30965157039975</c:v>
                </c:pt>
                <c:pt idx="114">
                  <c:v>865.67477023370589</c:v>
                </c:pt>
                <c:pt idx="115">
                  <c:v>866.03878238538664</c:v>
                </c:pt>
                <c:pt idx="116">
                  <c:v>866.40171916873783</c:v>
                </c:pt>
                <c:pt idx="117">
                  <c:v>866.763602043275</c:v>
                </c:pt>
                <c:pt idx="118">
                  <c:v>867.12444583663751</c:v>
                </c:pt>
                <c:pt idx="119">
                  <c:v>867.48426082961237</c:v>
                </c:pt>
                <c:pt idx="120">
                  <c:v>867.84305418063502</c:v>
                </c:pt>
                <c:pt idx="121">
                  <c:v>868.20083090168657</c:v>
                </c:pt>
                <c:pt idx="122">
                  <c:v>868.55759452732627</c:v>
                </c:pt>
                <c:pt idx="123">
                  <c:v>868.9133475735099</c:v>
                </c:pt>
                <c:pt idx="124">
                  <c:v>869.26809185319485</c:v>
                </c:pt>
                <c:pt idx="125">
                  <c:v>869.62182869324681</c:v>
                </c:pt>
                <c:pt idx="126">
                  <c:v>869.9745590843911</c:v>
                </c:pt>
                <c:pt idx="127">
                  <c:v>870.32628378396328</c:v>
                </c:pt>
                <c:pt idx="128">
                  <c:v>870.6770033873039</c:v>
                </c:pt>
                <c:pt idx="129">
                  <c:v>871.02671837724267</c:v>
                </c:pt>
                <c:pt idx="130">
                  <c:v>871.375429157947</c:v>
                </c:pt>
                <c:pt idx="131">
                  <c:v>871.72313607865271</c:v>
                </c:pt>
                <c:pt idx="132">
                  <c:v>872.06983945009802</c:v>
                </c:pt>
                <c:pt idx="133">
                  <c:v>872.41553955603194</c:v>
                </c:pt>
                <c:pt idx="134">
                  <c:v>872.76023666087747</c:v>
                </c:pt>
                <c:pt idx="135">
                  <c:v>873.10393101552586</c:v>
                </c:pt>
                <c:pt idx="136">
                  <c:v>873.44662286110213</c:v>
                </c:pt>
                <c:pt idx="137">
                  <c:v>873.78831243155116</c:v>
                </c:pt>
                <c:pt idx="138">
                  <c:v>874.12899995567216</c:v>
                </c:pt>
                <c:pt idx="139">
                  <c:v>874.46868565836712</c:v>
                </c:pt>
                <c:pt idx="140">
                  <c:v>874.80736976163871</c:v>
                </c:pt>
                <c:pt idx="141">
                  <c:v>875.14505248504975</c:v>
                </c:pt>
                <c:pt idx="142">
                  <c:v>875.48173404637475</c:v>
                </c:pt>
                <c:pt idx="143">
                  <c:v>875.81741466178278</c:v>
                </c:pt>
                <c:pt idx="144">
                  <c:v>876.15209454626051</c:v>
                </c:pt>
                <c:pt idx="145">
                  <c:v>876.48577391345452</c:v>
                </c:pt>
                <c:pt idx="146">
                  <c:v>876.8184529761163</c:v>
                </c:pt>
                <c:pt idx="147">
                  <c:v>877.1501319460275</c:v>
                </c:pt>
                <c:pt idx="148">
                  <c:v>877.480811033951</c:v>
                </c:pt>
                <c:pt idx="149">
                  <c:v>877.81049044983035</c:v>
                </c:pt>
                <c:pt idx="150">
                  <c:v>878.13917040286208</c:v>
                </c:pt>
                <c:pt idx="151">
                  <c:v>878.46685110137093</c:v>
                </c:pt>
                <c:pt idx="152">
                  <c:v>878.79353275278538</c:v>
                </c:pt>
                <c:pt idx="153">
                  <c:v>879.11921556390598</c:v>
                </c:pt>
                <c:pt idx="154">
                  <c:v>879.44389974069463</c:v>
                </c:pt>
                <c:pt idx="155">
                  <c:v>879.76758548831049</c:v>
                </c:pt>
                <c:pt idx="156">
                  <c:v>880.09027301116203</c:v>
                </c:pt>
                <c:pt idx="157">
                  <c:v>880.41196251288409</c:v>
                </c:pt>
                <c:pt idx="158">
                  <c:v>880.73265419640859</c:v>
                </c:pt>
                <c:pt idx="159">
                  <c:v>881.05234826386788</c:v>
                </c:pt>
                <c:pt idx="160">
                  <c:v>881.37104491662353</c:v>
                </c:pt>
                <c:pt idx="161">
                  <c:v>881.68874435534235</c:v>
                </c:pt>
                <c:pt idx="162">
                  <c:v>882.00544677993787</c:v>
                </c:pt>
                <c:pt idx="163">
                  <c:v>882.32115238941935</c:v>
                </c:pt>
                <c:pt idx="164">
                  <c:v>882.63586138226776</c:v>
                </c:pt>
                <c:pt idx="165">
                  <c:v>882.94957395615654</c:v>
                </c:pt>
                <c:pt idx="166">
                  <c:v>883.26229030791831</c:v>
                </c:pt>
                <c:pt idx="167">
                  <c:v>883.57401063373504</c:v>
                </c:pt>
                <c:pt idx="168">
                  <c:v>883.88473512902692</c:v>
                </c:pt>
                <c:pt idx="169">
                  <c:v>884.19446398851278</c:v>
                </c:pt>
                <c:pt idx="170">
                  <c:v>884.50319740607188</c:v>
                </c:pt>
                <c:pt idx="171">
                  <c:v>884.8109355749599</c:v>
                </c:pt>
                <c:pt idx="172">
                  <c:v>885.11767868770016</c:v>
                </c:pt>
                <c:pt idx="173">
                  <c:v>885.42342693591524</c:v>
                </c:pt>
                <c:pt idx="174">
                  <c:v>885.72818051072215</c:v>
                </c:pt>
                <c:pt idx="175">
                  <c:v>886.03193960235717</c:v>
                </c:pt>
                <c:pt idx="176">
                  <c:v>886.33470440040878</c:v>
                </c:pt>
                <c:pt idx="177">
                  <c:v>886.63647509366126</c:v>
                </c:pt>
                <c:pt idx="178">
                  <c:v>886.93725187027792</c:v>
                </c:pt>
                <c:pt idx="179">
                  <c:v>887.23703491758567</c:v>
                </c:pt>
                <c:pt idx="180">
                  <c:v>887.53582442224501</c:v>
                </c:pt>
                <c:pt idx="181">
                  <c:v>887.83362057023737</c:v>
                </c:pt>
                <c:pt idx="182">
                  <c:v>888.13042354668619</c:v>
                </c:pt>
                <c:pt idx="183">
                  <c:v>888.42623353616671</c:v>
                </c:pt>
                <c:pt idx="184">
                  <c:v>888.72105072244256</c:v>
                </c:pt>
                <c:pt idx="185">
                  <c:v>889.01487528857137</c:v>
                </c:pt>
                <c:pt idx="186">
                  <c:v>889.3077074169006</c:v>
                </c:pt>
                <c:pt idx="187">
                  <c:v>889.59954728904188</c:v>
                </c:pt>
                <c:pt idx="188">
                  <c:v>889.89039508595204</c:v>
                </c:pt>
                <c:pt idx="189">
                  <c:v>890.18025098783608</c:v>
                </c:pt>
                <c:pt idx="190">
                  <c:v>890.46911517416572</c:v>
                </c:pt>
                <c:pt idx="191">
                  <c:v>890.75698782372922</c:v>
                </c:pt>
                <c:pt idx="192">
                  <c:v>891.04386911469282</c:v>
                </c:pt>
                <c:pt idx="193">
                  <c:v>891.32975922436037</c:v>
                </c:pt>
                <c:pt idx="194">
                  <c:v>891.61465832942645</c:v>
                </c:pt>
                <c:pt idx="195">
                  <c:v>891.89856660585122</c:v>
                </c:pt>
                <c:pt idx="196">
                  <c:v>892.18148422893682</c:v>
                </c:pt>
                <c:pt idx="197">
                  <c:v>892.46341137325544</c:v>
                </c:pt>
                <c:pt idx="198">
                  <c:v>892.74434821266823</c:v>
                </c:pt>
                <c:pt idx="199">
                  <c:v>893.02429492029285</c:v>
                </c:pt>
                <c:pt idx="200">
                  <c:v>893.30325166865691</c:v>
                </c:pt>
                <c:pt idx="201">
                  <c:v>893.58121862957375</c:v>
                </c:pt>
                <c:pt idx="202">
                  <c:v>893.85819597407169</c:v>
                </c:pt>
                <c:pt idx="203">
                  <c:v>894.13418387257423</c:v>
                </c:pt>
                <c:pt idx="204">
                  <c:v>894.40918249470963</c:v>
                </c:pt>
                <c:pt idx="205">
                  <c:v>894.68319200962344</c:v>
                </c:pt>
                <c:pt idx="206">
                  <c:v>894.9562125854485</c:v>
                </c:pt>
                <c:pt idx="207">
                  <c:v>895.22824439002716</c:v>
                </c:pt>
                <c:pt idx="208">
                  <c:v>895.49928759013369</c:v>
                </c:pt>
                <c:pt idx="209">
                  <c:v>895.76934235215197</c:v>
                </c:pt>
                <c:pt idx="210">
                  <c:v>896.03840884150759</c:v>
                </c:pt>
                <c:pt idx="211">
                  <c:v>896.30648722318369</c:v>
                </c:pt>
                <c:pt idx="212">
                  <c:v>896.57357766139137</c:v>
                </c:pt>
                <c:pt idx="213">
                  <c:v>896.83968031963207</c:v>
                </c:pt>
                <c:pt idx="214">
                  <c:v>897.10479536076014</c:v>
                </c:pt>
                <c:pt idx="215">
                  <c:v>897.36892294689994</c:v>
                </c:pt>
                <c:pt idx="216">
                  <c:v>897.63206323957138</c:v>
                </c:pt>
                <c:pt idx="217">
                  <c:v>897.89421639958152</c:v>
                </c:pt>
                <c:pt idx="218">
                  <c:v>898.15538258700724</c:v>
                </c:pt>
                <c:pt idx="219">
                  <c:v>898.41556196145052</c:v>
                </c:pt>
                <c:pt idx="220">
                  <c:v>898.67475468150462</c:v>
                </c:pt>
                <c:pt idx="221">
                  <c:v>898.9329609053874</c:v>
                </c:pt>
                <c:pt idx="222">
                  <c:v>899.19018079055968</c:v>
                </c:pt>
                <c:pt idx="223">
                  <c:v>899.44641449374785</c:v>
                </c:pt>
                <c:pt idx="224">
                  <c:v>899.70166217102553</c:v>
                </c:pt>
                <c:pt idx="225">
                  <c:v>899.9559239778556</c:v>
                </c:pt>
                <c:pt idx="226">
                  <c:v>900.20920006903748</c:v>
                </c:pt>
                <c:pt idx="227">
                  <c:v>900.46149059858965</c:v>
                </c:pt>
                <c:pt idx="228">
                  <c:v>900.71279571997536</c:v>
                </c:pt>
                <c:pt idx="229">
                  <c:v>900.96311558602372</c:v>
                </c:pt>
                <c:pt idx="230">
                  <c:v>901.21245034876392</c:v>
                </c:pt>
                <c:pt idx="231">
                  <c:v>901.46080015967539</c:v>
                </c:pt>
                <c:pt idx="232">
                  <c:v>901.70816516949765</c:v>
                </c:pt>
                <c:pt idx="233">
                  <c:v>901.95454552839328</c:v>
                </c:pt>
                <c:pt idx="234">
                  <c:v>902.19994138581683</c:v>
                </c:pt>
                <c:pt idx="235">
                  <c:v>902.4443528905889</c:v>
                </c:pt>
                <c:pt idx="236">
                  <c:v>902.68778019083925</c:v>
                </c:pt>
                <c:pt idx="237">
                  <c:v>902.93022343404709</c:v>
                </c:pt>
                <c:pt idx="238">
                  <c:v>903.17168276708765</c:v>
                </c:pt>
                <c:pt idx="239">
                  <c:v>903.41215833609783</c:v>
                </c:pt>
                <c:pt idx="240">
                  <c:v>903.65165028665206</c:v>
                </c:pt>
                <c:pt idx="241">
                  <c:v>903.8901587635853</c:v>
                </c:pt>
                <c:pt idx="242">
                  <c:v>904.12768391118539</c:v>
                </c:pt>
                <c:pt idx="243">
                  <c:v>904.36422587296681</c:v>
                </c:pt>
                <c:pt idx="244">
                  <c:v>904.59978479191739</c:v>
                </c:pt>
                <c:pt idx="245">
                  <c:v>904.83436081028458</c:v>
                </c:pt>
                <c:pt idx="246">
                  <c:v>905.06795406972435</c:v>
                </c:pt>
                <c:pt idx="247">
                  <c:v>905.30056471118553</c:v>
                </c:pt>
                <c:pt idx="248">
                  <c:v>905.53219287505954</c:v>
                </c:pt>
                <c:pt idx="249">
                  <c:v>905.76283870100758</c:v>
                </c:pt>
                <c:pt idx="250">
                  <c:v>905.99250232810061</c:v>
                </c:pt>
                <c:pt idx="251">
                  <c:v>906.22118389474224</c:v>
                </c:pt>
                <c:pt idx="252">
                  <c:v>906.44888353872386</c:v>
                </c:pt>
                <c:pt idx="253">
                  <c:v>906.67560139714612</c:v>
                </c:pt>
                <c:pt idx="254">
                  <c:v>906.90133760656613</c:v>
                </c:pt>
                <c:pt idx="255">
                  <c:v>907.1260923027686</c:v>
                </c:pt>
                <c:pt idx="256">
                  <c:v>907.34986562103893</c:v>
                </c:pt>
                <c:pt idx="257">
                  <c:v>907.57265769587582</c:v>
                </c:pt>
                <c:pt idx="258">
                  <c:v>907.79446866128922</c:v>
                </c:pt>
                <c:pt idx="259">
                  <c:v>908.01529865053487</c:v>
                </c:pt>
                <c:pt idx="260">
                  <c:v>908.23514779631762</c:v>
                </c:pt>
                <c:pt idx="261">
                  <c:v>908.45401623068472</c:v>
                </c:pt>
                <c:pt idx="262">
                  <c:v>908.67190408501813</c:v>
                </c:pt>
                <c:pt idx="263">
                  <c:v>908.88881149013525</c:v>
                </c:pt>
                <c:pt idx="264">
                  <c:v>909.10473857613647</c:v>
                </c:pt>
                <c:pt idx="265">
                  <c:v>909.31968547257202</c:v>
                </c:pt>
                <c:pt idx="266">
                  <c:v>909.53365230833322</c:v>
                </c:pt>
                <c:pt idx="267">
                  <c:v>909.74663921165177</c:v>
                </c:pt>
                <c:pt idx="268">
                  <c:v>909.95864631020129</c:v>
                </c:pt>
                <c:pt idx="269">
                  <c:v>910.16967373094064</c:v>
                </c:pt>
                <c:pt idx="270">
                  <c:v>910.37972160028062</c:v>
                </c:pt>
                <c:pt idx="271">
                  <c:v>910.58879004397738</c:v>
                </c:pt>
                <c:pt idx="272">
                  <c:v>910.79687918716741</c:v>
                </c:pt>
                <c:pt idx="273">
                  <c:v>911.00398915432447</c:v>
                </c:pt>
                <c:pt idx="274">
                  <c:v>911.2101200693894</c:v>
                </c:pt>
                <c:pt idx="275">
                  <c:v>911.41527205558384</c:v>
                </c:pt>
                <c:pt idx="276">
                  <c:v>911.61944523562215</c:v>
                </c:pt>
                <c:pt idx="277">
                  <c:v>911.82263973144461</c:v>
                </c:pt>
                <c:pt idx="278">
                  <c:v>912.02485566452253</c:v>
                </c:pt>
                <c:pt idx="279">
                  <c:v>912.22609315558827</c:v>
                </c:pt>
                <c:pt idx="280">
                  <c:v>912.4263523248668</c:v>
                </c:pt>
                <c:pt idx="281">
                  <c:v>912.62563329188049</c:v>
                </c:pt>
                <c:pt idx="282">
                  <c:v>912.82393617558375</c:v>
                </c:pt>
                <c:pt idx="283">
                  <c:v>913.0212610943023</c:v>
                </c:pt>
                <c:pt idx="284">
                  <c:v>913.21760816578012</c:v>
                </c:pt>
                <c:pt idx="285">
                  <c:v>913.41297750702006</c:v>
                </c:pt>
                <c:pt idx="286">
                  <c:v>913.60736923460456</c:v>
                </c:pt>
                <c:pt idx="287">
                  <c:v>913.80078346433561</c:v>
                </c:pt>
                <c:pt idx="288">
                  <c:v>913.99322031154452</c:v>
                </c:pt>
                <c:pt idx="289">
                  <c:v>914.18467989080909</c:v>
                </c:pt>
                <c:pt idx="290">
                  <c:v>914.37516231619782</c:v>
                </c:pt>
                <c:pt idx="291">
                  <c:v>914.5646677011913</c:v>
                </c:pt>
                <c:pt idx="292">
                  <c:v>914.75319615855199</c:v>
                </c:pt>
                <c:pt idx="293">
                  <c:v>914.94074780051562</c:v>
                </c:pt>
                <c:pt idx="294">
                  <c:v>915.12732273868141</c:v>
                </c:pt>
                <c:pt idx="295">
                  <c:v>915.31292108408809</c:v>
                </c:pt>
                <c:pt idx="296">
                  <c:v>915.49754294710806</c:v>
                </c:pt>
                <c:pt idx="297">
                  <c:v>915.68118843753962</c:v>
                </c:pt>
                <c:pt idx="298">
                  <c:v>915.8638576645709</c:v>
                </c:pt>
                <c:pt idx="299">
                  <c:v>916.0455507367916</c:v>
                </c:pt>
                <c:pt idx="300">
                  <c:v>916.22626776218624</c:v>
                </c:pt>
                <c:pt idx="301">
                  <c:v>916.40600884813318</c:v>
                </c:pt>
                <c:pt idx="302">
                  <c:v>916.58477410145258</c:v>
                </c:pt>
                <c:pt idx="303">
                  <c:v>916.76256362828008</c:v>
                </c:pt>
                <c:pt idx="304">
                  <c:v>916.93937753420028</c:v>
                </c:pt>
                <c:pt idx="305">
                  <c:v>917.1152159242248</c:v>
                </c:pt>
                <c:pt idx="306">
                  <c:v>917.29007890272351</c:v>
                </c:pt>
                <c:pt idx="307">
                  <c:v>917.46396657349146</c:v>
                </c:pt>
                <c:pt idx="308">
                  <c:v>917.63687903970742</c:v>
                </c:pt>
                <c:pt idx="309">
                  <c:v>917.80881640396865</c:v>
                </c:pt>
                <c:pt idx="310">
                  <c:v>917.97977876824154</c:v>
                </c:pt>
                <c:pt idx="311">
                  <c:v>918.14976623398786</c:v>
                </c:pt>
                <c:pt idx="312">
                  <c:v>918.31877890199905</c:v>
                </c:pt>
                <c:pt idx="313">
                  <c:v>918.48681687246608</c:v>
                </c:pt>
                <c:pt idx="314">
                  <c:v>918.65388024508218</c:v>
                </c:pt>
                <c:pt idx="315">
                  <c:v>918.81996911874921</c:v>
                </c:pt>
                <c:pt idx="316">
                  <c:v>918.98508359200912</c:v>
                </c:pt>
                <c:pt idx="317">
                  <c:v>919.14922376268066</c:v>
                </c:pt>
                <c:pt idx="318">
                  <c:v>919.31238972802498</c:v>
                </c:pt>
                <c:pt idx="319">
                  <c:v>919.47458158468635</c:v>
                </c:pt>
                <c:pt idx="320">
                  <c:v>919.63579942876765</c:v>
                </c:pt>
                <c:pt idx="321">
                  <c:v>919.79604335575721</c:v>
                </c:pt>
                <c:pt idx="322">
                  <c:v>919.95531346052792</c:v>
                </c:pt>
                <c:pt idx="323">
                  <c:v>920.11360983742986</c:v>
                </c:pt>
                <c:pt idx="324">
                  <c:v>920.27093258015975</c:v>
                </c:pt>
                <c:pt idx="325">
                  <c:v>920.42728178187929</c:v>
                </c:pt>
                <c:pt idx="326">
                  <c:v>920.5826575351191</c:v>
                </c:pt>
                <c:pt idx="327">
                  <c:v>920.73705993189469</c:v>
                </c:pt>
                <c:pt idx="328">
                  <c:v>920.89048906351809</c:v>
                </c:pt>
                <c:pt idx="329">
                  <c:v>921.04294502084565</c:v>
                </c:pt>
                <c:pt idx="330">
                  <c:v>921.19442789406867</c:v>
                </c:pt>
                <c:pt idx="331">
                  <c:v>921.34493777284888</c:v>
                </c:pt>
                <c:pt idx="332">
                  <c:v>921.49447474621434</c:v>
                </c:pt>
                <c:pt idx="333">
                  <c:v>921.64303890266569</c:v>
                </c:pt>
                <c:pt idx="334">
                  <c:v>921.79063033004275</c:v>
                </c:pt>
                <c:pt idx="335">
                  <c:v>921.93724911571303</c:v>
                </c:pt>
                <c:pt idx="336">
                  <c:v>922.08289534637129</c:v>
                </c:pt>
                <c:pt idx="337">
                  <c:v>922.22756910815417</c:v>
                </c:pt>
                <c:pt idx="338">
                  <c:v>922.37127048665184</c:v>
                </c:pt>
                <c:pt idx="339">
                  <c:v>922.51399956688601</c:v>
                </c:pt>
                <c:pt idx="340">
                  <c:v>922.65575643322995</c:v>
                </c:pt>
                <c:pt idx="341">
                  <c:v>922.79654116951701</c:v>
                </c:pt>
                <c:pt idx="342">
                  <c:v>922.93635385905293</c:v>
                </c:pt>
                <c:pt idx="343">
                  <c:v>923.07519458447041</c:v>
                </c:pt>
                <c:pt idx="344">
                  <c:v>923.21306342793764</c:v>
                </c:pt>
                <c:pt idx="345">
                  <c:v>923.34996047092261</c:v>
                </c:pt>
                <c:pt idx="346">
                  <c:v>923.48588579441821</c:v>
                </c:pt>
                <c:pt idx="347">
                  <c:v>923.62083947881911</c:v>
                </c:pt>
                <c:pt idx="348">
                  <c:v>923.75482160392312</c:v>
                </c:pt>
                <c:pt idx="349">
                  <c:v>923.88783224897406</c:v>
                </c:pt>
                <c:pt idx="350">
                  <c:v>924.01987149262686</c:v>
                </c:pt>
                <c:pt idx="351">
                  <c:v>924.15093941298323</c:v>
                </c:pt>
                <c:pt idx="352">
                  <c:v>924.28103608759761</c:v>
                </c:pt>
                <c:pt idx="353">
                  <c:v>924.41016159334606</c:v>
                </c:pt>
                <c:pt idx="354">
                  <c:v>924.53831600666786</c:v>
                </c:pt>
                <c:pt idx="355">
                  <c:v>924.66549940335779</c:v>
                </c:pt>
                <c:pt idx="356">
                  <c:v>924.79171185864698</c:v>
                </c:pt>
                <c:pt idx="357">
                  <c:v>924.9169534472237</c:v>
                </c:pt>
                <c:pt idx="358">
                  <c:v>925.0412242431629</c:v>
                </c:pt>
                <c:pt idx="359">
                  <c:v>925.16452432004871</c:v>
                </c:pt>
                <c:pt idx="360">
                  <c:v>925.28685375077919</c:v>
                </c:pt>
                <c:pt idx="361">
                  <c:v>925.40821260782388</c:v>
                </c:pt>
                <c:pt idx="362">
                  <c:v>925.52860096294876</c:v>
                </c:pt>
                <c:pt idx="363">
                  <c:v>925.64801888745876</c:v>
                </c:pt>
                <c:pt idx="364">
                  <c:v>925.76646645202186</c:v>
                </c:pt>
                <c:pt idx="365">
                  <c:v>925.88394372682694</c:v>
                </c:pt>
                <c:pt idx="366">
                  <c:v>926.00045078137953</c:v>
                </c:pt>
                <c:pt idx="367">
                  <c:v>926.11598768472652</c:v>
                </c:pt>
                <c:pt idx="368">
                  <c:v>926.23055450527386</c:v>
                </c:pt>
                <c:pt idx="369">
                  <c:v>926.34415131092089</c:v>
                </c:pt>
                <c:pt idx="370">
                  <c:v>926.45677816899206</c:v>
                </c:pt>
                <c:pt idx="371">
                  <c:v>926.56843514620471</c:v>
                </c:pt>
                <c:pt idx="372">
                  <c:v>926.67912230874947</c:v>
                </c:pt>
                <c:pt idx="373">
                  <c:v>926.78883972224423</c:v>
                </c:pt>
                <c:pt idx="374">
                  <c:v>926.89758745179472</c:v>
                </c:pt>
                <c:pt idx="375">
                  <c:v>927.00536556184534</c:v>
                </c:pt>
                <c:pt idx="376">
                  <c:v>927.11217411639359</c:v>
                </c:pt>
                <c:pt idx="377">
                  <c:v>927.21801317875179</c:v>
                </c:pt>
                <c:pt idx="378">
                  <c:v>927.32288281177432</c:v>
                </c:pt>
                <c:pt idx="379">
                  <c:v>927.42678307773838</c:v>
                </c:pt>
                <c:pt idx="380">
                  <c:v>927.52971403833499</c:v>
                </c:pt>
                <c:pt idx="381">
                  <c:v>927.63167575467492</c:v>
                </c:pt>
                <c:pt idx="382">
                  <c:v>927.73266828734756</c:v>
                </c:pt>
                <c:pt idx="383">
                  <c:v>927.83269169639505</c:v>
                </c:pt>
                <c:pt idx="384">
                  <c:v>927.93174604129797</c:v>
                </c:pt>
                <c:pt idx="385">
                  <c:v>928.0298313809202</c:v>
                </c:pt>
                <c:pt idx="386">
                  <c:v>928.12694777361105</c:v>
                </c:pt>
                <c:pt idx="387">
                  <c:v>928.22309527721995</c:v>
                </c:pt>
                <c:pt idx="388">
                  <c:v>928.31827394893128</c:v>
                </c:pt>
                <c:pt idx="389">
                  <c:v>928.4124838454519</c:v>
                </c:pt>
                <c:pt idx="390">
                  <c:v>928.50572502291948</c:v>
                </c:pt>
                <c:pt idx="391">
                  <c:v>928.59799753686366</c:v>
                </c:pt>
                <c:pt idx="392">
                  <c:v>928.68930144233536</c:v>
                </c:pt>
                <c:pt idx="393">
                  <c:v>928.77963679377569</c:v>
                </c:pt>
                <c:pt idx="394">
                  <c:v>928.86900364509142</c:v>
                </c:pt>
                <c:pt idx="395">
                  <c:v>928.95740204966444</c:v>
                </c:pt>
                <c:pt idx="396">
                  <c:v>929.04483206024941</c:v>
                </c:pt>
                <c:pt idx="397">
                  <c:v>929.13129372909657</c:v>
                </c:pt>
                <c:pt idx="398">
                  <c:v>929.21678710792412</c:v>
                </c:pt>
                <c:pt idx="399">
                  <c:v>929.30131224787283</c:v>
                </c:pt>
                <c:pt idx="400">
                  <c:v>929.38486919948843</c:v>
                </c:pt>
                <c:pt idx="401">
                  <c:v>929.46745801285181</c:v>
                </c:pt>
                <c:pt idx="402">
                  <c:v>929.54907873742388</c:v>
                </c:pt>
                <c:pt idx="403">
                  <c:v>929.62973142211297</c:v>
                </c:pt>
                <c:pt idx="404">
                  <c:v>929.70941611535375</c:v>
                </c:pt>
                <c:pt idx="405">
                  <c:v>929.78813286491209</c:v>
                </c:pt>
                <c:pt idx="406">
                  <c:v>929.86588171811002</c:v>
                </c:pt>
                <c:pt idx="407">
                  <c:v>929.94266272166203</c:v>
                </c:pt>
                <c:pt idx="408">
                  <c:v>930.01847592174943</c:v>
                </c:pt>
                <c:pt idx="409">
                  <c:v>930.09332136400872</c:v>
                </c:pt>
                <c:pt idx="410">
                  <c:v>930.16719909348012</c:v>
                </c:pt>
                <c:pt idx="411">
                  <c:v>930.2401091547348</c:v>
                </c:pt>
                <c:pt idx="412">
                  <c:v>930.31205159175863</c:v>
                </c:pt>
                <c:pt idx="413">
                  <c:v>930.38302644794715</c:v>
                </c:pt>
                <c:pt idx="414">
                  <c:v>930.45303376619131</c:v>
                </c:pt>
                <c:pt idx="415">
                  <c:v>930.52207358884982</c:v>
                </c:pt>
                <c:pt idx="416">
                  <c:v>930.5901459576769</c:v>
                </c:pt>
                <c:pt idx="417">
                  <c:v>930.6572509139387</c:v>
                </c:pt>
                <c:pt idx="418">
                  <c:v>930.72338849833216</c:v>
                </c:pt>
                <c:pt idx="419">
                  <c:v>930.78855875098054</c:v>
                </c:pt>
                <c:pt idx="420">
                  <c:v>930.85276171150372</c:v>
                </c:pt>
                <c:pt idx="421">
                  <c:v>930.91599741894026</c:v>
                </c:pt>
                <c:pt idx="422">
                  <c:v>930.97826591177636</c:v>
                </c:pt>
                <c:pt idx="423">
                  <c:v>931.03956722802343</c:v>
                </c:pt>
                <c:pt idx="424">
                  <c:v>931.09990140505295</c:v>
                </c:pt>
                <c:pt idx="425">
                  <c:v>931.15926847973765</c:v>
                </c:pt>
                <c:pt idx="426">
                  <c:v>931.21766848843924</c:v>
                </c:pt>
                <c:pt idx="427">
                  <c:v>931.27510146687825</c:v>
                </c:pt>
                <c:pt idx="428">
                  <c:v>931.33156745030999</c:v>
                </c:pt>
                <c:pt idx="429">
                  <c:v>931.38706647345191</c:v>
                </c:pt>
                <c:pt idx="430">
                  <c:v>931.44159857040233</c:v>
                </c:pt>
                <c:pt idx="431">
                  <c:v>931.49516377479006</c:v>
                </c:pt>
                <c:pt idx="432">
                  <c:v>931.54776211964145</c:v>
                </c:pt>
                <c:pt idx="433">
                  <c:v>931.59939363750698</c:v>
                </c:pt>
                <c:pt idx="434">
                  <c:v>931.65005836032867</c:v>
                </c:pt>
                <c:pt idx="435">
                  <c:v>931.69975631951593</c:v>
                </c:pt>
                <c:pt idx="436">
                  <c:v>931.74848754598816</c:v>
                </c:pt>
                <c:pt idx="437">
                  <c:v>931.79625207004665</c:v>
                </c:pt>
                <c:pt idx="438">
                  <c:v>931.84304992150089</c:v>
                </c:pt>
                <c:pt idx="439">
                  <c:v>931.88888112959398</c:v>
                </c:pt>
                <c:pt idx="440">
                  <c:v>931.93374572306004</c:v>
                </c:pt>
                <c:pt idx="441">
                  <c:v>931.97764373005054</c:v>
                </c:pt>
                <c:pt idx="442">
                  <c:v>932.02057517818446</c:v>
                </c:pt>
                <c:pt idx="443">
                  <c:v>932.06254009454051</c:v>
                </c:pt>
                <c:pt idx="444">
                  <c:v>932.1035385056598</c:v>
                </c:pt>
                <c:pt idx="445">
                  <c:v>932.14357043754933</c:v>
                </c:pt>
                <c:pt idx="446">
                  <c:v>932.18263591567313</c:v>
                </c:pt>
                <c:pt idx="447">
                  <c:v>932.22073496492555</c:v>
                </c:pt>
                <c:pt idx="448">
                  <c:v>932.25786760970141</c:v>
                </c:pt>
                <c:pt idx="449">
                  <c:v>932.2940338738299</c:v>
                </c:pt>
                <c:pt idx="450">
                  <c:v>932.32923378060354</c:v>
                </c:pt>
                <c:pt idx="451">
                  <c:v>932.36346735275106</c:v>
                </c:pt>
                <c:pt idx="452">
                  <c:v>932.39673461253449</c:v>
                </c:pt>
                <c:pt idx="453">
                  <c:v>932.42903558157957</c:v>
                </c:pt>
                <c:pt idx="454">
                  <c:v>932.46037028101705</c:v>
                </c:pt>
                <c:pt idx="455">
                  <c:v>932.49073873147643</c:v>
                </c:pt>
                <c:pt idx="456">
                  <c:v>932.52014095295488</c:v>
                </c:pt>
                <c:pt idx="457">
                  <c:v>932.5485769650204</c:v>
                </c:pt>
                <c:pt idx="458">
                  <c:v>932.57604678659266</c:v>
                </c:pt>
                <c:pt idx="459">
                  <c:v>932.60255043613313</c:v>
                </c:pt>
                <c:pt idx="460">
                  <c:v>932.62808793150725</c:v>
                </c:pt>
                <c:pt idx="461">
                  <c:v>932.65265929008012</c:v>
                </c:pt>
                <c:pt idx="462">
                  <c:v>932.67626452868558</c:v>
                </c:pt>
                <c:pt idx="463">
                  <c:v>932.69890366355446</c:v>
                </c:pt>
                <c:pt idx="464">
                  <c:v>932.72057671044479</c:v>
                </c:pt>
                <c:pt idx="465">
                  <c:v>932.74128368455342</c:v>
                </c:pt>
                <c:pt idx="466">
                  <c:v>932.76102460051766</c:v>
                </c:pt>
                <c:pt idx="467">
                  <c:v>932.77979947247002</c:v>
                </c:pt>
                <c:pt idx="468">
                  <c:v>932.7976083139896</c:v>
                </c:pt>
                <c:pt idx="469">
                  <c:v>932.81445113810685</c:v>
                </c:pt>
                <c:pt idx="470">
                  <c:v>932.83032795731322</c:v>
                </c:pt>
                <c:pt idx="471">
                  <c:v>932.84523878359562</c:v>
                </c:pt>
                <c:pt idx="472">
                  <c:v>932.85918362835071</c:v>
                </c:pt>
                <c:pt idx="473">
                  <c:v>932.87216250248014</c:v>
                </c:pt>
                <c:pt idx="474">
                  <c:v>932.88417541634396</c:v>
                </c:pt>
                <c:pt idx="475">
                  <c:v>932.89522237972017</c:v>
                </c:pt>
                <c:pt idx="476">
                  <c:v>932.90530340188809</c:v>
                </c:pt>
                <c:pt idx="477">
                  <c:v>932.91441849158866</c:v>
                </c:pt>
                <c:pt idx="478">
                  <c:v>932.92256765702632</c:v>
                </c:pt>
                <c:pt idx="479">
                  <c:v>932.92975090582649</c:v>
                </c:pt>
                <c:pt idx="480">
                  <c:v>932.9359682451377</c:v>
                </c:pt>
                <c:pt idx="481">
                  <c:v>932.94121968150648</c:v>
                </c:pt>
                <c:pt idx="482">
                  <c:v>932.94550522100224</c:v>
                </c:pt>
                <c:pt idx="483">
                  <c:v>932.94882486913048</c:v>
                </c:pt>
                <c:pt idx="484">
                  <c:v>932.95117863084249</c:v>
                </c:pt>
                <c:pt idx="485">
                  <c:v>932.95256651058253</c:v>
                </c:pt>
                <c:pt idx="486">
                  <c:v>932.95298851221617</c:v>
                </c:pt>
                <c:pt idx="487">
                  <c:v>932.95244463913571</c:v>
                </c:pt>
                <c:pt idx="488">
                  <c:v>932.9509348941292</c:v>
                </c:pt>
                <c:pt idx="489">
                  <c:v>932.94845927947631</c:v>
                </c:pt>
                <c:pt idx="490">
                  <c:v>932.94501779692257</c:v>
                </c:pt>
                <c:pt idx="491">
                  <c:v>932.94061044768466</c:v>
                </c:pt>
                <c:pt idx="492">
                  <c:v>932.93523723239753</c:v>
                </c:pt>
                <c:pt idx="493">
                  <c:v>932.92889815123124</c:v>
                </c:pt>
                <c:pt idx="494">
                  <c:v>932.92159320374094</c:v>
                </c:pt>
                <c:pt idx="495">
                  <c:v>932.91332238899508</c:v>
                </c:pt>
                <c:pt idx="496">
                  <c:v>932.90408570550585</c:v>
                </c:pt>
                <c:pt idx="497">
                  <c:v>932.89388315125007</c:v>
                </c:pt>
                <c:pt idx="498">
                  <c:v>932.88271472366193</c:v>
                </c:pt>
                <c:pt idx="499">
                  <c:v>932.87058041965724</c:v>
                </c:pt>
                <c:pt idx="500">
                  <c:v>932.85748023560484</c:v>
                </c:pt>
                <c:pt idx="501">
                  <c:v>932.84341416730001</c:v>
                </c:pt>
                <c:pt idx="502">
                  <c:v>932.8283822100708</c:v>
                </c:pt>
                <c:pt idx="503">
                  <c:v>932.81238435866317</c:v>
                </c:pt>
                <c:pt idx="504">
                  <c:v>932.79542060726192</c:v>
                </c:pt>
                <c:pt idx="505">
                  <c:v>932.77749094957517</c:v>
                </c:pt>
                <c:pt idx="506">
                  <c:v>932.75859537872282</c:v>
                </c:pt>
                <c:pt idx="507">
                  <c:v>932.73873388734046</c:v>
                </c:pt>
                <c:pt idx="508">
                  <c:v>932.71790646745796</c:v>
                </c:pt>
                <c:pt idx="509">
                  <c:v>932.6961131106068</c:v>
                </c:pt>
                <c:pt idx="510">
                  <c:v>932.67335380777445</c:v>
                </c:pt>
                <c:pt idx="511">
                  <c:v>932.6496285494195</c:v>
                </c:pt>
                <c:pt idx="512">
                  <c:v>932.62493732544976</c:v>
                </c:pt>
                <c:pt idx="513">
                  <c:v>932.59928012524108</c:v>
                </c:pt>
                <c:pt idx="514">
                  <c:v>932.57265693763657</c:v>
                </c:pt>
                <c:pt idx="515">
                  <c:v>932.54506775093296</c:v>
                </c:pt>
                <c:pt idx="516">
                  <c:v>932.51651255286879</c:v>
                </c:pt>
                <c:pt idx="517">
                  <c:v>932.48699133069351</c:v>
                </c:pt>
                <c:pt idx="518">
                  <c:v>932.45650407107257</c:v>
                </c:pt>
                <c:pt idx="519">
                  <c:v>932.42505076015254</c:v>
                </c:pt>
                <c:pt idx="520">
                  <c:v>932.39263138355489</c:v>
                </c:pt>
                <c:pt idx="521">
                  <c:v>932.35924592632614</c:v>
                </c:pt>
                <c:pt idx="522">
                  <c:v>932.32489437301865</c:v>
                </c:pt>
                <c:pt idx="523">
                  <c:v>932.28957670760576</c:v>
                </c:pt>
                <c:pt idx="524">
                  <c:v>932.25329291355604</c:v>
                </c:pt>
                <c:pt idx="525">
                  <c:v>932.21604297374597</c:v>
                </c:pt>
                <c:pt idx="526">
                  <c:v>932.17782687059196</c:v>
                </c:pt>
                <c:pt idx="527">
                  <c:v>932.1386445859041</c:v>
                </c:pt>
                <c:pt idx="528">
                  <c:v>932.09849610099093</c:v>
                </c:pt>
                <c:pt idx="529">
                  <c:v>932.05738139660048</c:v>
                </c:pt>
                <c:pt idx="530">
                  <c:v>932.01530045296499</c:v>
                </c:pt>
                <c:pt idx="531">
                  <c:v>931.97225324973465</c:v>
                </c:pt>
                <c:pt idx="532">
                  <c:v>931.92823976606962</c:v>
                </c:pt>
                <c:pt idx="533">
                  <c:v>931.88325998055814</c:v>
                </c:pt>
                <c:pt idx="534">
                  <c:v>931.83731387126966</c:v>
                </c:pt>
                <c:pt idx="535">
                  <c:v>931.79040141569067</c:v>
                </c:pt>
                <c:pt idx="536">
                  <c:v>931.74252259083823</c:v>
                </c:pt>
                <c:pt idx="537">
                  <c:v>931.69367737314656</c:v>
                </c:pt>
                <c:pt idx="538">
                  <c:v>931.64386573848583</c:v>
                </c:pt>
                <c:pt idx="539">
                  <c:v>931.59308766224126</c:v>
                </c:pt>
                <c:pt idx="540">
                  <c:v>931.54134311919915</c:v>
                </c:pt>
                <c:pt idx="541">
                  <c:v>931.4886320836622</c:v>
                </c:pt>
                <c:pt idx="542">
                  <c:v>931.43495452934792</c:v>
                </c:pt>
                <c:pt idx="543">
                  <c:v>931.38031042947989</c:v>
                </c:pt>
                <c:pt idx="544">
                  <c:v>931.3246997566672</c:v>
                </c:pt>
                <c:pt idx="545">
                  <c:v>931.26812248305839</c:v>
                </c:pt>
                <c:pt idx="546">
                  <c:v>931.21057858019515</c:v>
                </c:pt>
                <c:pt idx="547">
                  <c:v>931.15206801911916</c:v>
                </c:pt>
                <c:pt idx="548">
                  <c:v>931.09259077032391</c:v>
                </c:pt>
                <c:pt idx="549">
                  <c:v>931.03214680372946</c:v>
                </c:pt>
                <c:pt idx="550">
                  <c:v>930.9707360887603</c:v>
                </c:pt>
                <c:pt idx="551">
                  <c:v>930.90835859426409</c:v>
                </c:pt>
                <c:pt idx="552">
                  <c:v>930.84501428856333</c:v>
                </c:pt>
                <c:pt idx="553">
                  <c:v>930.78070313941737</c:v>
                </c:pt>
                <c:pt idx="554">
                  <c:v>930.71542511407768</c:v>
                </c:pt>
                <c:pt idx="555">
                  <c:v>930.64918017921786</c:v>
                </c:pt>
                <c:pt idx="556">
                  <c:v>930.58196830097256</c:v>
                </c:pt>
                <c:pt idx="557">
                  <c:v>930.51378944497196</c:v>
                </c:pt>
                <c:pt idx="558">
                  <c:v>930.44464357625236</c:v>
                </c:pt>
                <c:pt idx="559">
                  <c:v>930.37453065934369</c:v>
                </c:pt>
                <c:pt idx="560">
                  <c:v>930.30345065819415</c:v>
                </c:pt>
                <c:pt idx="561">
                  <c:v>930.23140353623251</c:v>
                </c:pt>
                <c:pt idx="562">
                  <c:v>930.15838925636365</c:v>
                </c:pt>
                <c:pt idx="563">
                  <c:v>930.08440778089584</c:v>
                </c:pt>
                <c:pt idx="564">
                  <c:v>930.00945907162088</c:v>
                </c:pt>
                <c:pt idx="565">
                  <c:v>929.93354308980065</c:v>
                </c:pt>
                <c:pt idx="566">
                  <c:v>929.85665979612691</c:v>
                </c:pt>
                <c:pt idx="567">
                  <c:v>929.77880915075673</c:v>
                </c:pt>
                <c:pt idx="568">
                  <c:v>929.69999111328582</c:v>
                </c:pt>
                <c:pt idx="569">
                  <c:v>929.62020564279078</c:v>
                </c:pt>
                <c:pt idx="570">
                  <c:v>929.53945269777671</c:v>
                </c:pt>
                <c:pt idx="571">
                  <c:v>929.45773223623155</c:v>
                </c:pt>
                <c:pt idx="572">
                  <c:v>929.37504421554252</c:v>
                </c:pt>
                <c:pt idx="573">
                  <c:v>929.29138859262957</c:v>
                </c:pt>
                <c:pt idx="574">
                  <c:v>929.20676532378013</c:v>
                </c:pt>
                <c:pt idx="575">
                  <c:v>929.12117436480821</c:v>
                </c:pt>
                <c:pt idx="576">
                  <c:v>929.03461567092165</c:v>
                </c:pt>
                <c:pt idx="577">
                  <c:v>928.94708919682023</c:v>
                </c:pt>
                <c:pt idx="578">
                  <c:v>928.85859489662585</c:v>
                </c:pt>
                <c:pt idx="579">
                  <c:v>928.76913272393756</c:v>
                </c:pt>
                <c:pt idx="580">
                  <c:v>928.67870263178281</c:v>
                </c:pt>
                <c:pt idx="581">
                  <c:v>928.58730457266586</c:v>
                </c:pt>
                <c:pt idx="582">
                  <c:v>928.49493849851365</c:v>
                </c:pt>
                <c:pt idx="583">
                  <c:v>928.40160436072654</c:v>
                </c:pt>
                <c:pt idx="584">
                  <c:v>928.30730211013406</c:v>
                </c:pt>
                <c:pt idx="585">
                  <c:v>928.21203169703051</c:v>
                </c:pt>
                <c:pt idx="586">
                  <c:v>928.11579307115858</c:v>
                </c:pt>
                <c:pt idx="587">
                  <c:v>928.01858618170877</c:v>
                </c:pt>
                <c:pt idx="588">
                  <c:v>927.92041097730805</c:v>
                </c:pt>
                <c:pt idx="589">
                  <c:v>927.82126740604929</c:v>
                </c:pt>
                <c:pt idx="590">
                  <c:v>927.7211554154544</c:v>
                </c:pt>
                <c:pt idx="591">
                  <c:v>927.62007495250805</c:v>
                </c:pt>
                <c:pt idx="592">
                  <c:v>927.51802596365269</c:v>
                </c:pt>
                <c:pt idx="593">
                  <c:v>927.41500839475839</c:v>
                </c:pt>
                <c:pt idx="594">
                  <c:v>927.31102219114587</c:v>
                </c:pt>
                <c:pt idx="595">
                  <c:v>927.20606729758128</c:v>
                </c:pt>
                <c:pt idx="596">
                  <c:v>927.10014365828158</c:v>
                </c:pt>
                <c:pt idx="597">
                  <c:v>926.99325121691265</c:v>
                </c:pt>
                <c:pt idx="598">
                  <c:v>926.88538991658947</c:v>
                </c:pt>
                <c:pt idx="599">
                  <c:v>926.77655969985869</c:v>
                </c:pt>
                <c:pt idx="600">
                  <c:v>926.66676050869557</c:v>
                </c:pt>
                <c:pt idx="601">
                  <c:v>926.55599228457118</c:v>
                </c:pt>
                <c:pt idx="602">
                  <c:v>926.44425496835629</c:v>
                </c:pt>
                <c:pt idx="603">
                  <c:v>926.33154850039955</c:v>
                </c:pt>
                <c:pt idx="604">
                  <c:v>926.21787282045284</c:v>
                </c:pt>
                <c:pt idx="605">
                  <c:v>926.10322786774896</c:v>
                </c:pt>
                <c:pt idx="606">
                  <c:v>925.987613580936</c:v>
                </c:pt>
                <c:pt idx="607">
                  <c:v>925.87102989812786</c:v>
                </c:pt>
                <c:pt idx="608">
                  <c:v>925.75347675686896</c:v>
                </c:pt>
                <c:pt idx="609">
                  <c:v>925.63495409412076</c:v>
                </c:pt>
                <c:pt idx="610">
                  <c:v>925.51546184633105</c:v>
                </c:pt>
                <c:pt idx="611">
                  <c:v>925.39499994937307</c:v>
                </c:pt>
                <c:pt idx="612">
                  <c:v>925.27356833853878</c:v>
                </c:pt>
                <c:pt idx="613">
                  <c:v>925.15116694860023</c:v>
                </c:pt>
                <c:pt idx="614">
                  <c:v>925.02779571372798</c:v>
                </c:pt>
                <c:pt idx="615">
                  <c:v>924.90345456755449</c:v>
                </c:pt>
                <c:pt idx="616">
                  <c:v>924.77814344314595</c:v>
                </c:pt>
                <c:pt idx="617">
                  <c:v>924.65186227301365</c:v>
                </c:pt>
                <c:pt idx="618">
                  <c:v>924.52461098909805</c:v>
                </c:pt>
                <c:pt idx="619">
                  <c:v>924.39638952277187</c:v>
                </c:pt>
                <c:pt idx="620">
                  <c:v>924.26719780486292</c:v>
                </c:pt>
                <c:pt idx="621">
                  <c:v>924.13703576562932</c:v>
                </c:pt>
                <c:pt idx="622">
                  <c:v>924.005903334761</c:v>
                </c:pt>
                <c:pt idx="623">
                  <c:v>923.87380044140275</c:v>
                </c:pt>
                <c:pt idx="624">
                  <c:v>923.74072701408579</c:v>
                </c:pt>
                <c:pt idx="625">
                  <c:v>923.60668298083135</c:v>
                </c:pt>
                <c:pt idx="626">
                  <c:v>923.47166826906732</c:v>
                </c:pt>
                <c:pt idx="627">
                  <c:v>923.3356828056634</c:v>
                </c:pt>
                <c:pt idx="628">
                  <c:v>923.19872651692958</c:v>
                </c:pt>
                <c:pt idx="629">
                  <c:v>923.06079932859245</c:v>
                </c:pt>
                <c:pt idx="630">
                  <c:v>922.92190116582663</c:v>
                </c:pt>
                <c:pt idx="631">
                  <c:v>922.78203195323044</c:v>
                </c:pt>
                <c:pt idx="632">
                  <c:v>922.64119161484462</c:v>
                </c:pt>
                <c:pt idx="633">
                  <c:v>922.49938007412834</c:v>
                </c:pt>
                <c:pt idx="634">
                  <c:v>922.35659725398193</c:v>
                </c:pt>
                <c:pt idx="635">
                  <c:v>922.21284307672693</c:v>
                </c:pt>
                <c:pt idx="636">
                  <c:v>922.06811746412825</c:v>
                </c:pt>
                <c:pt idx="637">
                  <c:v>921.9224203373733</c:v>
                </c:pt>
                <c:pt idx="638">
                  <c:v>921.77575161708273</c:v>
                </c:pt>
                <c:pt idx="639">
                  <c:v>921.62811122329367</c:v>
                </c:pt>
                <c:pt idx="640">
                  <c:v>921.47949907547104</c:v>
                </c:pt>
                <c:pt idx="641">
                  <c:v>921.32991509253793</c:v>
                </c:pt>
                <c:pt idx="642">
                  <c:v>921.17935919282013</c:v>
                </c:pt>
                <c:pt idx="643">
                  <c:v>921.0278312940593</c:v>
                </c:pt>
                <c:pt idx="644">
                  <c:v>920.87533131345606</c:v>
                </c:pt>
                <c:pt idx="645">
                  <c:v>920.72185916761271</c:v>
                </c:pt>
                <c:pt idx="646">
                  <c:v>920.56741477256401</c:v>
                </c:pt>
                <c:pt idx="647">
                  <c:v>920.41199804377004</c:v>
                </c:pt>
                <c:pt idx="648">
                  <c:v>920.25560889610745</c:v>
                </c:pt>
                <c:pt idx="649">
                  <c:v>920.09824724389205</c:v>
                </c:pt>
                <c:pt idx="650">
                  <c:v>919.9399130008444</c:v>
                </c:pt>
                <c:pt idx="651">
                  <c:v>919.78060608012333</c:v>
                </c:pt>
                <c:pt idx="652">
                  <c:v>919.62032639431357</c:v>
                </c:pt>
                <c:pt idx="653">
                  <c:v>919.45907385538919</c:v>
                </c:pt>
                <c:pt idx="654">
                  <c:v>919.29684837479806</c:v>
                </c:pt>
                <c:pt idx="655">
                  <c:v>919.13364986334579</c:v>
                </c:pt>
                <c:pt idx="656">
                  <c:v>918.96947823131518</c:v>
                </c:pt>
                <c:pt idx="657">
                  <c:v>918.80433338837872</c:v>
                </c:pt>
                <c:pt idx="658">
                  <c:v>918.63821524364243</c:v>
                </c:pt>
                <c:pt idx="659">
                  <c:v>918.47112370560649</c:v>
                </c:pt>
                <c:pt idx="660">
                  <c:v>918.30305868221058</c:v>
                </c:pt>
                <c:pt idx="661">
                  <c:v>918.13402008080584</c:v>
                </c:pt>
                <c:pt idx="662">
                  <c:v>917.96400780816202</c:v>
                </c:pt>
                <c:pt idx="663">
                  <c:v>917.79302177046713</c:v>
                </c:pt>
                <c:pt idx="664">
                  <c:v>917.62106187332108</c:v>
                </c:pt>
                <c:pt idx="665">
                  <c:v>917.44812802172339</c:v>
                </c:pt>
                <c:pt idx="666">
                  <c:v>917.274220120113</c:v>
                </c:pt>
                <c:pt idx="667">
                  <c:v>917.09933807233426</c:v>
                </c:pt>
                <c:pt idx="668">
                  <c:v>916.9234817816365</c:v>
                </c:pt>
                <c:pt idx="669">
                  <c:v>916.7466511506907</c:v>
                </c:pt>
                <c:pt idx="670">
                  <c:v>916.5688460815818</c:v>
                </c:pt>
                <c:pt idx="671">
                  <c:v>916.39006647578526</c:v>
                </c:pt>
                <c:pt idx="672">
                  <c:v>916.21031223422176</c:v>
                </c:pt>
                <c:pt idx="673">
                  <c:v>916.02958325720317</c:v>
                </c:pt>
                <c:pt idx="674">
                  <c:v>915.84787944444781</c:v>
                </c:pt>
                <c:pt idx="675">
                  <c:v>915.66520069508442</c:v>
                </c:pt>
                <c:pt idx="676">
                  <c:v>915.48154690765352</c:v>
                </c:pt>
                <c:pt idx="677">
                  <c:v>915.2969179800981</c:v>
                </c:pt>
                <c:pt idx="678">
                  <c:v>915.11131380978486</c:v>
                </c:pt>
                <c:pt idx="679">
                  <c:v>914.92473429346865</c:v>
                </c:pt>
                <c:pt idx="680">
                  <c:v>914.73717932730256</c:v>
                </c:pt>
                <c:pt idx="681">
                  <c:v>914.54864880687421</c:v>
                </c:pt>
                <c:pt idx="682">
                  <c:v>914.35914262715244</c:v>
                </c:pt>
                <c:pt idx="683">
                  <c:v>914.16866068251238</c:v>
                </c:pt>
                <c:pt idx="684">
                  <c:v>913.97720286675542</c:v>
                </c:pt>
                <c:pt idx="685">
                  <c:v>913.78476907303332</c:v>
                </c:pt>
                <c:pt idx="686">
                  <c:v>913.59135919396738</c:v>
                </c:pt>
                <c:pt idx="687">
                  <c:v>913.39697312153191</c:v>
                </c:pt>
                <c:pt idx="688">
                  <c:v>913.20161074711109</c:v>
                </c:pt>
                <c:pt idx="689">
                  <c:v>913.00527196148857</c:v>
                </c:pt>
                <c:pt idx="690">
                  <c:v>912.80795665487256</c:v>
                </c:pt>
                <c:pt idx="691">
                  <c:v>912.60966471682127</c:v>
                </c:pt>
                <c:pt idx="692">
                  <c:v>912.41039603633499</c:v>
                </c:pt>
                <c:pt idx="693">
                  <c:v>912.21015050179494</c:v>
                </c:pt>
                <c:pt idx="694">
                  <c:v>912.00892800096574</c:v>
                </c:pt>
                <c:pt idx="695">
                  <c:v>911.80672842103638</c:v>
                </c:pt>
                <c:pt idx="696">
                  <c:v>911.60355164856321</c:v>
                </c:pt>
                <c:pt idx="697">
                  <c:v>911.39939756949843</c:v>
                </c:pt>
                <c:pt idx="698">
                  <c:v>911.19426606920592</c:v>
                </c:pt>
                <c:pt idx="699">
                  <c:v>910.98815703243633</c:v>
                </c:pt>
                <c:pt idx="700">
                  <c:v>910.78107034332641</c:v>
                </c:pt>
                <c:pt idx="701">
                  <c:v>910.573005885405</c:v>
                </c:pt>
                <c:pt idx="702">
                  <c:v>910.36396354158887</c:v>
                </c:pt>
                <c:pt idx="703">
                  <c:v>910.15394319419488</c:v>
                </c:pt>
                <c:pt idx="704">
                  <c:v>909.94294472491322</c:v>
                </c:pt>
                <c:pt idx="705">
                  <c:v>909.7309680148403</c:v>
                </c:pt>
                <c:pt idx="706">
                  <c:v>909.5180129444451</c:v>
                </c:pt>
                <c:pt idx="707">
                  <c:v>909.30407939358963</c:v>
                </c:pt>
                <c:pt idx="708">
                  <c:v>909.08916724152846</c:v>
                </c:pt>
                <c:pt idx="709">
                  <c:v>908.87327636689167</c:v>
                </c:pt>
                <c:pt idx="710">
                  <c:v>908.65640664767875</c:v>
                </c:pt>
                <c:pt idx="711">
                  <c:v>908.43855796131754</c:v>
                </c:pt>
                <c:pt idx="712">
                  <c:v>908.21973018457516</c:v>
                </c:pt>
                <c:pt idx="713">
                  <c:v>907.99992319362605</c:v>
                </c:pt>
                <c:pt idx="714">
                  <c:v>907.77913686401132</c:v>
                </c:pt>
                <c:pt idx="715">
                  <c:v>907.5573710706567</c:v>
                </c:pt>
                <c:pt idx="716">
                  <c:v>907.33462568787411</c:v>
                </c:pt>
                <c:pt idx="717">
                  <c:v>907.11090058934701</c:v>
                </c:pt>
                <c:pt idx="718">
                  <c:v>906.88619564813894</c:v>
                </c:pt>
                <c:pt idx="719">
                  <c:v>906.66051073668757</c:v>
                </c:pt>
                <c:pt idx="720">
                  <c:v>906.43384572681646</c:v>
                </c:pt>
                <c:pt idx="721">
                  <c:v>906.20620048971193</c:v>
                </c:pt>
                <c:pt idx="722">
                  <c:v>905.9775748959438</c:v>
                </c:pt>
                <c:pt idx="723">
                  <c:v>905.74796881544808</c:v>
                </c:pt>
                <c:pt idx="724">
                  <c:v>905.51738211755082</c:v>
                </c:pt>
                <c:pt idx="725">
                  <c:v>905.28581467093693</c:v>
                </c:pt>
                <c:pt idx="726">
                  <c:v>905.05326634365179</c:v>
                </c:pt>
                <c:pt idx="727">
                  <c:v>904.81973700313267</c:v>
                </c:pt>
                <c:pt idx="728">
                  <c:v>904.58522651617386</c:v>
                </c:pt>
                <c:pt idx="729">
                  <c:v>904.34973474894628</c:v>
                </c:pt>
                <c:pt idx="730">
                  <c:v>904.11326156698465</c:v>
                </c:pt>
                <c:pt idx="731">
                  <c:v>903.87580683518706</c:v>
                </c:pt>
                <c:pt idx="732">
                  <c:v>903.63737041781667</c:v>
                </c:pt>
                <c:pt idx="733">
                  <c:v>903.39795217851872</c:v>
                </c:pt>
                <c:pt idx="734">
                  <c:v>903.15755198027341</c:v>
                </c:pt>
                <c:pt idx="735">
                  <c:v>902.91616968545725</c:v>
                </c:pt>
                <c:pt idx="736">
                  <c:v>902.67380515578611</c:v>
                </c:pt>
                <c:pt idx="737">
                  <c:v>902.43045825234606</c:v>
                </c:pt>
                <c:pt idx="738">
                  <c:v>902.18612883557716</c:v>
                </c:pt>
                <c:pt idx="739">
                  <c:v>901.94081676529106</c:v>
                </c:pt>
                <c:pt idx="740">
                  <c:v>901.69452190065431</c:v>
                </c:pt>
                <c:pt idx="741">
                  <c:v>901.44724410017716</c:v>
                </c:pt>
                <c:pt idx="742">
                  <c:v>901.1989832217497</c:v>
                </c:pt>
                <c:pt idx="743">
                  <c:v>900.94973912260764</c:v>
                </c:pt>
                <c:pt idx="744">
                  <c:v>900.6995116593331</c:v>
                </c:pt>
                <c:pt idx="745">
                  <c:v>900.44830068787576</c:v>
                </c:pt>
                <c:pt idx="746">
                  <c:v>900.19610606352774</c:v>
                </c:pt>
                <c:pt idx="747">
                  <c:v>899.94292764094462</c:v>
                </c:pt>
                <c:pt idx="748">
                  <c:v>899.68876527412385</c:v>
                </c:pt>
                <c:pt idx="749">
                  <c:v>899.43361881642454</c:v>
                </c:pt>
                <c:pt idx="750">
                  <c:v>899.17748812053856</c:v>
                </c:pt>
                <c:pt idx="751">
                  <c:v>898.92037303852089</c:v>
                </c:pt>
                <c:pt idx="752">
                  <c:v>898.66227342176137</c:v>
                </c:pt>
                <c:pt idx="753">
                  <c:v>898.40318912101532</c:v>
                </c:pt>
                <c:pt idx="754">
                  <c:v>898.14311998636379</c:v>
                </c:pt>
                <c:pt idx="755">
                  <c:v>897.88206586723527</c:v>
                </c:pt>
                <c:pt idx="756">
                  <c:v>897.62002661240592</c:v>
                </c:pt>
                <c:pt idx="757">
                  <c:v>897.357002070009</c:v>
                </c:pt>
                <c:pt idx="758">
                  <c:v>897.09299208750451</c:v>
                </c:pt>
                <c:pt idx="759">
                  <c:v>896.82799651167352</c:v>
                </c:pt>
                <c:pt idx="760">
                  <c:v>896.56201518868079</c:v>
                </c:pt>
                <c:pt idx="761">
                  <c:v>896.29504796397612</c:v>
                </c:pt>
                <c:pt idx="762">
                  <c:v>896.02709468240118</c:v>
                </c:pt>
                <c:pt idx="763">
                  <c:v>895.75815518808668</c:v>
                </c:pt>
                <c:pt idx="764">
                  <c:v>895.48822932453447</c:v>
                </c:pt>
                <c:pt idx="765">
                  <c:v>895.21731693456047</c:v>
                </c:pt>
                <c:pt idx="766">
                  <c:v>894.94541786031948</c:v>
                </c:pt>
                <c:pt idx="767">
                  <c:v>894.67253194329714</c:v>
                </c:pt>
                <c:pt idx="768">
                  <c:v>894.39865902431063</c:v>
                </c:pt>
                <c:pt idx="769">
                  <c:v>894.12379894350454</c:v>
                </c:pt>
                <c:pt idx="770">
                  <c:v>893.84795154036169</c:v>
                </c:pt>
                <c:pt idx="771">
                  <c:v>893.57111665368939</c:v>
                </c:pt>
                <c:pt idx="772">
                  <c:v>893.2932941215912</c:v>
                </c:pt>
                <c:pt idx="773">
                  <c:v>893.01448378154703</c:v>
                </c:pt>
                <c:pt idx="774">
                  <c:v>892.7346854703294</c:v>
                </c:pt>
                <c:pt idx="775">
                  <c:v>892.4538990240444</c:v>
                </c:pt>
                <c:pt idx="776">
                  <c:v>892.17212427812206</c:v>
                </c:pt>
                <c:pt idx="777">
                  <c:v>891.88936106730046</c:v>
                </c:pt>
                <c:pt idx="778">
                  <c:v>891.60560922565321</c:v>
                </c:pt>
                <c:pt idx="779">
                  <c:v>891.32086858655964</c:v>
                </c:pt>
                <c:pt idx="780">
                  <c:v>891.03513898272172</c:v>
                </c:pt>
                <c:pt idx="781">
                  <c:v>890.74842024615464</c:v>
                </c:pt>
                <c:pt idx="782">
                  <c:v>890.46071220819795</c:v>
                </c:pt>
                <c:pt idx="783">
                  <c:v>890.17201469949896</c:v>
                </c:pt>
                <c:pt idx="784">
                  <c:v>889.88232755002059</c:v>
                </c:pt>
                <c:pt idx="785">
                  <c:v>889.59165058903625</c:v>
                </c:pt>
                <c:pt idx="786">
                  <c:v>889.29998364512733</c:v>
                </c:pt>
                <c:pt idx="787">
                  <c:v>889.00732654619196</c:v>
                </c:pt>
                <c:pt idx="788">
                  <c:v>888.71367911942946</c:v>
                </c:pt>
                <c:pt idx="789">
                  <c:v>888.41904119134972</c:v>
                </c:pt>
                <c:pt idx="790">
                  <c:v>888.12341258776883</c:v>
                </c:pt>
                <c:pt idx="791">
                  <c:v>887.82679313379526</c:v>
                </c:pt>
                <c:pt idx="792">
                  <c:v>887.52918265386052</c:v>
                </c:pt>
                <c:pt idx="793">
                  <c:v>887.23058097170031</c:v>
                </c:pt>
                <c:pt idx="794">
                  <c:v>886.93098791031559</c:v>
                </c:pt>
                <c:pt idx="795">
                  <c:v>886.63040329205762</c:v>
                </c:pt>
                <c:pt idx="796">
                  <c:v>886.32882693853651</c:v>
                </c:pt>
                <c:pt idx="797">
                  <c:v>886.02625867067604</c:v>
                </c:pt>
                <c:pt idx="798">
                  <c:v>885.72269830869163</c:v>
                </c:pt>
                <c:pt idx="799">
                  <c:v>885.4181456720986</c:v>
                </c:pt>
                <c:pt idx="800">
                  <c:v>885.11260057971333</c:v>
                </c:pt>
                <c:pt idx="801">
                  <c:v>884.80606284960629</c:v>
                </c:pt>
                <c:pt idx="802">
                  <c:v>884.49853229919779</c:v>
                </c:pt>
                <c:pt idx="803">
                  <c:v>884.19000874514597</c:v>
                </c:pt>
                <c:pt idx="804">
                  <c:v>883.88049200341254</c:v>
                </c:pt>
                <c:pt idx="805">
                  <c:v>883.56998188927787</c:v>
                </c:pt>
                <c:pt idx="806">
                  <c:v>883.25847821727473</c:v>
                </c:pt>
                <c:pt idx="807">
                  <c:v>882.94598080121045</c:v>
                </c:pt>
                <c:pt idx="808">
                  <c:v>882.63248945420241</c:v>
                </c:pt>
                <c:pt idx="809">
                  <c:v>882.31800398865289</c:v>
                </c:pt>
                <c:pt idx="810">
                  <c:v>882.00252421620337</c:v>
                </c:pt>
                <c:pt idx="811">
                  <c:v>881.68604994782288</c:v>
                </c:pt>
                <c:pt idx="812">
                  <c:v>881.36858099374479</c:v>
                </c:pt>
                <c:pt idx="813">
                  <c:v>881.0501171634487</c:v>
                </c:pt>
                <c:pt idx="814">
                  <c:v>880.7306582657352</c:v>
                </c:pt>
                <c:pt idx="815">
                  <c:v>880.41020410863359</c:v>
                </c:pt>
                <c:pt idx="816">
                  <c:v>880.08875449949221</c:v>
                </c:pt>
                <c:pt idx="817">
                  <c:v>879.76630924490121</c:v>
                </c:pt>
                <c:pt idx="818">
                  <c:v>879.44286815071041</c:v>
                </c:pt>
                <c:pt idx="819">
                  <c:v>879.11843102207922</c:v>
                </c:pt>
                <c:pt idx="820">
                  <c:v>878.79299766338227</c:v>
                </c:pt>
                <c:pt idx="821">
                  <c:v>878.46656787831114</c:v>
                </c:pt>
                <c:pt idx="822">
                  <c:v>878.13914146976026</c:v>
                </c:pt>
                <c:pt idx="823">
                  <c:v>877.81071823995262</c:v>
                </c:pt>
                <c:pt idx="824">
                  <c:v>877.48129799032233</c:v>
                </c:pt>
                <c:pt idx="825">
                  <c:v>877.15088052160365</c:v>
                </c:pt>
                <c:pt idx="826">
                  <c:v>876.81946563373947</c:v>
                </c:pt>
                <c:pt idx="827">
                  <c:v>876.48705312598349</c:v>
                </c:pt>
                <c:pt idx="828">
                  <c:v>876.15364279681148</c:v>
                </c:pt>
                <c:pt idx="829">
                  <c:v>875.81923444395295</c:v>
                </c:pt>
                <c:pt idx="830">
                  <c:v>875.48382786441096</c:v>
                </c:pt>
                <c:pt idx="831">
                  <c:v>875.14742285440013</c:v>
                </c:pt>
                <c:pt idx="832">
                  <c:v>874.81001920943174</c:v>
                </c:pt>
                <c:pt idx="833">
                  <c:v>874.47161672425023</c:v>
                </c:pt>
                <c:pt idx="834">
                  <c:v>874.13221519282433</c:v>
                </c:pt>
                <c:pt idx="835">
                  <c:v>835.39477810500864</c:v>
                </c:pt>
                <c:pt idx="836">
                  <c:v>798.34570953277148</c:v>
                </c:pt>
                <c:pt idx="837">
                  <c:v>762.91142205116432</c:v>
                </c:pt>
                <c:pt idx="838">
                  <c:v>729.0215355380642</c:v>
                </c:pt>
                <c:pt idx="839">
                  <c:v>696.60873738410191</c:v>
                </c:pt>
                <c:pt idx="840">
                  <c:v>665.60864879533085</c:v>
                </c:pt>
                <c:pt idx="841">
                  <c:v>635.95969692308506</c:v>
                </c:pt>
                <c:pt idx="842">
                  <c:v>607.60299256704741</c:v>
                </c:pt>
                <c:pt idx="843">
                  <c:v>580.48221320862285</c:v>
                </c:pt>
                <c:pt idx="844">
                  <c:v>554.54349114229331</c:v>
                </c:pt>
                <c:pt idx="845">
                  <c:v>529.73530648275835</c:v>
                </c:pt>
                <c:pt idx="846">
                  <c:v>506.00838483535472</c:v>
                </c:pt>
                <c:pt idx="847">
                  <c:v>483.31559942650154</c:v>
                </c:pt>
                <c:pt idx="848">
                  <c:v>461.61187749978399</c:v>
                </c:pt>
                <c:pt idx="849">
                  <c:v>440.85411079175753</c:v>
                </c:pt>
                <c:pt idx="850">
                  <c:v>421.00106990965787</c:v>
                </c:pt>
                <c:pt idx="851">
                  <c:v>402.01332244095158</c:v>
                </c:pt>
                <c:pt idx="852">
                  <c:v>383.85315463207786</c:v>
                </c:pt>
                <c:pt idx="853">
                  <c:v>366.48449648081578</c:v>
                </c:pt>
                <c:pt idx="854">
                  <c:v>349.87285009349557</c:v>
                </c:pt>
                <c:pt idx="855">
                  <c:v>333.98522116475675</c:v>
                </c:pt>
                <c:pt idx="856">
                  <c:v>318.7900534437552</c:v>
                </c:pt>
                <c:pt idx="857">
                  <c:v>304.2571660566569</c:v>
                </c:pt>
                <c:pt idx="858">
                  <c:v>290.35769356092584</c:v>
                </c:pt>
                <c:pt idx="859">
                  <c:v>277.06402861234221</c:v>
                </c:pt>
                <c:pt idx="860">
                  <c:v>264.34976713087372</c:v>
                </c:pt>
                <c:pt idx="861">
                  <c:v>252.18965585648982</c:v>
                </c:pt>
                <c:pt idx="862">
                  <c:v>240.5595421907517</c:v>
                </c:pt>
                <c:pt idx="863">
                  <c:v>229.43632622455198</c:v>
                </c:pt>
                <c:pt idx="864">
                  <c:v>218.79791485672413</c:v>
                </c:pt>
                <c:pt idx="865">
                  <c:v>208.62317791238726</c:v>
                </c:pt>
                <c:pt idx="866">
                  <c:v>198.89190617387112</c:v>
                </c:pt>
                <c:pt idx="867">
                  <c:v>189.58477124085925</c:v>
                </c:pt>
                <c:pt idx="868">
                  <c:v>180.68328714002593</c:v>
                </c:pt>
                <c:pt idx="869">
                  <c:v>172.16977360791404</c:v>
                </c:pt>
                <c:pt idx="870">
                  <c:v>164.02732097412598</c:v>
                </c:pt>
                <c:pt idx="871">
                  <c:v>156.23975657507881</c:v>
                </c:pt>
                <c:pt idx="872">
                  <c:v>148.79161263161271</c:v>
                </c:pt>
                <c:pt idx="873">
                  <c:v>141.66809552665268</c:v>
                </c:pt>
                <c:pt idx="874">
                  <c:v>134.85505642190043</c:v>
                </c:pt>
                <c:pt idx="875">
                  <c:v>128.33896315519607</c:v>
                </c:pt>
                <c:pt idx="876">
                  <c:v>122.10687336273132</c:v>
                </c:pt>
                <c:pt idx="877">
                  <c:v>116.1464087727291</c:v>
                </c:pt>
                <c:pt idx="878">
                  <c:v>110.44573061953123</c:v>
                </c:pt>
                <c:pt idx="879">
                  <c:v>104.99351612926208</c:v>
                </c:pt>
                <c:pt idx="880">
                  <c:v>99.778936030361663</c:v>
                </c:pt>
                <c:pt idx="881">
                  <c:v>94.791633044322097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375.7103443736641</c:v>
                </c:pt>
                <c:pt idx="2">
                  <c:v>504.91384206930798</c:v>
                </c:pt>
                <c:pt idx="3">
                  <c:v>576.4555075214555</c:v>
                </c:pt>
                <c:pt idx="4">
                  <c:v>633.4484808178463</c:v>
                </c:pt>
                <c:pt idx="5">
                  <c:v>679.78224668765131</c:v>
                </c:pt>
                <c:pt idx="6">
                  <c:v>717.99458380636008</c:v>
                </c:pt>
                <c:pt idx="7">
                  <c:v>749.85641104715717</c:v>
                </c:pt>
                <c:pt idx="8">
                  <c:v>776.66022348845502</c:v>
                </c:pt>
                <c:pt idx="9">
                  <c:v>799.37990983732095</c:v>
                </c:pt>
                <c:pt idx="10">
                  <c:v>818.76686815532537</c:v>
                </c:pt>
                <c:pt idx="11">
                  <c:v>835.41144761270618</c:v>
                </c:pt>
                <c:pt idx="12">
                  <c:v>849.78412259371873</c:v>
                </c:pt>
                <c:pt idx="13">
                  <c:v>862.26413897213081</c:v>
                </c:pt>
                <c:pt idx="14">
                  <c:v>873.16005954381114</c:v>
                </c:pt>
                <c:pt idx="15">
                  <c:v>882.72487292097969</c:v>
                </c:pt>
                <c:pt idx="16">
                  <c:v>891.16733857228746</c:v>
                </c:pt>
                <c:pt idx="17">
                  <c:v>898.66065632747666</c:v>
                </c:pt>
                <c:pt idx="18">
                  <c:v>905.34919047622441</c:v>
                </c:pt>
                <c:pt idx="19">
                  <c:v>911.35375145950661</c:v>
                </c:pt>
                <c:pt idx="20">
                  <c:v>916.77578984080287</c:v>
                </c:pt>
                <c:pt idx="21">
                  <c:v>921.70075781801347</c:v>
                </c:pt>
                <c:pt idx="22">
                  <c:v>926.20082536769905</c:v>
                </c:pt>
                <c:pt idx="23">
                  <c:v>930.33709036339133</c:v>
                </c:pt>
                <c:pt idx="24">
                  <c:v>934.16138796610801</c:v>
                </c:pt>
                <c:pt idx="25">
                  <c:v>937.71777988410815</c:v>
                </c:pt>
                <c:pt idx="26">
                  <c:v>941.04378591034754</c:v>
                </c:pt>
                <c:pt idx="27">
                  <c:v>944.17140656045353</c:v>
                </c:pt>
                <c:pt idx="28">
                  <c:v>947.12797536584969</c:v>
                </c:pt>
                <c:pt idx="29">
                  <c:v>949.93687151436416</c:v>
                </c:pt>
                <c:pt idx="30">
                  <c:v>952.61811746078558</c:v>
                </c:pt>
                <c:pt idx="31">
                  <c:v>955.18888138407124</c:v>
                </c:pt>
                <c:pt idx="32">
                  <c:v>957.66390064123254</c:v>
                </c:pt>
                <c:pt idx="33">
                  <c:v>960.05583940074348</c:v>
                </c:pt>
                <c:pt idx="34">
                  <c:v>962.37559127578129</c:v>
                </c:pt>
                <c:pt idx="35">
                  <c:v>964.63253587294753</c:v>
                </c:pt>
                <c:pt idx="36">
                  <c:v>966.83475662963406</c:v>
                </c:pt>
                <c:pt idx="37">
                  <c:v>968.98922606360782</c:v>
                </c:pt>
                <c:pt idx="38">
                  <c:v>971.10196353063316</c:v>
                </c:pt>
                <c:pt idx="39">
                  <c:v>973.17816974834034</c:v>
                </c:pt>
                <c:pt idx="40">
                  <c:v>975.22234164951954</c:v>
                </c:pt>
                <c:pt idx="41">
                  <c:v>977.23837055561751</c:v>
                </c:pt>
                <c:pt idx="42">
                  <c:v>979.2296261852423</c:v>
                </c:pt>
                <c:pt idx="43">
                  <c:v>981.19902861820219</c:v>
                </c:pt>
                <c:pt idx="44">
                  <c:v>983.14911000264794</c:v>
                </c:pt>
                <c:pt idx="45">
                  <c:v>985.08206751772138</c:v>
                </c:pt>
                <c:pt idx="46">
                  <c:v>986.99980887592108</c:v>
                </c:pt>
                <c:pt idx="47">
                  <c:v>988.90399144606488</c:v>
                </c:pt>
                <c:pt idx="48">
                  <c:v>990.79605592544908</c:v>
                </c:pt>
                <c:pt idx="49">
                  <c:v>992.67725534139686</c:v>
                </c:pt>
                <c:pt idx="50">
                  <c:v>994.54868005164076</c:v>
                </c:pt>
                <c:pt idx="51">
                  <c:v>996.41127931262736</c:v>
                </c:pt>
                <c:pt idx="52">
                  <c:v>998.26587990194207</c:v>
                </c:pt>
                <c:pt idx="53">
                  <c:v>1000.113202207914</c:v>
                </c:pt>
                <c:pt idx="54">
                  <c:v>1001.9538741424429</c:v>
                </c:pt>
                <c:pt idx="55">
                  <c:v>1003.78844318059</c:v>
                </c:pt>
                <c:pt idx="56">
                  <c:v>1005.6173867850006</c:v>
                </c:pt>
                <c:pt idx="57">
                  <c:v>1007.4411214401928</c:v>
                </c:pt>
                <c:pt idx="58">
                  <c:v>1009.260010485812</c:v>
                </c:pt>
                <c:pt idx="59">
                  <c:v>1011.0743709146344</c:v>
                </c:pt>
                <c:pt idx="60">
                  <c:v>1012.8844792747921</c:v>
                </c:pt>
                <c:pt idx="61">
                  <c:v>1014.6905767986192</c:v>
                </c:pt>
                <c:pt idx="62">
                  <c:v>1016.4928738624094</c:v>
                </c:pt>
                <c:pt idx="63">
                  <c:v>1018.291553865521</c:v>
                </c:pt>
                <c:pt idx="64">
                  <c:v>1020.0867766088718</c:v>
                </c:pt>
                <c:pt idx="65">
                  <c:v>1021.8786812370693</c:v>
                </c:pt>
                <c:pt idx="66">
                  <c:v>1023.6673888039542</c:v>
                </c:pt>
                <c:pt idx="67">
                  <c:v>1025.4530045094175</c:v>
                </c:pt>
                <c:pt idx="68">
                  <c:v>1027.235619652756</c:v>
                </c:pt>
                <c:pt idx="69">
                  <c:v>1029.0153133377942</c:v>
                </c:pt>
                <c:pt idx="70">
                  <c:v>1030.7921539627778</c:v>
                </c:pt>
                <c:pt idx="71">
                  <c:v>1032.5662005244351</c:v>
                </c:pt>
                <c:pt idx="72">
                  <c:v>1034.3375037567682</c:v>
                </c:pt>
                <c:pt idx="73">
                  <c:v>1036.1061071299671</c:v>
                </c:pt>
                <c:pt idx="74">
                  <c:v>1037.872047724104</c:v>
                </c:pt>
                <c:pt idx="75">
                  <c:v>1039.6353569955313</c:v>
                </c:pt>
                <c:pt idx="76">
                  <c:v>1041.3960614483292</c:v>
                </c:pt>
                <c:pt idx="77">
                  <c:v>1043.1541832245653</c:v>
                </c:pt>
                <c:pt idx="78">
                  <c:v>1044.909740620863</c:v>
                </c:pt>
                <c:pt idx="79">
                  <c:v>1046.6627485438328</c:v>
                </c:pt>
                <c:pt idx="80">
                  <c:v>1048.4132189093757</c:v>
                </c:pt>
                <c:pt idx="81">
                  <c:v>1050.1611609938616</c:v>
                </c:pt>
                <c:pt idx="82">
                  <c:v>1051.9065817436042</c:v>
                </c:pt>
                <c:pt idx="83">
                  <c:v>1053.6494860470593</c:v>
                </c:pt>
                <c:pt idx="84">
                  <c:v>1055.3898769742264</c:v>
                </c:pt>
                <c:pt idx="85">
                  <c:v>1057.1277559883308</c:v>
                </c:pt>
                <c:pt idx="86">
                  <c:v>1058.863123132119</c:v>
                </c:pt>
                <c:pt idx="87">
                  <c:v>1060.5959771919786</c:v>
                </c:pt>
                <c:pt idx="88">
                  <c:v>1062.3263158431098</c:v>
                </c:pt>
                <c:pt idx="89">
                  <c:v>1064.0541357781005</c:v>
                </c:pt>
                <c:pt idx="90">
                  <c:v>1069.1039113199117</c:v>
                </c:pt>
                <c:pt idx="91">
                  <c:v>1072.6479894271815</c:v>
                </c:pt>
                <c:pt idx="92">
                  <c:v>1075.1874610053887</c:v>
                </c:pt>
                <c:pt idx="93">
                  <c:v>1077.0557796652959</c:v>
                </c:pt>
                <c:pt idx="94">
                  <c:v>1078.4750268245623</c:v>
                </c:pt>
                <c:pt idx="95">
                  <c:v>1079.593264045048</c:v>
                </c:pt>
                <c:pt idx="96">
                  <c:v>1080.5093209689196</c:v>
                </c:pt>
                <c:pt idx="97">
                  <c:v>1081.2892496277527</c:v>
                </c:pt>
                <c:pt idx="98">
                  <c:v>1081.977254257652</c:v>
                </c:pt>
                <c:pt idx="99">
                  <c:v>1082.6029582943795</c:v>
                </c:pt>
                <c:pt idx="100">
                  <c:v>1083.1862414267018</c:v>
                </c:pt>
                <c:pt idx="101">
                  <c:v>1083.7404631793656</c:v>
                </c:pt>
                <c:pt idx="102">
                  <c:v>1084.2746140090544</c:v>
                </c:pt>
                <c:pt idx="103">
                  <c:v>1084.794752654263</c:v>
                </c:pt>
                <c:pt idx="104">
                  <c:v>1085.304967878395</c:v>
                </c:pt>
                <c:pt idx="105">
                  <c:v>1085.808022868388</c:v>
                </c:pt>
                <c:pt idx="106">
                  <c:v>1086.3057876028518</c:v>
                </c:pt>
                <c:pt idx="107">
                  <c:v>1086.7995293579293</c:v>
                </c:pt>
                <c:pt idx="108">
                  <c:v>1087.2901081682951</c:v>
                </c:pt>
                <c:pt idx="109">
                  <c:v>1087.7781085203508</c:v>
                </c:pt>
                <c:pt idx="110">
                  <c:v>1088.2639282037017</c:v>
                </c:pt>
                <c:pt idx="111">
                  <c:v>1088.7478383411942</c:v>
                </c:pt>
                <c:pt idx="112">
                  <c:v>1089.2300240000891</c:v>
                </c:pt>
                <c:pt idx="113">
                  <c:v>1089.7106117047308</c:v>
                </c:pt>
                <c:pt idx="114">
                  <c:v>1090.1896881000112</c:v>
                </c:pt>
                <c:pt idx="115">
                  <c:v>1090.6673126286678</c:v>
                </c:pt>
                <c:pt idx="116">
                  <c:v>1091.1435261541778</c:v>
                </c:pt>
                <c:pt idx="117">
                  <c:v>1091.6183568338179</c:v>
                </c:pt>
                <c:pt idx="118">
                  <c:v>1092.0918241231041</c:v>
                </c:pt>
                <c:pt idx="119">
                  <c:v>1092.5639415115752</c:v>
                </c:pt>
                <c:pt idx="120">
                  <c:v>1093.0347183918966</c:v>
                </c:pt>
                <c:pt idx="121">
                  <c:v>1093.5041613403466</c:v>
                </c:pt>
                <c:pt idx="122">
                  <c:v>1093.9722749946609</c:v>
                </c:pt>
                <c:pt idx="123">
                  <c:v>1094.4390626560537</c:v>
                </c:pt>
                <c:pt idx="124">
                  <c:v>1094.904526703328</c:v>
                </c:pt>
                <c:pt idx="125">
                  <c:v>1095.3686688774787</c:v>
                </c:pt>
                <c:pt idx="126">
                  <c:v>1095.8314904784481</c:v>
                </c:pt>
                <c:pt idx="127">
                  <c:v>1096.2929924999451</c:v>
                </c:pt>
                <c:pt idx="128">
                  <c:v>1096.7531757231227</c:v>
                </c:pt>
                <c:pt idx="129">
                  <c:v>1097.2120407815073</c:v>
                </c:pt>
                <c:pt idx="130">
                  <c:v>1097.6695882054119</c:v>
                </c:pt>
                <c:pt idx="131">
                  <c:v>1098.1258184530725</c:v>
                </c:pt>
                <c:pt idx="132">
                  <c:v>1098.5807319322125</c:v>
                </c:pt>
                <c:pt idx="133">
                  <c:v>1099.0343290151418</c:v>
                </c:pt>
                <c:pt idx="134">
                  <c:v>1099.4866100488134</c:v>
                </c:pt>
                <c:pt idx="135">
                  <c:v>1099.9375753624247</c:v>
                </c:pt>
                <c:pt idx="136">
                  <c:v>1100.3872252723581</c:v>
                </c:pt>
                <c:pt idx="137">
                  <c:v>1100.8355600855755</c:v>
                </c:pt>
                <c:pt idx="138">
                  <c:v>1101.2825801022868</c:v>
                </c:pt>
                <c:pt idx="139">
                  <c:v>1101.7282856175893</c:v>
                </c:pt>
                <c:pt idx="140">
                  <c:v>1102.1726769227744</c:v>
                </c:pt>
                <c:pt idx="141">
                  <c:v>1102.6157543059335</c:v>
                </c:pt>
                <c:pt idx="142">
                  <c:v>1103.0575180528106</c:v>
                </c:pt>
                <c:pt idx="143">
                  <c:v>1103.4979684470438</c:v>
                </c:pt>
                <c:pt idx="144">
                  <c:v>1103.9371057707197</c:v>
                </c:pt>
                <c:pt idx="145">
                  <c:v>1104.3749303041664</c:v>
                </c:pt>
                <c:pt idx="146">
                  <c:v>1104.8114423265374</c:v>
                </c:pt>
                <c:pt idx="147">
                  <c:v>1105.2466421157142</c:v>
                </c:pt>
                <c:pt idx="148">
                  <c:v>1105.680529948241</c:v>
                </c:pt>
                <c:pt idx="149">
                  <c:v>1106.1131060995867</c:v>
                </c:pt>
                <c:pt idx="150">
                  <c:v>1106.5443708442413</c:v>
                </c:pt>
                <c:pt idx="151">
                  <c:v>1106.9743244555495</c:v>
                </c:pt>
                <c:pt idx="152">
                  <c:v>1107.4029672056811</c:v>
                </c:pt>
                <c:pt idx="153">
                  <c:v>1107.8302993659809</c:v>
                </c:pt>
                <c:pt idx="154">
                  <c:v>1108.2563212066937</c:v>
                </c:pt>
                <c:pt idx="155">
                  <c:v>1108.6810329970124</c:v>
                </c:pt>
                <c:pt idx="156">
                  <c:v>1109.1044350051422</c:v>
                </c:pt>
                <c:pt idx="157">
                  <c:v>1109.526527498276</c:v>
                </c:pt>
                <c:pt idx="158">
                  <c:v>1109.9473107426822</c:v>
                </c:pt>
                <c:pt idx="159">
                  <c:v>1110.3667850035818</c:v>
                </c:pt>
                <c:pt idx="160">
                  <c:v>1110.7849505451825</c:v>
                </c:pt>
                <c:pt idx="161">
                  <c:v>1111.2018076307825</c:v>
                </c:pt>
                <c:pt idx="162">
                  <c:v>1111.6173565226902</c:v>
                </c:pt>
                <c:pt idx="163">
                  <c:v>1112.031597482028</c:v>
                </c:pt>
                <c:pt idx="164">
                  <c:v>1112.4445307692258</c:v>
                </c:pt>
                <c:pt idx="165">
                  <c:v>1112.8561566436517</c:v>
                </c:pt>
                <c:pt idx="166">
                  <c:v>1113.2664753635731</c:v>
                </c:pt>
                <c:pt idx="167">
                  <c:v>1113.6754871864025</c:v>
                </c:pt>
                <c:pt idx="168">
                  <c:v>1114.083192368553</c:v>
                </c:pt>
                <c:pt idx="169">
                  <c:v>1114.4895911655169</c:v>
                </c:pt>
                <c:pt idx="170">
                  <c:v>1114.8946838316861</c:v>
                </c:pt>
                <c:pt idx="171">
                  <c:v>1115.2984706206328</c:v>
                </c:pt>
                <c:pt idx="172">
                  <c:v>1115.7009517849697</c:v>
                </c:pt>
                <c:pt idx="173">
                  <c:v>1116.102127576127</c:v>
                </c:pt>
                <c:pt idx="174">
                  <c:v>1116.5019982448714</c:v>
                </c:pt>
                <c:pt idx="175">
                  <c:v>1116.9005640408138</c:v>
                </c:pt>
                <c:pt idx="176">
                  <c:v>1117.2978252127159</c:v>
                </c:pt>
                <c:pt idx="177">
                  <c:v>1117.6937820082837</c:v>
                </c:pt>
                <c:pt idx="178">
                  <c:v>1118.0884346744081</c:v>
                </c:pt>
                <c:pt idx="179">
                  <c:v>1118.4817834568826</c:v>
                </c:pt>
                <c:pt idx="180">
                  <c:v>1118.8738286006273</c:v>
                </c:pt>
                <c:pt idx="181">
                  <c:v>1119.2645703496705</c:v>
                </c:pt>
                <c:pt idx="182">
                  <c:v>1119.6540089469147</c:v>
                </c:pt>
                <c:pt idx="183">
                  <c:v>1120.0421446345426</c:v>
                </c:pt>
                <c:pt idx="184">
                  <c:v>1120.4289776536734</c:v>
                </c:pt>
                <c:pt idx="185">
                  <c:v>1120.8145082444987</c:v>
                </c:pt>
                <c:pt idx="186">
                  <c:v>1121.1987366462788</c:v>
                </c:pt>
                <c:pt idx="187">
                  <c:v>1121.5816630973084</c:v>
                </c:pt>
                <c:pt idx="188">
                  <c:v>1121.963287835023</c:v>
                </c:pt>
                <c:pt idx="189">
                  <c:v>1122.3436110958714</c:v>
                </c:pt>
                <c:pt idx="190">
                  <c:v>1122.7226331153413</c:v>
                </c:pt>
                <c:pt idx="191">
                  <c:v>1123.100354128022</c:v>
                </c:pt>
                <c:pt idx="192">
                  <c:v>1123.4767743676878</c:v>
                </c:pt>
                <c:pt idx="193">
                  <c:v>1123.8518940669812</c:v>
                </c:pt>
                <c:pt idx="194">
                  <c:v>1124.2257134577451</c:v>
                </c:pt>
                <c:pt idx="195">
                  <c:v>1124.5982327708587</c:v>
                </c:pt>
                <c:pt idx="196">
                  <c:v>1124.9694522363384</c:v>
                </c:pt>
                <c:pt idx="197">
                  <c:v>1125.3393720832416</c:v>
                </c:pt>
                <c:pt idx="198">
                  <c:v>1125.7079925396943</c:v>
                </c:pt>
                <c:pt idx="199">
                  <c:v>1126.0753138328459</c:v>
                </c:pt>
                <c:pt idx="200">
                  <c:v>1126.4413361890715</c:v>
                </c:pt>
                <c:pt idx="201">
                  <c:v>1126.8060598338102</c:v>
                </c:pt>
                <c:pt idx="202">
                  <c:v>1127.1694849914693</c:v>
                </c:pt>
                <c:pt idx="203">
                  <c:v>1127.531611885664</c:v>
                </c:pt>
                <c:pt idx="204">
                  <c:v>1127.8924407389652</c:v>
                </c:pt>
                <c:pt idx="205">
                  <c:v>1128.2519717733112</c:v>
                </c:pt>
                <c:pt idx="206">
                  <c:v>1128.6102052093099</c:v>
                </c:pt>
                <c:pt idx="207">
                  <c:v>1128.967141267191</c:v>
                </c:pt>
                <c:pt idx="208">
                  <c:v>1129.3227801657792</c:v>
                </c:pt>
                <c:pt idx="209">
                  <c:v>1129.6771221233894</c:v>
                </c:pt>
                <c:pt idx="210">
                  <c:v>1130.0301673570787</c:v>
                </c:pt>
                <c:pt idx="211">
                  <c:v>1130.3819160833229</c:v>
                </c:pt>
                <c:pt idx="212">
                  <c:v>1130.7323685175857</c:v>
                </c:pt>
                <c:pt idx="213">
                  <c:v>1131.0815248743988</c:v>
                </c:pt>
                <c:pt idx="214">
                  <c:v>1131.4293853674451</c:v>
                </c:pt>
                <c:pt idx="215">
                  <c:v>1131.7759502094507</c:v>
                </c:pt>
                <c:pt idx="216">
                  <c:v>1132.121219612347</c:v>
                </c:pt>
                <c:pt idx="217">
                  <c:v>1132.4651937871311</c:v>
                </c:pt>
                <c:pt idx="218">
                  <c:v>1132.8078729438414</c:v>
                </c:pt>
                <c:pt idx="219">
                  <c:v>1133.1492572918937</c:v>
                </c:pt>
                <c:pt idx="220">
                  <c:v>1133.4893470393802</c:v>
                </c:pt>
                <c:pt idx="221">
                  <c:v>1133.8281423939002</c:v>
                </c:pt>
                <c:pt idx="222">
                  <c:v>1134.16564356206</c:v>
                </c:pt>
                <c:pt idx="223">
                  <c:v>1134.5018507495017</c:v>
                </c:pt>
                <c:pt idx="224">
                  <c:v>1134.8367641610121</c:v>
                </c:pt>
                <c:pt idx="225">
                  <c:v>1135.1703840005746</c:v>
                </c:pt>
                <c:pt idx="226">
                  <c:v>1135.5027104713042</c:v>
                </c:pt>
                <c:pt idx="227">
                  <c:v>1135.8337437752903</c:v>
                </c:pt>
                <c:pt idx="228">
                  <c:v>1136.1634841138934</c:v>
                </c:pt>
                <c:pt idx="229">
                  <c:v>1136.4919316876428</c:v>
                </c:pt>
                <c:pt idx="230">
                  <c:v>1136.8190866960174</c:v>
                </c:pt>
                <c:pt idx="231">
                  <c:v>1137.1449493377752</c:v>
                </c:pt>
                <c:pt idx="232">
                  <c:v>1137.4695198107031</c:v>
                </c:pt>
                <c:pt idx="233">
                  <c:v>1137.7927983118313</c:v>
                </c:pt>
                <c:pt idx="234">
                  <c:v>1138.1147850372608</c:v>
                </c:pt>
                <c:pt idx="235">
                  <c:v>1138.435480182261</c:v>
                </c:pt>
                <c:pt idx="236">
                  <c:v>1138.7548839411945</c:v>
                </c:pt>
                <c:pt idx="237">
                  <c:v>1139.0729965075705</c:v>
                </c:pt>
                <c:pt idx="238">
                  <c:v>1139.3898180741055</c:v>
                </c:pt>
                <c:pt idx="239">
                  <c:v>1139.7053488325475</c:v>
                </c:pt>
                <c:pt idx="240">
                  <c:v>1140.0195889739064</c:v>
                </c:pt>
                <c:pt idx="241">
                  <c:v>1140.3325386882223</c:v>
                </c:pt>
                <c:pt idx="242">
                  <c:v>1140.6441981648161</c:v>
                </c:pt>
                <c:pt idx="243">
                  <c:v>1140.9545675919951</c:v>
                </c:pt>
                <c:pt idx="244">
                  <c:v>1141.2636471573758</c:v>
                </c:pt>
                <c:pt idx="245">
                  <c:v>1141.5714370476019</c:v>
                </c:pt>
                <c:pt idx="246">
                  <c:v>1141.8779374485423</c:v>
                </c:pt>
                <c:pt idx="247">
                  <c:v>1142.1831485451373</c:v>
                </c:pt>
                <c:pt idx="248">
                  <c:v>1142.4870705215967</c:v>
                </c:pt>
                <c:pt idx="249">
                  <c:v>1142.7897035611711</c:v>
                </c:pt>
                <c:pt idx="250">
                  <c:v>1143.0910478463368</c:v>
                </c:pt>
                <c:pt idx="251">
                  <c:v>1143.3911035586952</c:v>
                </c:pt>
                <c:pt idx="252">
                  <c:v>1143.6898708790441</c:v>
                </c:pt>
                <c:pt idx="253">
                  <c:v>1143.9873499872745</c:v>
                </c:pt>
                <c:pt idx="254">
                  <c:v>1144.2835410625646</c:v>
                </c:pt>
                <c:pt idx="255">
                  <c:v>1144.5784442830791</c:v>
                </c:pt>
                <c:pt idx="256">
                  <c:v>1144.8720598263278</c:v>
                </c:pt>
                <c:pt idx="257">
                  <c:v>1145.1643878687878</c:v>
                </c:pt>
                <c:pt idx="258">
                  <c:v>1145.4554285862951</c:v>
                </c:pt>
                <c:pt idx="259">
                  <c:v>1145.7451821536959</c:v>
                </c:pt>
                <c:pt idx="260">
                  <c:v>1146.0336487451136</c:v>
                </c:pt>
                <c:pt idx="261">
                  <c:v>1146.3208285338098</c:v>
                </c:pt>
                <c:pt idx="262">
                  <c:v>1146.6067216921713</c:v>
                </c:pt>
                <c:pt idx="263">
                  <c:v>1146.8913283918459</c:v>
                </c:pt>
                <c:pt idx="264">
                  <c:v>1147.1746488035392</c:v>
                </c:pt>
                <c:pt idx="265">
                  <c:v>1147.4566830972358</c:v>
                </c:pt>
                <c:pt idx="266">
                  <c:v>1147.7374314420554</c:v>
                </c:pt>
                <c:pt idx="267">
                  <c:v>1148.0168940062526</c:v>
                </c:pt>
                <c:pt idx="268">
                  <c:v>1148.295070957349</c:v>
                </c:pt>
                <c:pt idx="269">
                  <c:v>1148.5719624619289</c:v>
                </c:pt>
                <c:pt idx="270">
                  <c:v>1148.8475686858576</c:v>
                </c:pt>
                <c:pt idx="271">
                  <c:v>1149.1218897941412</c:v>
                </c:pt>
                <c:pt idx="272">
                  <c:v>1149.3949259509723</c:v>
                </c:pt>
                <c:pt idx="273">
                  <c:v>1149.6666773196746</c:v>
                </c:pt>
                <c:pt idx="274">
                  <c:v>1149.9371440628724</c:v>
                </c:pt>
                <c:pt idx="275">
                  <c:v>1150.206326342246</c:v>
                </c:pt>
                <c:pt idx="276">
                  <c:v>1150.4742243188105</c:v>
                </c:pt>
                <c:pt idx="277">
                  <c:v>1150.7408381525649</c:v>
                </c:pt>
                <c:pt idx="278">
                  <c:v>1151.0061680028937</c:v>
                </c:pt>
                <c:pt idx="279">
                  <c:v>1151.2702140282106</c:v>
                </c:pt>
                <c:pt idx="280">
                  <c:v>1151.5329763862644</c:v>
                </c:pt>
                <c:pt idx="281">
                  <c:v>1151.7944552338815</c:v>
                </c:pt>
                <c:pt idx="282">
                  <c:v>1152.0546507271442</c:v>
                </c:pt>
                <c:pt idx="283">
                  <c:v>1152.3135630213078</c:v>
                </c:pt>
                <c:pt idx="284">
                  <c:v>1152.5711922708667</c:v>
                </c:pt>
                <c:pt idx="285">
                  <c:v>1152.8275386293408</c:v>
                </c:pt>
                <c:pt idx="286">
                  <c:v>1153.0826022496997</c:v>
                </c:pt>
                <c:pt idx="287">
                  <c:v>1153.3363832838886</c:v>
                </c:pt>
                <c:pt idx="288">
                  <c:v>1153.5888818832345</c:v>
                </c:pt>
                <c:pt idx="289">
                  <c:v>1153.8400981980769</c:v>
                </c:pt>
                <c:pt idx="290">
                  <c:v>1154.0900323780861</c:v>
                </c:pt>
                <c:pt idx="291">
                  <c:v>1154.3386845721611</c:v>
                </c:pt>
                <c:pt idx="292">
                  <c:v>1154.5860549282593</c:v>
                </c:pt>
                <c:pt idx="293">
                  <c:v>1154.8321435936462</c:v>
                </c:pt>
                <c:pt idx="294">
                  <c:v>1155.0769507147525</c:v>
                </c:pt>
                <c:pt idx="295">
                  <c:v>1155.3204764372729</c:v>
                </c:pt>
                <c:pt idx="296">
                  <c:v>1155.562720906029</c:v>
                </c:pt>
                <c:pt idx="297">
                  <c:v>1155.8036842650879</c:v>
                </c:pt>
                <c:pt idx="298">
                  <c:v>1156.0433666577173</c:v>
                </c:pt>
                <c:pt idx="299">
                  <c:v>1156.2817682263981</c:v>
                </c:pt>
                <c:pt idx="300">
                  <c:v>1156.5188891128187</c:v>
                </c:pt>
                <c:pt idx="301">
                  <c:v>1156.754729457871</c:v>
                </c:pt>
                <c:pt idx="302">
                  <c:v>1156.9892894017155</c:v>
                </c:pt>
                <c:pt idx="303">
                  <c:v>1157.2225690836133</c:v>
                </c:pt>
                <c:pt idx="304">
                  <c:v>1157.4545686421041</c:v>
                </c:pt>
                <c:pt idx="305">
                  <c:v>1157.685288214974</c:v>
                </c:pt>
                <c:pt idx="306">
                  <c:v>1157.9147279391682</c:v>
                </c:pt>
                <c:pt idx="307">
                  <c:v>1158.1428879508774</c:v>
                </c:pt>
                <c:pt idx="308">
                  <c:v>1158.3697683854834</c:v>
                </c:pt>
                <c:pt idx="309">
                  <c:v>1158.5953693776059</c:v>
                </c:pt>
                <c:pt idx="310">
                  <c:v>1158.8196910610357</c:v>
                </c:pt>
                <c:pt idx="311">
                  <c:v>1159.0427335689019</c:v>
                </c:pt>
                <c:pt idx="312">
                  <c:v>1159.2644970334541</c:v>
                </c:pt>
                <c:pt idx="313">
                  <c:v>1159.4849815861544</c:v>
                </c:pt>
                <c:pt idx="314">
                  <c:v>1159.704187357811</c:v>
                </c:pt>
                <c:pt idx="315">
                  <c:v>1159.9221144781943</c:v>
                </c:pt>
                <c:pt idx="316">
                  <c:v>1160.1387630766026</c:v>
                </c:pt>
                <c:pt idx="317">
                  <c:v>1160.3541332813847</c:v>
                </c:pt>
                <c:pt idx="318">
                  <c:v>1160.5682252201582</c:v>
                </c:pt>
                <c:pt idx="319">
                  <c:v>1160.781039019731</c:v>
                </c:pt>
                <c:pt idx="320">
                  <c:v>1160.992574806201</c:v>
                </c:pt>
                <c:pt idx="321">
                  <c:v>1161.2028327048592</c:v>
                </c:pt>
                <c:pt idx="322">
                  <c:v>1161.4118128401899</c:v>
                </c:pt>
                <c:pt idx="323">
                  <c:v>1161.6195153359906</c:v>
                </c:pt>
                <c:pt idx="324">
                  <c:v>1161.8259403152019</c:v>
                </c:pt>
                <c:pt idx="325">
                  <c:v>1162.0310879000622</c:v>
                </c:pt>
                <c:pt idx="326">
                  <c:v>1162.2349582119825</c:v>
                </c:pt>
                <c:pt idx="327">
                  <c:v>1162.4375513716968</c:v>
                </c:pt>
                <c:pt idx="328">
                  <c:v>1162.6388674990171</c:v>
                </c:pt>
                <c:pt idx="329">
                  <c:v>1162.8389067131568</c:v>
                </c:pt>
                <c:pt idx="330">
                  <c:v>1163.0376691324568</c:v>
                </c:pt>
                <c:pt idx="331">
                  <c:v>1163.2351548745637</c:v>
                </c:pt>
                <c:pt idx="332">
                  <c:v>1163.4313640562921</c:v>
                </c:pt>
                <c:pt idx="333">
                  <c:v>1163.6262967937646</c:v>
                </c:pt>
                <c:pt idx="334">
                  <c:v>1163.8199532022368</c:v>
                </c:pt>
                <c:pt idx="335">
                  <c:v>1164.012333396345</c:v>
                </c:pt>
                <c:pt idx="336">
                  <c:v>1164.2034374898417</c:v>
                </c:pt>
                <c:pt idx="337">
                  <c:v>1164.3932655957483</c:v>
                </c:pt>
                <c:pt idx="338">
                  <c:v>1164.5818178263685</c:v>
                </c:pt>
                <c:pt idx="339">
                  <c:v>1164.7690942932602</c:v>
                </c:pt>
                <c:pt idx="340">
                  <c:v>1164.955095107131</c:v>
                </c:pt>
                <c:pt idx="341">
                  <c:v>1165.139820377979</c:v>
                </c:pt>
                <c:pt idx="342">
                  <c:v>1165.3232702151106</c:v>
                </c:pt>
                <c:pt idx="343">
                  <c:v>1165.5054447269497</c:v>
                </c:pt>
                <c:pt idx="344">
                  <c:v>1165.6863440213097</c:v>
                </c:pt>
                <c:pt idx="345">
                  <c:v>1165.8659682050857</c:v>
                </c:pt>
                <c:pt idx="346">
                  <c:v>1166.0443173845495</c:v>
                </c:pt>
                <c:pt idx="347">
                  <c:v>1166.2213916651879</c:v>
                </c:pt>
                <c:pt idx="348">
                  <c:v>1166.3971911517044</c:v>
                </c:pt>
                <c:pt idx="349">
                  <c:v>1166.5717159480757</c:v>
                </c:pt>
                <c:pt idx="350">
                  <c:v>1166.7449661575063</c:v>
                </c:pt>
                <c:pt idx="351">
                  <c:v>1166.9169418824733</c:v>
                </c:pt>
                <c:pt idx="352">
                  <c:v>1167.0876432247378</c:v>
                </c:pt>
                <c:pt idx="353">
                  <c:v>1167.2570702851697</c:v>
                </c:pt>
                <c:pt idx="354">
                  <c:v>1167.4252231640653</c:v>
                </c:pt>
                <c:pt idx="355">
                  <c:v>1167.5921019608761</c:v>
                </c:pt>
                <c:pt idx="356">
                  <c:v>1167.7577067743136</c:v>
                </c:pt>
                <c:pt idx="357">
                  <c:v>1167.9220377023776</c:v>
                </c:pt>
                <c:pt idx="358">
                  <c:v>1168.0850948422619</c:v>
                </c:pt>
                <c:pt idx="359">
                  <c:v>1168.246878290518</c:v>
                </c:pt>
                <c:pt idx="360">
                  <c:v>1168.4073881427955</c:v>
                </c:pt>
                <c:pt idx="361">
                  <c:v>1168.5666244941826</c:v>
                </c:pt>
                <c:pt idx="362">
                  <c:v>1168.724587438845</c:v>
                </c:pt>
                <c:pt idx="363">
                  <c:v>1168.8812770703419</c:v>
                </c:pt>
                <c:pt idx="364">
                  <c:v>1169.0366934813978</c:v>
                </c:pt>
                <c:pt idx="365">
                  <c:v>1169.1908367641086</c:v>
                </c:pt>
                <c:pt idx="366">
                  <c:v>1169.3437070096732</c:v>
                </c:pt>
                <c:pt idx="367">
                  <c:v>1169.4953043086884</c:v>
                </c:pt>
                <c:pt idx="368">
                  <c:v>1169.6456287509109</c:v>
                </c:pt>
                <c:pt idx="369">
                  <c:v>1169.794680425432</c:v>
                </c:pt>
                <c:pt idx="370">
                  <c:v>1169.9424594205891</c:v>
                </c:pt>
                <c:pt idx="371">
                  <c:v>1170.0889658239228</c:v>
                </c:pt>
                <c:pt idx="372">
                  <c:v>1170.234199722282</c:v>
                </c:pt>
                <c:pt idx="373">
                  <c:v>1170.3781612017656</c:v>
                </c:pt>
                <c:pt idx="374">
                  <c:v>1170.5208503477988</c:v>
                </c:pt>
                <c:pt idx="375">
                  <c:v>1170.6622672449403</c:v>
                </c:pt>
                <c:pt idx="376">
                  <c:v>1170.8024119771615</c:v>
                </c:pt>
                <c:pt idx="377">
                  <c:v>1170.9412846275357</c:v>
                </c:pt>
                <c:pt idx="378">
                  <c:v>1171.0788852785345</c:v>
                </c:pt>
                <c:pt idx="379">
                  <c:v>1171.2152140118731</c:v>
                </c:pt>
                <c:pt idx="380">
                  <c:v>1171.3502709084962</c:v>
                </c:pt>
                <c:pt idx="381">
                  <c:v>1171.4840560485886</c:v>
                </c:pt>
                <c:pt idx="382">
                  <c:v>1171.6165695116499</c:v>
                </c:pt>
                <c:pt idx="383">
                  <c:v>1171.7478113764623</c:v>
                </c:pt>
                <c:pt idx="384">
                  <c:v>1171.8777817210707</c:v>
                </c:pt>
                <c:pt idx="385">
                  <c:v>1172.0064806227117</c:v>
                </c:pt>
                <c:pt idx="386">
                  <c:v>1172.1339081579454</c:v>
                </c:pt>
                <c:pt idx="387">
                  <c:v>1172.260064402677</c:v>
                </c:pt>
                <c:pt idx="388">
                  <c:v>1172.3849494319388</c:v>
                </c:pt>
                <c:pt idx="389">
                  <c:v>1172.5085633201365</c:v>
                </c:pt>
                <c:pt idx="390">
                  <c:v>1172.630906140929</c:v>
                </c:pt>
                <c:pt idx="391">
                  <c:v>1172.7519779671775</c:v>
                </c:pt>
                <c:pt idx="392">
                  <c:v>1172.8717788711144</c:v>
                </c:pt>
                <c:pt idx="393">
                  <c:v>1172.9903089241732</c:v>
                </c:pt>
                <c:pt idx="394">
                  <c:v>1173.1075681970851</c:v>
                </c:pt>
                <c:pt idx="395">
                  <c:v>1173.2235567598934</c:v>
                </c:pt>
                <c:pt idx="396">
                  <c:v>1173.3382746818179</c:v>
                </c:pt>
                <c:pt idx="397">
                  <c:v>1173.4517220314171</c:v>
                </c:pt>
                <c:pt idx="398">
                  <c:v>1173.5638988765506</c:v>
                </c:pt>
                <c:pt idx="399">
                  <c:v>1173.6748052843209</c:v>
                </c:pt>
                <c:pt idx="400">
                  <c:v>1173.7844413210498</c:v>
                </c:pt>
                <c:pt idx="401">
                  <c:v>1173.8928070524487</c:v>
                </c:pt>
                <c:pt idx="402">
                  <c:v>1173.9999025434161</c:v>
                </c:pt>
                <c:pt idx="403">
                  <c:v>1174.1057278581252</c:v>
                </c:pt>
                <c:pt idx="404">
                  <c:v>1174.2102830601275</c:v>
                </c:pt>
                <c:pt idx="405">
                  <c:v>1174.3135682120974</c:v>
                </c:pt>
                <c:pt idx="406">
                  <c:v>1174.4155833761263</c:v>
                </c:pt>
                <c:pt idx="407">
                  <c:v>1174.5163286135094</c:v>
                </c:pt>
                <c:pt idx="408">
                  <c:v>1174.615803984841</c:v>
                </c:pt>
                <c:pt idx="409">
                  <c:v>1174.7140095500017</c:v>
                </c:pt>
                <c:pt idx="410">
                  <c:v>1174.8109453680895</c:v>
                </c:pt>
                <c:pt idx="411">
                  <c:v>1174.906611497586</c:v>
                </c:pt>
                <c:pt idx="412">
                  <c:v>1175.0010079962067</c:v>
                </c:pt>
                <c:pt idx="413">
                  <c:v>1175.0941349208904</c:v>
                </c:pt>
                <c:pt idx="414">
                  <c:v>1175.1859923279151</c:v>
                </c:pt>
                <c:pt idx="415">
                  <c:v>1175.2765802728602</c:v>
                </c:pt>
                <c:pt idx="416">
                  <c:v>1175.3658988105119</c:v>
                </c:pt>
                <c:pt idx="417">
                  <c:v>1175.4539479950161</c:v>
                </c:pt>
                <c:pt idx="418">
                  <c:v>1175.5407278797716</c:v>
                </c:pt>
                <c:pt idx="419">
                  <c:v>1175.6262385174243</c:v>
                </c:pt>
                <c:pt idx="420">
                  <c:v>1175.7104799599606</c:v>
                </c:pt>
                <c:pt idx="421">
                  <c:v>1175.7934522586027</c:v>
                </c:pt>
                <c:pt idx="422">
                  <c:v>1175.8751554638491</c:v>
                </c:pt>
                <c:pt idx="423">
                  <c:v>1175.9555896255756</c:v>
                </c:pt>
                <c:pt idx="424">
                  <c:v>1176.0347547928166</c:v>
                </c:pt>
                <c:pt idx="425">
                  <c:v>1176.1126510139538</c:v>
                </c:pt>
                <c:pt idx="426">
                  <c:v>1176.1892783366982</c:v>
                </c:pt>
                <c:pt idx="427">
                  <c:v>1176.2646368079184</c:v>
                </c:pt>
                <c:pt idx="428">
                  <c:v>1176.3387264738737</c:v>
                </c:pt>
                <c:pt idx="429">
                  <c:v>1176.4115473801176</c:v>
                </c:pt>
                <c:pt idx="430">
                  <c:v>1176.4830995713901</c:v>
                </c:pt>
                <c:pt idx="431">
                  <c:v>1176.5533830918166</c:v>
                </c:pt>
                <c:pt idx="432">
                  <c:v>1176.6223979847307</c:v>
                </c:pt>
                <c:pt idx="433">
                  <c:v>1176.6901442928429</c:v>
                </c:pt>
                <c:pt idx="434">
                  <c:v>1176.7566220580645</c:v>
                </c:pt>
                <c:pt idx="435">
                  <c:v>1176.8218313216082</c:v>
                </c:pt>
                <c:pt idx="436">
                  <c:v>1176.8857721240433</c:v>
                </c:pt>
                <c:pt idx="437">
                  <c:v>1176.9484445051291</c:v>
                </c:pt>
                <c:pt idx="438">
                  <c:v>1177.0098485039784</c:v>
                </c:pt>
                <c:pt idx="439">
                  <c:v>1177.0699841589619</c:v>
                </c:pt>
                <c:pt idx="440">
                  <c:v>1177.128851507782</c:v>
                </c:pt>
                <c:pt idx="441">
                  <c:v>1177.1864505873755</c:v>
                </c:pt>
                <c:pt idx="442">
                  <c:v>1177.2427814339828</c:v>
                </c:pt>
                <c:pt idx="443">
                  <c:v>1177.2978440831339</c:v>
                </c:pt>
                <c:pt idx="444">
                  <c:v>1177.3516385696532</c:v>
                </c:pt>
                <c:pt idx="445">
                  <c:v>1177.4041649276655</c:v>
                </c:pt>
                <c:pt idx="446">
                  <c:v>1177.455423190582</c:v>
                </c:pt>
                <c:pt idx="447">
                  <c:v>1177.5054133910669</c:v>
                </c:pt>
                <c:pt idx="448">
                  <c:v>1177.5541355611288</c:v>
                </c:pt>
                <c:pt idx="449">
                  <c:v>1177.6015897320347</c:v>
                </c:pt>
                <c:pt idx="450">
                  <c:v>1177.6477759343466</c:v>
                </c:pt>
                <c:pt idx="451">
                  <c:v>1177.6926941978872</c:v>
                </c:pt>
                <c:pt idx="452">
                  <c:v>1177.736344551867</c:v>
                </c:pt>
                <c:pt idx="453">
                  <c:v>1177.7787270246611</c:v>
                </c:pt>
                <c:pt idx="454">
                  <c:v>1177.8198416439955</c:v>
                </c:pt>
                <c:pt idx="455">
                  <c:v>1177.8596884369383</c:v>
                </c:pt>
                <c:pt idx="456">
                  <c:v>1177.8982674297281</c:v>
                </c:pt>
                <c:pt idx="457">
                  <c:v>1177.9355786480403</c:v>
                </c:pt>
                <c:pt idx="458">
                  <c:v>1177.9716221166996</c:v>
                </c:pt>
                <c:pt idx="459">
                  <c:v>1178.0063978599298</c:v>
                </c:pt>
                <c:pt idx="460">
                  <c:v>1178.039905901172</c:v>
                </c:pt>
                <c:pt idx="461">
                  <c:v>1178.0721462632109</c:v>
                </c:pt>
                <c:pt idx="462">
                  <c:v>1178.103118968135</c:v>
                </c:pt>
                <c:pt idx="463">
                  <c:v>1178.1328240372404</c:v>
                </c:pt>
                <c:pt idx="464">
                  <c:v>1178.1612614912042</c:v>
                </c:pt>
                <c:pt idx="465">
                  <c:v>1178.1884313499654</c:v>
                </c:pt>
                <c:pt idx="466">
                  <c:v>1178.2143336327301</c:v>
                </c:pt>
                <c:pt idx="467">
                  <c:v>1178.2389683580418</c:v>
                </c:pt>
                <c:pt idx="468">
                  <c:v>1178.2623355437181</c:v>
                </c:pt>
                <c:pt idx="469">
                  <c:v>1178.284435206856</c:v>
                </c:pt>
                <c:pt idx="470">
                  <c:v>1178.3052673638458</c:v>
                </c:pt>
                <c:pt idx="471">
                  <c:v>1178.3248320304156</c:v>
                </c:pt>
                <c:pt idx="472">
                  <c:v>1178.3431292215193</c:v>
                </c:pt>
                <c:pt idx="473">
                  <c:v>1178.3601589514608</c:v>
                </c:pt>
                <c:pt idx="474">
                  <c:v>1178.3759212338339</c:v>
                </c:pt>
                <c:pt idx="475">
                  <c:v>1178.3904160814682</c:v>
                </c:pt>
                <c:pt idx="476">
                  <c:v>1178.4036435065391</c:v>
                </c:pt>
                <c:pt idx="477">
                  <c:v>1178.4156035205162</c:v>
                </c:pt>
                <c:pt idx="478">
                  <c:v>1178.4262961341644</c:v>
                </c:pt>
                <c:pt idx="479">
                  <c:v>1178.4357213574888</c:v>
                </c:pt>
                <c:pt idx="480">
                  <c:v>1178.4438791998693</c:v>
                </c:pt>
                <c:pt idx="481">
                  <c:v>1178.4507696698959</c:v>
                </c:pt>
                <c:pt idx="482">
                  <c:v>1178.4563927755316</c:v>
                </c:pt>
                <c:pt idx="483">
                  <c:v>1178.4607485240012</c:v>
                </c:pt>
                <c:pt idx="484">
                  <c:v>1178.4638369218007</c:v>
                </c:pt>
                <c:pt idx="485">
                  <c:v>1178.4656579747618</c:v>
                </c:pt>
                <c:pt idx="486">
                  <c:v>1178.4662116879565</c:v>
                </c:pt>
                <c:pt idx="487">
                  <c:v>1178.4654980658354</c:v>
                </c:pt>
                <c:pt idx="488">
                  <c:v>1178.4635171120574</c:v>
                </c:pt>
                <c:pt idx="489">
                  <c:v>1178.4602688296134</c:v>
                </c:pt>
                <c:pt idx="490">
                  <c:v>1178.4557532207939</c:v>
                </c:pt>
                <c:pt idx="491">
                  <c:v>1178.4499702871949</c:v>
                </c:pt>
                <c:pt idx="492">
                  <c:v>1178.4429200296497</c:v>
                </c:pt>
                <c:pt idx="493">
                  <c:v>1178.4346024483816</c:v>
                </c:pt>
                <c:pt idx="494">
                  <c:v>1178.4250175428069</c:v>
                </c:pt>
                <c:pt idx="495">
                  <c:v>1178.4141653117033</c:v>
                </c:pt>
                <c:pt idx="496">
                  <c:v>1178.4020457531185</c:v>
                </c:pt>
                <c:pt idx="497">
                  <c:v>1178.3886588643977</c:v>
                </c:pt>
                <c:pt idx="498">
                  <c:v>1178.3740046421747</c:v>
                </c:pt>
                <c:pt idx="499">
                  <c:v>1178.3580830824021</c:v>
                </c:pt>
                <c:pt idx="500">
                  <c:v>1178.3408941803164</c:v>
                </c:pt>
                <c:pt idx="501">
                  <c:v>1178.3224379303997</c:v>
                </c:pt>
                <c:pt idx="502">
                  <c:v>1178.3027143265222</c:v>
                </c:pt>
                <c:pt idx="503">
                  <c:v>1178.2817233617895</c:v>
                </c:pt>
                <c:pt idx="504">
                  <c:v>1178.2594650285723</c:v>
                </c:pt>
                <c:pt idx="505">
                  <c:v>1178.2359393186143</c:v>
                </c:pt>
                <c:pt idx="506">
                  <c:v>1178.2111462228884</c:v>
                </c:pt>
                <c:pt idx="507">
                  <c:v>1178.1850857317311</c:v>
                </c:pt>
                <c:pt idx="508">
                  <c:v>1178.1577578346855</c:v>
                </c:pt>
                <c:pt idx="509">
                  <c:v>1178.1291625206397</c:v>
                </c:pt>
                <c:pt idx="510">
                  <c:v>1178.0992997777678</c:v>
                </c:pt>
                <c:pt idx="511">
                  <c:v>1178.0681695935509</c:v>
                </c:pt>
                <c:pt idx="512">
                  <c:v>1178.0357719547467</c:v>
                </c:pt>
                <c:pt idx="513">
                  <c:v>1178.002106847415</c:v>
                </c:pt>
                <c:pt idx="514">
                  <c:v>1177.9671742569171</c:v>
                </c:pt>
                <c:pt idx="515">
                  <c:v>1177.9309741678965</c:v>
                </c:pt>
                <c:pt idx="516">
                  <c:v>1177.8935065642654</c:v>
                </c:pt>
                <c:pt idx="517">
                  <c:v>1177.8547714292936</c:v>
                </c:pt>
                <c:pt idx="518">
                  <c:v>1177.8147687454841</c:v>
                </c:pt>
                <c:pt idx="519">
                  <c:v>1177.7734984946599</c:v>
                </c:pt>
                <c:pt idx="520">
                  <c:v>1177.7309606579547</c:v>
                </c:pt>
                <c:pt idx="521">
                  <c:v>1177.6871552157486</c:v>
                </c:pt>
                <c:pt idx="522">
                  <c:v>1177.6420821477716</c:v>
                </c:pt>
                <c:pt idx="523">
                  <c:v>1177.5957414329953</c:v>
                </c:pt>
                <c:pt idx="524">
                  <c:v>1177.5481330497291</c:v>
                </c:pt>
                <c:pt idx="525">
                  <c:v>1177.4992569755041</c:v>
                </c:pt>
                <c:pt idx="526">
                  <c:v>1177.4491131872494</c:v>
                </c:pt>
                <c:pt idx="527">
                  <c:v>1177.3977016610975</c:v>
                </c:pt>
                <c:pt idx="528">
                  <c:v>1177.3450223725231</c:v>
                </c:pt>
                <c:pt idx="529">
                  <c:v>1177.2910752962659</c:v>
                </c:pt>
                <c:pt idx="530">
                  <c:v>1177.2358604063877</c:v>
                </c:pt>
                <c:pt idx="531">
                  <c:v>1177.1793776761879</c:v>
                </c:pt>
                <c:pt idx="532">
                  <c:v>1177.1216270783218</c:v>
                </c:pt>
                <c:pt idx="533">
                  <c:v>1177.0626085846952</c:v>
                </c:pt>
                <c:pt idx="534">
                  <c:v>1177.0023221665324</c:v>
                </c:pt>
                <c:pt idx="535">
                  <c:v>1176.9407677942936</c:v>
                </c:pt>
                <c:pt idx="536">
                  <c:v>1176.8779454378223</c:v>
                </c:pt>
                <c:pt idx="537">
                  <c:v>1176.8138550661974</c:v>
                </c:pt>
                <c:pt idx="538">
                  <c:v>1176.7484966477584</c:v>
                </c:pt>
                <c:pt idx="539">
                  <c:v>1176.6818701502077</c:v>
                </c:pt>
                <c:pt idx="540">
                  <c:v>1176.6139755404618</c:v>
                </c:pt>
                <c:pt idx="541">
                  <c:v>1176.5448127848038</c:v>
                </c:pt>
                <c:pt idx="542">
                  <c:v>1176.474381848747</c:v>
                </c:pt>
                <c:pt idx="543">
                  <c:v>1176.4026826971588</c:v>
                </c:pt>
                <c:pt idx="544">
                  <c:v>1176.3297152940988</c:v>
                </c:pt>
                <c:pt idx="545">
                  <c:v>1176.2554796030226</c:v>
                </c:pt>
                <c:pt idx="546">
                  <c:v>1176.1799755865902</c:v>
                </c:pt>
                <c:pt idx="547">
                  <c:v>1176.1032032068047</c:v>
                </c:pt>
                <c:pt idx="548">
                  <c:v>1176.0251624249504</c:v>
                </c:pt>
                <c:pt idx="549">
                  <c:v>1175.9458532015592</c:v>
                </c:pt>
                <c:pt idx="550">
                  <c:v>1175.8652754965121</c:v>
                </c:pt>
                <c:pt idx="551">
                  <c:v>1175.7834292689342</c:v>
                </c:pt>
                <c:pt idx="552">
                  <c:v>1175.7003144772611</c:v>
                </c:pt>
                <c:pt idx="553">
                  <c:v>1175.6159310791893</c:v>
                </c:pt>
                <c:pt idx="554">
                  <c:v>1175.5302790317494</c:v>
                </c:pt>
                <c:pt idx="555">
                  <c:v>1175.4433582912134</c:v>
                </c:pt>
                <c:pt idx="556">
                  <c:v>1175.3551688131454</c:v>
                </c:pt>
                <c:pt idx="557">
                  <c:v>1175.265710552449</c:v>
                </c:pt>
                <c:pt idx="558">
                  <c:v>1175.1749834632481</c:v>
                </c:pt>
                <c:pt idx="559">
                  <c:v>1175.0829874990018</c:v>
                </c:pt>
                <c:pt idx="560">
                  <c:v>1174.989722612406</c:v>
                </c:pt>
                <c:pt idx="561">
                  <c:v>1174.8951887554754</c:v>
                </c:pt>
                <c:pt idx="562">
                  <c:v>1174.7993858795367</c:v>
                </c:pt>
                <c:pt idx="563">
                  <c:v>1174.702313935135</c:v>
                </c:pt>
                <c:pt idx="564">
                  <c:v>1174.6039728721357</c:v>
                </c:pt>
                <c:pt idx="565">
                  <c:v>1174.5043626397107</c:v>
                </c:pt>
                <c:pt idx="566">
                  <c:v>1174.4034831862832</c:v>
                </c:pt>
                <c:pt idx="567">
                  <c:v>1174.3013344595749</c:v>
                </c:pt>
                <c:pt idx="568">
                  <c:v>1174.1979164065708</c:v>
                </c:pt>
                <c:pt idx="569">
                  <c:v>1174.0932289735747</c:v>
                </c:pt>
                <c:pt idx="570">
                  <c:v>1173.9872721061406</c:v>
                </c:pt>
                <c:pt idx="571">
                  <c:v>1173.8800457491443</c:v>
                </c:pt>
                <c:pt idx="572">
                  <c:v>1173.771549846673</c:v>
                </c:pt>
                <c:pt idx="573">
                  <c:v>1173.6617843422005</c:v>
                </c:pt>
                <c:pt idx="574">
                  <c:v>1173.5507491783715</c:v>
                </c:pt>
                <c:pt idx="575">
                  <c:v>1173.4384442972091</c:v>
                </c:pt>
                <c:pt idx="576">
                  <c:v>1173.3248696399405</c:v>
                </c:pt>
                <c:pt idx="577">
                  <c:v>1173.210025147127</c:v>
                </c:pt>
                <c:pt idx="578">
                  <c:v>1173.0939107585716</c:v>
                </c:pt>
                <c:pt idx="579">
                  <c:v>1172.976526413391</c:v>
                </c:pt>
                <c:pt idx="580">
                  <c:v>1172.8578720499518</c:v>
                </c:pt>
                <c:pt idx="581">
                  <c:v>1172.7379476059346</c:v>
                </c:pt>
                <c:pt idx="582">
                  <c:v>1172.6167530182615</c:v>
                </c:pt>
                <c:pt idx="583">
                  <c:v>1172.4942882231653</c:v>
                </c:pt>
                <c:pt idx="584">
                  <c:v>1172.3705531561282</c:v>
                </c:pt>
                <c:pt idx="585">
                  <c:v>1172.2455477519311</c:v>
                </c:pt>
                <c:pt idx="586">
                  <c:v>1172.1192719446306</c:v>
                </c:pt>
                <c:pt idx="587">
                  <c:v>1171.991725667559</c:v>
                </c:pt>
                <c:pt idx="588">
                  <c:v>1171.8629088533096</c:v>
                </c:pt>
                <c:pt idx="589">
                  <c:v>1171.7328214337738</c:v>
                </c:pt>
                <c:pt idx="590">
                  <c:v>1171.6014633400948</c:v>
                </c:pt>
                <c:pt idx="591">
                  <c:v>1171.4688345027103</c:v>
                </c:pt>
                <c:pt idx="592">
                  <c:v>1171.3349348513475</c:v>
                </c:pt>
                <c:pt idx="593">
                  <c:v>1171.1997643149812</c:v>
                </c:pt>
                <c:pt idx="594">
                  <c:v>1171.0633228218664</c:v>
                </c:pt>
                <c:pt idx="595">
                  <c:v>1170.9256102995303</c:v>
                </c:pt>
                <c:pt idx="596">
                  <c:v>1170.7866266747787</c:v>
                </c:pt>
                <c:pt idx="597">
                  <c:v>1170.6463718736957</c:v>
                </c:pt>
                <c:pt idx="598">
                  <c:v>1170.5048458216415</c:v>
                </c:pt>
                <c:pt idx="599">
                  <c:v>1170.3620484432306</c:v>
                </c:pt>
                <c:pt idx="600">
                  <c:v>1170.2179796623286</c:v>
                </c:pt>
                <c:pt idx="601">
                  <c:v>1170.0726394021385</c:v>
                </c:pt>
                <c:pt idx="602">
                  <c:v>1169.9260275850768</c:v>
                </c:pt>
                <c:pt idx="603">
                  <c:v>1169.7781441328736</c:v>
                </c:pt>
                <c:pt idx="604">
                  <c:v>1169.6289889664772</c:v>
                </c:pt>
                <c:pt idx="605">
                  <c:v>1169.4785620061539</c:v>
                </c:pt>
                <c:pt idx="606">
                  <c:v>1169.3268631714034</c:v>
                </c:pt>
                <c:pt idx="607">
                  <c:v>1169.173892381024</c:v>
                </c:pt>
                <c:pt idx="608">
                  <c:v>1169.019649553067</c:v>
                </c:pt>
                <c:pt idx="609">
                  <c:v>1168.8641346048191</c:v>
                </c:pt>
                <c:pt idx="610">
                  <c:v>1168.7073474528925</c:v>
                </c:pt>
                <c:pt idx="611">
                  <c:v>1168.5492880131458</c:v>
                </c:pt>
                <c:pt idx="612">
                  <c:v>1168.3899562006748</c:v>
                </c:pt>
                <c:pt idx="613">
                  <c:v>1168.229351929893</c:v>
                </c:pt>
                <c:pt idx="614">
                  <c:v>1168.0674751144252</c:v>
                </c:pt>
                <c:pt idx="615">
                  <c:v>1167.9043256671898</c:v>
                </c:pt>
                <c:pt idx="616">
                  <c:v>1167.7399035003616</c:v>
                </c:pt>
                <c:pt idx="617">
                  <c:v>1167.5742085253883</c:v>
                </c:pt>
                <c:pt idx="618">
                  <c:v>1167.4072406529683</c:v>
                </c:pt>
                <c:pt idx="619">
                  <c:v>1167.2389997930547</c:v>
                </c:pt>
                <c:pt idx="620">
                  <c:v>1167.0694858548864</c:v>
                </c:pt>
                <c:pt idx="621">
                  <c:v>1166.8986987469534</c:v>
                </c:pt>
                <c:pt idx="622">
                  <c:v>1166.7266383770018</c:v>
                </c:pt>
                <c:pt idx="623">
                  <c:v>1166.5533046520613</c:v>
                </c:pt>
                <c:pt idx="624">
                  <c:v>1166.378697478357</c:v>
                </c:pt>
                <c:pt idx="625">
                  <c:v>1166.2028167614446</c:v>
                </c:pt>
                <c:pt idx="626">
                  <c:v>1166.0256624061014</c:v>
                </c:pt>
                <c:pt idx="627">
                  <c:v>1165.8472343163728</c:v>
                </c:pt>
                <c:pt idx="628">
                  <c:v>1165.6675323955687</c:v>
                </c:pt>
                <c:pt idx="629">
                  <c:v>1165.4865565462342</c:v>
                </c:pt>
                <c:pt idx="630">
                  <c:v>1165.30430667019</c:v>
                </c:pt>
                <c:pt idx="631">
                  <c:v>1165.1207826685011</c:v>
                </c:pt>
                <c:pt idx="632">
                  <c:v>1164.9359844415001</c:v>
                </c:pt>
                <c:pt idx="633">
                  <c:v>1164.7499118887572</c:v>
                </c:pt>
                <c:pt idx="634">
                  <c:v>1164.5625649091089</c:v>
                </c:pt>
                <c:pt idx="635">
                  <c:v>1164.373943400632</c:v>
                </c:pt>
                <c:pt idx="636">
                  <c:v>1164.1840472606739</c:v>
                </c:pt>
                <c:pt idx="637">
                  <c:v>1163.9928763858236</c:v>
                </c:pt>
                <c:pt idx="638">
                  <c:v>1163.8004306719263</c:v>
                </c:pt>
                <c:pt idx="639">
                  <c:v>1163.6067100140622</c:v>
                </c:pt>
                <c:pt idx="640">
                  <c:v>1163.4117143065596</c:v>
                </c:pt>
                <c:pt idx="641">
                  <c:v>1163.2154434430372</c:v>
                </c:pt>
                <c:pt idx="642">
                  <c:v>1163.017897316329</c:v>
                </c:pt>
                <c:pt idx="643">
                  <c:v>1162.8190758185033</c:v>
                </c:pt>
                <c:pt idx="644">
                  <c:v>1162.6189788409174</c:v>
                </c:pt>
                <c:pt idx="645">
                  <c:v>1162.4176062741446</c:v>
                </c:pt>
                <c:pt idx="646">
                  <c:v>1162.2149580080136</c:v>
                </c:pt>
                <c:pt idx="647">
                  <c:v>1162.0110339315979</c:v>
                </c:pt>
                <c:pt idx="648">
                  <c:v>1161.8058339332063</c:v>
                </c:pt>
                <c:pt idx="649">
                  <c:v>1161.5993579004119</c:v>
                </c:pt>
                <c:pt idx="650">
                  <c:v>1161.3916057200061</c:v>
                </c:pt>
                <c:pt idx="651">
                  <c:v>1161.1825772780437</c:v>
                </c:pt>
                <c:pt idx="652">
                  <c:v>1160.9722724598262</c:v>
                </c:pt>
                <c:pt idx="653">
                  <c:v>1160.760691149854</c:v>
                </c:pt>
                <c:pt idx="654">
                  <c:v>1160.5478332319362</c:v>
                </c:pt>
                <c:pt idx="655">
                  <c:v>1160.3336985890403</c:v>
                </c:pt>
                <c:pt idx="656">
                  <c:v>1160.1182871034475</c:v>
                </c:pt>
                <c:pt idx="657">
                  <c:v>1159.9015986566376</c:v>
                </c:pt>
                <c:pt idx="658">
                  <c:v>1159.6836331293478</c:v>
                </c:pt>
                <c:pt idx="659">
                  <c:v>1159.4643904015199</c:v>
                </c:pt>
                <c:pt idx="660">
                  <c:v>1159.243870352361</c:v>
                </c:pt>
                <c:pt idx="661">
                  <c:v>1159.0220728603047</c:v>
                </c:pt>
                <c:pt idx="662">
                  <c:v>1158.798997803023</c:v>
                </c:pt>
                <c:pt idx="663">
                  <c:v>1158.5746450574243</c:v>
                </c:pt>
                <c:pt idx="664">
                  <c:v>1158.3490144996447</c:v>
                </c:pt>
                <c:pt idx="665">
                  <c:v>1158.1221060050332</c:v>
                </c:pt>
                <c:pt idx="666">
                  <c:v>1157.8939194482032</c:v>
                </c:pt>
                <c:pt idx="667">
                  <c:v>1157.6644547029873</c:v>
                </c:pt>
                <c:pt idx="668">
                  <c:v>1157.4337116424383</c:v>
                </c:pt>
                <c:pt idx="669">
                  <c:v>1157.2016901388495</c:v>
                </c:pt>
                <c:pt idx="670">
                  <c:v>1156.9683900637453</c:v>
                </c:pt>
                <c:pt idx="671">
                  <c:v>1156.7338112878506</c:v>
                </c:pt>
                <c:pt idx="672">
                  <c:v>1156.4979536811625</c:v>
                </c:pt>
                <c:pt idx="673">
                  <c:v>1156.2608171128791</c:v>
                </c:pt>
                <c:pt idx="674">
                  <c:v>1156.0224014514188</c:v>
                </c:pt>
                <c:pt idx="675">
                  <c:v>1155.7827065644283</c:v>
                </c:pt>
                <c:pt idx="676">
                  <c:v>1155.541732318781</c:v>
                </c:pt>
                <c:pt idx="677">
                  <c:v>1155.2994785805668</c:v>
                </c:pt>
                <c:pt idx="678">
                  <c:v>1155.0559452151192</c:v>
                </c:pt>
                <c:pt idx="679">
                  <c:v>1154.8111320869693</c:v>
                </c:pt>
                <c:pt idx="680">
                  <c:v>1154.5650390598585</c:v>
                </c:pt>
                <c:pt idx="681">
                  <c:v>1154.3176659967855</c:v>
                </c:pt>
                <c:pt idx="682">
                  <c:v>1154.069012759938</c:v>
                </c:pt>
                <c:pt idx="683">
                  <c:v>1153.8190792107248</c:v>
                </c:pt>
                <c:pt idx="684">
                  <c:v>1153.5678652098011</c:v>
                </c:pt>
                <c:pt idx="685">
                  <c:v>1153.3153706169703</c:v>
                </c:pt>
                <c:pt idx="686">
                  <c:v>1153.0615952913392</c:v>
                </c:pt>
                <c:pt idx="687">
                  <c:v>1152.8065390911661</c:v>
                </c:pt>
                <c:pt idx="688">
                  <c:v>1152.5502018739355</c:v>
                </c:pt>
                <c:pt idx="689">
                  <c:v>1152.2925834963428</c:v>
                </c:pt>
                <c:pt idx="690">
                  <c:v>1152.0336838143292</c:v>
                </c:pt>
                <c:pt idx="691">
                  <c:v>1151.7735026829826</c:v>
                </c:pt>
                <c:pt idx="692">
                  <c:v>1151.512039956659</c:v>
                </c:pt>
                <c:pt idx="693">
                  <c:v>1151.2492954889021</c:v>
                </c:pt>
                <c:pt idx="694">
                  <c:v>1150.9852691324472</c:v>
                </c:pt>
                <c:pt idx="695">
                  <c:v>1150.7199607392729</c:v>
                </c:pt>
                <c:pt idx="696">
                  <c:v>1150.4533701605285</c:v>
                </c:pt>
                <c:pt idx="697">
                  <c:v>1150.185497246571</c:v>
                </c:pt>
                <c:pt idx="698">
                  <c:v>1149.9163418469848</c:v>
                </c:pt>
                <c:pt idx="699">
                  <c:v>1149.64590381055</c:v>
                </c:pt>
                <c:pt idx="700">
                  <c:v>1149.3741829852409</c:v>
                </c:pt>
                <c:pt idx="701">
                  <c:v>1149.1011792182344</c:v>
                </c:pt>
                <c:pt idx="702">
                  <c:v>1148.8268923559042</c:v>
                </c:pt>
                <c:pt idx="703">
                  <c:v>1148.5513222438374</c:v>
                </c:pt>
                <c:pt idx="704">
                  <c:v>1148.2744687267977</c:v>
                </c:pt>
                <c:pt idx="705">
                  <c:v>1147.9963316487706</c:v>
                </c:pt>
                <c:pt idx="706">
                  <c:v>1147.7169108529183</c:v>
                </c:pt>
                <c:pt idx="707">
                  <c:v>1147.4362061816062</c:v>
                </c:pt>
                <c:pt idx="708">
                  <c:v>1147.1542174764024</c:v>
                </c:pt>
                <c:pt idx="709">
                  <c:v>1146.8709445780567</c:v>
                </c:pt>
                <c:pt idx="710">
                  <c:v>1146.5863873264905</c:v>
                </c:pt>
                <c:pt idx="711">
                  <c:v>1146.3005455608754</c:v>
                </c:pt>
                <c:pt idx="712">
                  <c:v>1146.0134191195161</c:v>
                </c:pt>
                <c:pt idx="713">
                  <c:v>1145.7250078399397</c:v>
                </c:pt>
                <c:pt idx="714">
                  <c:v>1145.4353115588426</c:v>
                </c:pt>
                <c:pt idx="715">
                  <c:v>1145.144330112113</c:v>
                </c:pt>
                <c:pt idx="716">
                  <c:v>1144.8520633348344</c:v>
                </c:pt>
                <c:pt idx="717">
                  <c:v>1144.5585110612651</c:v>
                </c:pt>
                <c:pt idx="718">
                  <c:v>1144.2636731248504</c:v>
                </c:pt>
                <c:pt idx="719">
                  <c:v>1143.9675493582145</c:v>
                </c:pt>
                <c:pt idx="720">
                  <c:v>1143.6701395931759</c:v>
                </c:pt>
                <c:pt idx="721">
                  <c:v>1143.3714436607158</c:v>
                </c:pt>
                <c:pt idx="722">
                  <c:v>1143.0714613910084</c:v>
                </c:pt>
                <c:pt idx="723">
                  <c:v>1142.7701926133941</c:v>
                </c:pt>
                <c:pt idx="724">
                  <c:v>1142.4676371564151</c:v>
                </c:pt>
                <c:pt idx="725">
                  <c:v>1142.1637948477708</c:v>
                </c:pt>
                <c:pt idx="726">
                  <c:v>1141.8586655143222</c:v>
                </c:pt>
                <c:pt idx="727">
                  <c:v>1141.5522489821326</c:v>
                </c:pt>
                <c:pt idx="728">
                  <c:v>1141.2445450764203</c:v>
                </c:pt>
                <c:pt idx="729">
                  <c:v>1140.9355536215878</c:v>
                </c:pt>
                <c:pt idx="730">
                  <c:v>1140.6252744412006</c:v>
                </c:pt>
                <c:pt idx="731">
                  <c:v>1140.3137073579908</c:v>
                </c:pt>
                <c:pt idx="732">
                  <c:v>1140.000852193856</c:v>
                </c:pt>
                <c:pt idx="733">
                  <c:v>1139.6867087698836</c:v>
                </c:pt>
                <c:pt idx="734">
                  <c:v>1139.3712769062886</c:v>
                </c:pt>
                <c:pt idx="735">
                  <c:v>1139.0545564224933</c:v>
                </c:pt>
                <c:pt idx="736">
                  <c:v>1138.7365471370538</c:v>
                </c:pt>
                <c:pt idx="737">
                  <c:v>1138.4172488676993</c:v>
                </c:pt>
                <c:pt idx="738">
                  <c:v>1138.0966614313118</c:v>
                </c:pt>
                <c:pt idx="739">
                  <c:v>1137.7747846439484</c:v>
                </c:pt>
                <c:pt idx="740">
                  <c:v>1137.45161832082</c:v>
                </c:pt>
                <c:pt idx="741">
                  <c:v>1137.1271622762763</c:v>
                </c:pt>
                <c:pt idx="742">
                  <c:v>1136.8014163238531</c:v>
                </c:pt>
                <c:pt idx="743">
                  <c:v>1136.4743802762282</c:v>
                </c:pt>
                <c:pt idx="744">
                  <c:v>1136.1460539452203</c:v>
                </c:pt>
                <c:pt idx="745">
                  <c:v>1135.8164371418204</c:v>
                </c:pt>
                <c:pt idx="746">
                  <c:v>1135.4855296761552</c:v>
                </c:pt>
                <c:pt idx="747">
                  <c:v>1135.1533313575167</c:v>
                </c:pt>
                <c:pt idx="748">
                  <c:v>1134.8198419943333</c:v>
                </c:pt>
                <c:pt idx="749">
                  <c:v>1134.4850613941958</c:v>
                </c:pt>
                <c:pt idx="750">
                  <c:v>1134.1489893638191</c:v>
                </c:pt>
                <c:pt idx="751">
                  <c:v>1133.8116257090833</c:v>
                </c:pt>
                <c:pt idx="752">
                  <c:v>1133.472970234995</c:v>
                </c:pt>
                <c:pt idx="753">
                  <c:v>1133.133022745729</c:v>
                </c:pt>
                <c:pt idx="754">
                  <c:v>1132.7917830445747</c:v>
                </c:pt>
                <c:pt idx="755">
                  <c:v>1132.4492509339652</c:v>
                </c:pt>
                <c:pt idx="756">
                  <c:v>1132.1054262154782</c:v>
                </c:pt>
                <c:pt idx="757">
                  <c:v>1131.7603086898478</c:v>
                </c:pt>
                <c:pt idx="758">
                  <c:v>1131.4138981569242</c:v>
                </c:pt>
                <c:pt idx="759">
                  <c:v>1131.066194415667</c:v>
                </c:pt>
                <c:pt idx="760">
                  <c:v>1130.7171972642277</c:v>
                </c:pt>
                <c:pt idx="761">
                  <c:v>1130.3669064998187</c:v>
                </c:pt>
                <c:pt idx="762">
                  <c:v>1130.0153219188551</c:v>
                </c:pt>
                <c:pt idx="763">
                  <c:v>1129.6624433168192</c:v>
                </c:pt>
                <c:pt idx="764">
                  <c:v>1129.3082704883682</c:v>
                </c:pt>
                <c:pt idx="765">
                  <c:v>1128.9528032272583</c:v>
                </c:pt>
                <c:pt idx="766">
                  <c:v>1128.5960413263797</c:v>
                </c:pt>
                <c:pt idx="767">
                  <c:v>1128.2379845777434</c:v>
                </c:pt>
                <c:pt idx="768">
                  <c:v>1127.878632772484</c:v>
                </c:pt>
                <c:pt idx="769">
                  <c:v>1127.5179857008536</c:v>
                </c:pt>
                <c:pt idx="770">
                  <c:v>1127.1560431522355</c:v>
                </c:pt>
                <c:pt idx="771">
                  <c:v>1126.7928049151267</c:v>
                </c:pt>
                <c:pt idx="772">
                  <c:v>1126.4282707771017</c:v>
                </c:pt>
                <c:pt idx="773">
                  <c:v>1126.0624405249152</c:v>
                </c:pt>
                <c:pt idx="774">
                  <c:v>1125.6953139443954</c:v>
                </c:pt>
                <c:pt idx="775">
                  <c:v>1125.3268908204946</c:v>
                </c:pt>
                <c:pt idx="776">
                  <c:v>1124.9571709372788</c:v>
                </c:pt>
                <c:pt idx="777">
                  <c:v>1124.5861540779058</c:v>
                </c:pt>
                <c:pt idx="778">
                  <c:v>1124.2138400246617</c:v>
                </c:pt>
                <c:pt idx="779">
                  <c:v>1123.8402285589223</c:v>
                </c:pt>
                <c:pt idx="780">
                  <c:v>1123.4653194611731</c:v>
                </c:pt>
                <c:pt idx="781">
                  <c:v>1123.0891125109993</c:v>
                </c:pt>
                <c:pt idx="782">
                  <c:v>1122.7116074871001</c:v>
                </c:pt>
                <c:pt idx="783">
                  <c:v>1122.3328041672655</c:v>
                </c:pt>
                <c:pt idx="784">
                  <c:v>1121.9527023283883</c:v>
                </c:pt>
                <c:pt idx="785">
                  <c:v>1121.5713017464559</c:v>
                </c:pt>
                <c:pt idx="786">
                  <c:v>1121.1886021965479</c:v>
                </c:pt>
                <c:pt idx="787">
                  <c:v>1120.8046034528477</c:v>
                </c:pt>
                <c:pt idx="788">
                  <c:v>1120.4193052886208</c:v>
                </c:pt>
                <c:pt idx="789">
                  <c:v>1120.0327074762299</c:v>
                </c:pt>
                <c:pt idx="790">
                  <c:v>1119.6448097871257</c:v>
                </c:pt>
                <c:pt idx="791">
                  <c:v>1119.2556119918311</c:v>
                </c:pt>
                <c:pt idx="792">
                  <c:v>1118.865113859981</c:v>
                </c:pt>
                <c:pt idx="793">
                  <c:v>1118.4733151602964</c:v>
                </c:pt>
                <c:pt idx="794">
                  <c:v>1118.080215660535</c:v>
                </c:pt>
                <c:pt idx="795">
                  <c:v>1117.6858151276022</c:v>
                </c:pt>
                <c:pt idx="796">
                  <c:v>1117.2901133274302</c:v>
                </c:pt>
                <c:pt idx="797">
                  <c:v>1116.8931100250509</c:v>
                </c:pt>
                <c:pt idx="798">
                  <c:v>1116.4948049845673</c:v>
                </c:pt>
                <c:pt idx="799">
                  <c:v>1116.0951979691633</c:v>
                </c:pt>
                <c:pt idx="800">
                  <c:v>1115.6942887411055</c:v>
                </c:pt>
                <c:pt idx="801">
                  <c:v>1115.2920770616827</c:v>
                </c:pt>
                <c:pt idx="802">
                  <c:v>1114.8885626913293</c:v>
                </c:pt>
                <c:pt idx="803">
                  <c:v>1114.4837453894806</c:v>
                </c:pt>
                <c:pt idx="804">
                  <c:v>1114.0776249146581</c:v>
                </c:pt>
                <c:pt idx="805">
                  <c:v>1113.6702010244885</c:v>
                </c:pt>
                <c:pt idx="806">
                  <c:v>1113.2614734756182</c:v>
                </c:pt>
                <c:pt idx="807">
                  <c:v>1112.8514420237425</c:v>
                </c:pt>
                <c:pt idx="808">
                  <c:v>1112.4401064236497</c:v>
                </c:pt>
                <c:pt idx="809">
                  <c:v>1112.0274664291906</c:v>
                </c:pt>
                <c:pt idx="810">
                  <c:v>1111.6135217932185</c:v>
                </c:pt>
                <c:pt idx="811">
                  <c:v>1111.198272267703</c:v>
                </c:pt>
                <c:pt idx="812">
                  <c:v>1110.7817176036499</c:v>
                </c:pt>
                <c:pt idx="813">
                  <c:v>1110.3638575510743</c:v>
                </c:pt>
                <c:pt idx="814">
                  <c:v>1109.9446918591018</c:v>
                </c:pt>
                <c:pt idx="815">
                  <c:v>1109.5242202758454</c:v>
                </c:pt>
                <c:pt idx="816">
                  <c:v>1109.1024425485246</c:v>
                </c:pt>
                <c:pt idx="817">
                  <c:v>1108.679358423364</c:v>
                </c:pt>
                <c:pt idx="818">
                  <c:v>1108.2549676456172</c:v>
                </c:pt>
                <c:pt idx="819">
                  <c:v>1107.8292699596313</c:v>
                </c:pt>
                <c:pt idx="820">
                  <c:v>1107.4022651087239</c:v>
                </c:pt>
                <c:pt idx="821">
                  <c:v>1106.973952835317</c:v>
                </c:pt>
                <c:pt idx="822">
                  <c:v>1106.5443328807858</c:v>
                </c:pt>
                <c:pt idx="823">
                  <c:v>1106.1134049856246</c:v>
                </c:pt>
                <c:pt idx="824">
                  <c:v>1105.6811688892935</c:v>
                </c:pt>
                <c:pt idx="825">
                  <c:v>1105.2476243303327</c:v>
                </c:pt>
                <c:pt idx="826">
                  <c:v>1104.8127710462456</c:v>
                </c:pt>
                <c:pt idx="827">
                  <c:v>1104.3766087736306</c:v>
                </c:pt>
                <c:pt idx="828">
                  <c:v>1103.9391372480652</c:v>
                </c:pt>
                <c:pt idx="829">
                  <c:v>1103.5003562041484</c:v>
                </c:pt>
                <c:pt idx="830">
                  <c:v>1103.060265375525</c:v>
                </c:pt>
                <c:pt idx="831">
                  <c:v>1102.6188644948061</c:v>
                </c:pt>
                <c:pt idx="832">
                  <c:v>1102.1761532936798</c:v>
                </c:pt>
                <c:pt idx="833">
                  <c:v>1101.732131502828</c:v>
                </c:pt>
                <c:pt idx="834">
                  <c:v>1101.2867988519147</c:v>
                </c:pt>
                <c:pt idx="835">
                  <c:v>1050.4589623497195</c:v>
                </c:pt>
                <c:pt idx="836">
                  <c:v>1001.8464535851532</c:v>
                </c:pt>
                <c:pt idx="837">
                  <c:v>955.35271765202924</c:v>
                </c:pt>
                <c:pt idx="838">
                  <c:v>910.88540798306803</c:v>
                </c:pt>
                <c:pt idx="839">
                  <c:v>868.35620292973658</c:v>
                </c:pt>
                <c:pt idx="840">
                  <c:v>827.68063033644239</c:v>
                </c:pt>
                <c:pt idx="841">
                  <c:v>788.77789976065094</c:v>
                </c:pt>
                <c:pt idx="842">
                  <c:v>751.57074200567627</c:v>
                </c:pt>
                <c:pt idx="843">
                  <c:v>715.98525564742454</c:v>
                </c:pt>
                <c:pt idx="844">
                  <c:v>681.95076025025833</c:v>
                </c:pt>
                <c:pt idx="845">
                  <c:v>649.39965598043784</c:v>
                </c:pt>
                <c:pt idx="846">
                  <c:v>618.26728933829997</c:v>
                </c:pt>
                <c:pt idx="847">
                  <c:v>588.49182474249221</c:v>
                </c:pt>
                <c:pt idx="848">
                  <c:v>560.01412171119671</c:v>
                </c:pt>
                <c:pt idx="849">
                  <c:v>532.77761739640471</c:v>
                </c:pt>
                <c:pt idx="850">
                  <c:v>506.7282142379251</c:v>
                </c:pt>
                <c:pt idx="851">
                  <c:v>481.81417251398437</c:v>
                </c:pt>
                <c:pt idx="852">
                  <c:v>457.98600757500361</c:v>
                </c:pt>
                <c:pt idx="853">
                  <c:v>435.19639155643279</c:v>
                </c:pt>
                <c:pt idx="854">
                  <c:v>413.40005937542327</c:v>
                </c:pt>
                <c:pt idx="855">
                  <c:v>392.76588697105529</c:v>
                </c:pt>
                <c:pt idx="856">
                  <c:v>373.44906300995819</c:v>
                </c:pt>
                <c:pt idx="857">
                  <c:v>355.04655778199452</c:v>
                </c:pt>
                <c:pt idx="858">
                  <c:v>337.51592658219732</c:v>
                </c:pt>
                <c:pt idx="859">
                  <c:v>320.81666783029533</c:v>
                </c:pt>
                <c:pt idx="860">
                  <c:v>304.91013490168405</c:v>
                </c:pt>
                <c:pt idx="861">
                  <c:v>289.7594519274997</c:v>
                </c:pt>
                <c:pt idx="862">
                  <c:v>275.32943338581515</c:v>
                </c:pt>
                <c:pt idx="863">
                  <c:v>261.58650731390082</c:v>
                </c:pt>
                <c:pt idx="864">
                  <c:v>248.49864197906098</c:v>
                </c:pt>
                <c:pt idx="865">
                  <c:v>236.03527585277487</c:v>
                </c:pt>
                <c:pt idx="866">
                  <c:v>224.16725073978236</c:v>
                </c:pt>
                <c:pt idx="867">
                  <c:v>212.86674792033878</c:v>
                </c:pt>
                <c:pt idx="868">
                  <c:v>202.1072271701648</c:v>
                </c:pt>
                <c:pt idx="869">
                  <c:v>191.86336852862203</c:v>
                </c:pt>
                <c:pt idx="870">
                  <c:v>182.11101669138509</c:v>
                </c:pt>
                <c:pt idx="871">
                  <c:v>172.82712790936009</c:v>
                </c:pt>
                <c:pt idx="872">
                  <c:v>163.98971928081937</c:v>
                </c:pt>
                <c:pt idx="873">
                  <c:v>155.57782032871572</c:v>
                </c:pt>
                <c:pt idx="874">
                  <c:v>147.57142675988547</c:v>
                </c:pt>
                <c:pt idx="875">
                  <c:v>139.95145630738892</c:v>
                </c:pt>
                <c:pt idx="876">
                  <c:v>132.6997065615497</c:v>
                </c:pt>
                <c:pt idx="877">
                  <c:v>125.7988146993661</c:v>
                </c:pt>
                <c:pt idx="878">
                  <c:v>119.23221902587854</c:v>
                </c:pt>
                <c:pt idx="879">
                  <c:v>112.98412224479114</c:v>
                </c:pt>
                <c:pt idx="880">
                  <c:v>107.03945637917073</c:v>
                </c:pt>
                <c:pt idx="881">
                  <c:v>101.38384926638828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7.9351644476455402E-3</c:v>
                </c:pt>
                <c:pt idx="2">
                  <c:v>1.0205974592704156E-2</c:v>
                </c:pt>
                <c:pt idx="3">
                  <c:v>1.22900254937768E-2</c:v>
                </c:pt>
                <c:pt idx="4">
                  <c:v>1.4211160592000876E-2</c:v>
                </c:pt>
                <c:pt idx="5">
                  <c:v>1.602297014557557E-2</c:v>
                </c:pt>
                <c:pt idx="6">
                  <c:v>1.7756424385706342E-2</c:v>
                </c:pt>
                <c:pt idx="7">
                  <c:v>1.9431197847567638E-2</c:v>
                </c:pt>
                <c:pt idx="8">
                  <c:v>2.1060618574795659E-2</c:v>
                </c:pt>
                <c:pt idx="9">
                  <c:v>2.2654143403712794E-2</c:v>
                </c:pt>
                <c:pt idx="10">
                  <c:v>2.4218719992257595E-2</c:v>
                </c:pt>
                <c:pt idx="11">
                  <c:v>2.5759591924549859E-2</c:v>
                </c:pt>
                <c:pt idx="12">
                  <c:v>2.7280801973843253E-2</c:v>
                </c:pt>
                <c:pt idx="13">
                  <c:v>2.8785521139814748E-2</c:v>
                </c:pt>
                <c:pt idx="14">
                  <c:v>3.0276271861159238E-2</c:v>
                </c:pt>
                <c:pt idx="15">
                  <c:v>3.1755084178308295E-2</c:v>
                </c:pt>
                <c:pt idx="16">
                  <c:v>3.322360787411216E-2</c:v>
                </c:pt>
                <c:pt idx="17">
                  <c:v>3.4683194817631144E-2</c:v>
                </c:pt>
                <c:pt idx="18">
                  <c:v>3.6134960600586324E-2</c:v>
                </c:pt>
                <c:pt idx="19">
                  <c:v>3.7579831447748339E-2</c:v>
                </c:pt>
                <c:pt idx="20">
                  <c:v>3.9018580440205071E-2</c:v>
                </c:pt>
                <c:pt idx="21">
                  <c:v>4.0451855842078777E-2</c:v>
                </c:pt>
                <c:pt idx="22">
                  <c:v>4.1880203498663005E-2</c:v>
                </c:pt>
                <c:pt idx="23">
                  <c:v>4.330408471963821E-2</c:v>
                </c:pt>
                <c:pt idx="24">
                  <c:v>4.4723890679911844E-2</c:v>
                </c:pt>
                <c:pt idx="25">
                  <c:v>4.6139954103742581E-2</c:v>
                </c:pt>
                <c:pt idx="26">
                  <c:v>4.7552558807766716E-2</c:v>
                </c:pt>
                <c:pt idx="27">
                  <c:v>4.8961947541125289E-2</c:v>
                </c:pt>
                <c:pt idx="28">
                  <c:v>5.0368328460109558E-2</c:v>
                </c:pt>
                <c:pt idx="29">
                  <c:v>5.1771880499853783E-2</c:v>
                </c:pt>
                <c:pt idx="30">
                  <c:v>5.3172757849285129E-2</c:v>
                </c:pt>
                <c:pt idx="31">
                  <c:v>5.4571093692702105E-2</c:v>
                </c:pt>
                <c:pt idx="32">
                  <c:v>5.5967003348435997E-2</c:v>
                </c:pt>
                <c:pt idx="33">
                  <c:v>5.7360586909504421E-2</c:v>
                </c:pt>
                <c:pt idx="34">
                  <c:v>5.8751931471173406E-2</c:v>
                </c:pt>
                <c:pt idx="35">
                  <c:v>6.0141113014561418E-2</c:v>
                </c:pt>
                <c:pt idx="36">
                  <c:v>6.1528198002868233E-2</c:v>
                </c:pt>
                <c:pt idx="37">
                  <c:v>6.2913244736763338E-2</c:v>
                </c:pt>
                <c:pt idx="38">
                  <c:v>6.4296304507368271E-2</c:v>
                </c:pt>
                <c:pt idx="39">
                  <c:v>6.5677422578704223E-2</c:v>
                </c:pt>
                <c:pt idx="40">
                  <c:v>6.7056639026125894E-2</c:v>
                </c:pt>
                <c:pt idx="41">
                  <c:v>6.8433989452882538E-2</c:v>
                </c:pt>
                <c:pt idx="42">
                  <c:v>6.9809505603344688E-2</c:v>
                </c:pt>
                <c:pt idx="43">
                  <c:v>7.1183215888459911E-2</c:v>
                </c:pt>
                <c:pt idx="44">
                  <c:v>7.2555145836534024E-2</c:v>
                </c:pt>
                <c:pt idx="45">
                  <c:v>7.3925318480384791E-2</c:v>
                </c:pt>
                <c:pt idx="46">
                  <c:v>7.5293754690204495E-2</c:v>
                </c:pt>
                <c:pt idx="47">
                  <c:v>7.666047346003424E-2</c:v>
                </c:pt>
                <c:pt idx="48">
                  <c:v>7.8025492154557508E-2</c:v>
                </c:pt>
                <c:pt idx="49">
                  <c:v>7.9388826721906447E-2</c:v>
                </c:pt>
                <c:pt idx="50">
                  <c:v>8.0750491877328467E-2</c:v>
                </c:pt>
                <c:pt idx="51">
                  <c:v>8.2110501261841828E-2</c:v>
                </c:pt>
                <c:pt idx="52">
                  <c:v>8.3468867579402722E-2</c:v>
                </c:pt>
                <c:pt idx="53">
                  <c:v>8.4825602715591766E-2</c:v>
                </c:pt>
                <c:pt idx="54">
                  <c:v>8.6180717840393661E-2</c:v>
                </c:pt>
                <c:pt idx="55">
                  <c:v>8.7534223497272079E-2</c:v>
                </c:pt>
                <c:pt idx="56">
                  <c:v>8.888612968042664E-2</c:v>
                </c:pt>
                <c:pt idx="57">
                  <c:v>9.0236445901852091E-2</c:v>
                </c:pt>
                <c:pt idx="58">
                  <c:v>9.1585181249588823E-2</c:v>
                </c:pt>
                <c:pt idx="59">
                  <c:v>9.2932344438360265E-2</c:v>
                </c:pt>
                <c:pt idx="60">
                  <c:v>9.4277943853623952E-2</c:v>
                </c:pt>
                <c:pt idx="61">
                  <c:v>9.5621987589921784E-2</c:v>
                </c:pt>
                <c:pt idx="62">
                  <c:v>9.6964483484291181E-2</c:v>
                </c:pt>
                <c:pt idx="63">
                  <c:v>9.8305439145394274E-2</c:v>
                </c:pt>
                <c:pt idx="64">
                  <c:v>9.9644861978933186E-2</c:v>
                </c:pt>
                <c:pt idx="65">
                  <c:v>0.1009827592098401</c:v>
                </c:pt>
                <c:pt idx="66">
                  <c:v>0.10231913790166641</c:v>
                </c:pt>
                <c:pt idx="67">
                  <c:v>0.1036540049735363</c:v>
                </c:pt>
                <c:pt idx="68">
                  <c:v>0.10498736721498249</c:v>
                </c:pt>
                <c:pt idx="69">
                  <c:v>0.10631923129893764</c:v>
                </c:pt>
                <c:pt idx="70">
                  <c:v>0.10764960379311997</c:v>
                </c:pt>
                <c:pt idx="71">
                  <c:v>0.10897849117001951</c:v>
                </c:pt>
                <c:pt idx="72">
                  <c:v>0.11030589981566272</c:v>
                </c:pt>
                <c:pt idx="73">
                  <c:v>0.1116318360373129</c:v>
                </c:pt>
                <c:pt idx="74">
                  <c:v>0.11295630607023971</c:v>
                </c:pt>
                <c:pt idx="75">
                  <c:v>0.11427931608367628</c:v>
                </c:pt>
                <c:pt idx="76">
                  <c:v>0.11560087218606564</c:v>
                </c:pt>
                <c:pt idx="77">
                  <c:v>0.11692098042968595</c:v>
                </c:pt>
                <c:pt idx="78">
                  <c:v>0.1182396468147309</c:v>
                </c:pt>
                <c:pt idx="79">
                  <c:v>0.11955687729291457</c:v>
                </c:pt>
                <c:pt idx="80">
                  <c:v>0.12087267777065795</c:v>
                </c:pt>
                <c:pt idx="81">
                  <c:v>0.12218705411190947</c:v>
                </c:pt>
                <c:pt idx="82">
                  <c:v>0.12350001214064443</c:v>
                </c:pt>
                <c:pt idx="83">
                  <c:v>0.12481155764308216</c:v>
                </c:pt>
                <c:pt idx="84">
                  <c:v>0.12612169636965531</c:v>
                </c:pt>
                <c:pt idx="85">
                  <c:v>0.12743043403676166</c:v>
                </c:pt>
                <c:pt idx="86">
                  <c:v>0.12873777632832412</c:v>
                </c:pt>
                <c:pt idx="87">
                  <c:v>0.1300437288971821</c:v>
                </c:pt>
                <c:pt idx="88">
                  <c:v>0.1313482973663348</c:v>
                </c:pt>
                <c:pt idx="89">
                  <c:v>0.13265148733005347</c:v>
                </c:pt>
                <c:pt idx="90">
                  <c:v>0.13393975033609645</c:v>
                </c:pt>
                <c:pt idx="91">
                  <c:v>0.13522886513180082</c:v>
                </c:pt>
                <c:pt idx="92">
                  <c:v>0.13651857581038715</c:v>
                </c:pt>
                <c:pt idx="93">
                  <c:v>0.13780871249065618</c:v>
                </c:pt>
                <c:pt idx="94">
                  <c:v>0.13909916206946518</c:v>
                </c:pt>
                <c:pt idx="95">
                  <c:v>0.14038984904677437</c:v>
                </c:pt>
                <c:pt idx="96">
                  <c:v>0.14168072289567851</c:v>
                </c:pt>
                <c:pt idx="97">
                  <c:v>0.1429717497134235</c:v>
                </c:pt>
                <c:pt idx="98">
                  <c:v>0.14426290668635244</c:v>
                </c:pt>
                <c:pt idx="99">
                  <c:v>0.14555417841148327</c:v>
                </c:pt>
                <c:pt idx="100">
                  <c:v>0.14684555444680025</c:v>
                </c:pt>
                <c:pt idx="101">
                  <c:v>0.14813702767674869</c:v>
                </c:pt>
                <c:pt idx="102">
                  <c:v>0.14942859321975588</c:v>
                </c:pt>
                <c:pt idx="103">
                  <c:v>0.15072024769683906</c:v>
                </c:pt>
                <c:pt idx="104">
                  <c:v>0.15201198874118718</c:v>
                </c:pt>
                <c:pt idx="105">
                  <c:v>0.15330381466882453</c:v>
                </c:pt>
                <c:pt idx="106">
                  <c:v>0.15459572425712109</c:v>
                </c:pt>
                <c:pt idx="107">
                  <c:v>0.15588771659561773</c:v>
                </c:pt>
                <c:pt idx="108">
                  <c:v>0.15717979098541268</c:v>
                </c:pt>
                <c:pt idx="109">
                  <c:v>0.15847194687120564</c:v>
                </c:pt>
                <c:pt idx="110">
                  <c:v>0.15976418379533497</c:v>
                </c:pt>
                <c:pt idx="111">
                  <c:v>0.16105650136664751</c:v>
                </c:pt>
                <c:pt idx="112">
                  <c:v>0.16234889923938542</c:v>
                </c:pt>
                <c:pt idx="113">
                  <c:v>0.1636413770988471</c:v>
                </c:pt>
                <c:pt idx="114">
                  <c:v>0.16493393465163564</c:v>
                </c:pt>
                <c:pt idx="115">
                  <c:v>0.16622657161901808</c:v>
                </c:pt>
                <c:pt idx="116">
                  <c:v>0.16751928773239702</c:v>
                </c:pt>
                <c:pt idx="117">
                  <c:v>0.16881208273021842</c:v>
                </c:pt>
                <c:pt idx="118">
                  <c:v>0.17010495635585726</c:v>
                </c:pt>
                <c:pt idx="119">
                  <c:v>0.17139790835616975</c:v>
                </c:pt>
                <c:pt idx="120">
                  <c:v>0.17269093848050071</c:v>
                </c:pt>
                <c:pt idx="121">
                  <c:v>0.17398404648000182</c:v>
                </c:pt>
                <c:pt idx="122">
                  <c:v>0.17527723210716281</c:v>
                </c:pt>
                <c:pt idx="123">
                  <c:v>0.17657049511548853</c:v>
                </c:pt>
                <c:pt idx="124">
                  <c:v>0.1778638352592761</c:v>
                </c:pt>
                <c:pt idx="125">
                  <c:v>0.17915725229346074</c:v>
                </c:pt>
                <c:pt idx="126">
                  <c:v>0.18045074597350905</c:v>
                </c:pt>
                <c:pt idx="127">
                  <c:v>0.18174431605534469</c:v>
                </c:pt>
                <c:pt idx="128">
                  <c:v>0.18303796229529665</c:v>
                </c:pt>
                <c:pt idx="129">
                  <c:v>0.18433168445006301</c:v>
                </c:pt>
                <c:pt idx="130">
                  <c:v>0.18562548227668541</c:v>
                </c:pt>
                <c:pt idx="131">
                  <c:v>0.18691935553253089</c:v>
                </c:pt>
                <c:pt idx="132">
                  <c:v>0.18821330397527902</c:v>
                </c:pt>
                <c:pt idx="133">
                  <c:v>0.18950732736291243</c:v>
                </c:pt>
                <c:pt idx="134">
                  <c:v>0.19080142545370996</c:v>
                </c:pt>
                <c:pt idx="135">
                  <c:v>0.19209559800624143</c:v>
                </c:pt>
                <c:pt idx="136">
                  <c:v>0.19338984477936372</c:v>
                </c:pt>
                <c:pt idx="137">
                  <c:v>0.1946841655322176</c:v>
                </c:pt>
                <c:pt idx="138">
                  <c:v>0.19597856002422515</c:v>
                </c:pt>
                <c:pt idx="139">
                  <c:v>0.1972730280150877</c:v>
                </c:pt>
                <c:pt idx="140">
                  <c:v>0.19856756926478389</c:v>
                </c:pt>
                <c:pt idx="141">
                  <c:v>0.19986218353356813</c:v>
                </c:pt>
                <c:pt idx="142">
                  <c:v>0.20115687058196904</c:v>
                </c:pt>
                <c:pt idx="143">
                  <c:v>0.20245163017078807</c:v>
                </c:pt>
                <c:pt idx="144">
                  <c:v>0.20374646206109812</c:v>
                </c:pt>
                <c:pt idx="145">
                  <c:v>0.20504136601424236</c:v>
                </c:pt>
                <c:pt idx="146">
                  <c:v>0.20633634179183291</c:v>
                </c:pt>
                <c:pt idx="147">
                  <c:v>0.20763138915574975</c:v>
                </c:pt>
                <c:pt idx="148">
                  <c:v>0.20892650786813938</c:v>
                </c:pt>
                <c:pt idx="149">
                  <c:v>0.2102216976914138</c:v>
                </c:pt>
                <c:pt idx="150">
                  <c:v>0.21151695838824924</c:v>
                </c:pt>
                <c:pt idx="151">
                  <c:v>0.21281228972158509</c:v>
                </c:pt>
                <c:pt idx="152">
                  <c:v>0.21410769145462272</c:v>
                </c:pt>
                <c:pt idx="153">
                  <c:v>0.21540316335082435</c:v>
                </c:pt>
                <c:pt idx="154">
                  <c:v>0.21669870517391196</c:v>
                </c:pt>
                <c:pt idx="155">
                  <c:v>0.21799431668786609</c:v>
                </c:pt>
                <c:pt idx="156">
                  <c:v>0.21928999765692483</c:v>
                </c:pt>
                <c:pt idx="157">
                  <c:v>0.22058574784558263</c:v>
                </c:pt>
                <c:pt idx="158">
                  <c:v>0.22188156701858922</c:v>
                </c:pt>
                <c:pt idx="159">
                  <c:v>0.22317745494094848</c:v>
                </c:pt>
                <c:pt idx="160">
                  <c:v>0.2244734113779174</c:v>
                </c:pt>
                <c:pt idx="161">
                  <c:v>0.22576943609500494</c:v>
                </c:pt>
                <c:pt idx="162">
                  <c:v>0.22706552885797091</c:v>
                </c:pt>
                <c:pt idx="163">
                  <c:v>0.22836168943282495</c:v>
                </c:pt>
                <c:pt idx="164">
                  <c:v>0.22965791758582538</c:v>
                </c:pt>
                <c:pt idx="165">
                  <c:v>0.23095421308347816</c:v>
                </c:pt>
                <c:pt idx="166">
                  <c:v>0.23225057569253582</c:v>
                </c:pt>
                <c:pt idx="167">
                  <c:v>0.23354700517999635</c:v>
                </c:pt>
                <c:pt idx="168">
                  <c:v>0.23484350131310214</c:v>
                </c:pt>
                <c:pt idx="169">
                  <c:v>0.23614006385933889</c:v>
                </c:pt>
                <c:pt idx="170">
                  <c:v>0.23743669258643463</c:v>
                </c:pt>
                <c:pt idx="171">
                  <c:v>0.23873338726235854</c:v>
                </c:pt>
                <c:pt idx="172">
                  <c:v>0.24003014765531999</c:v>
                </c:pt>
                <c:pt idx="173">
                  <c:v>0.24132697353376745</c:v>
                </c:pt>
                <c:pt idx="174">
                  <c:v>0.24262386466638738</c:v>
                </c:pt>
                <c:pt idx="175">
                  <c:v>0.24392082082210331</c:v>
                </c:pt>
                <c:pt idx="176">
                  <c:v>0.24521784177007469</c:v>
                </c:pt>
                <c:pt idx="177">
                  <c:v>0.2465149272796959</c:v>
                </c:pt>
                <c:pt idx="178">
                  <c:v>0.24781207712059514</c:v>
                </c:pt>
                <c:pt idx="179">
                  <c:v>0.24910929106263352</c:v>
                </c:pt>
                <c:pt idx="180">
                  <c:v>0.2504065688759039</c:v>
                </c:pt>
                <c:pt idx="181">
                  <c:v>0.25170391033072997</c:v>
                </c:pt>
                <c:pt idx="182">
                  <c:v>0.25300131519766511</c:v>
                </c:pt>
                <c:pt idx="183">
                  <c:v>0.25429878324749144</c:v>
                </c:pt>
                <c:pt idx="184">
                  <c:v>0.25559631425121887</c:v>
                </c:pt>
                <c:pt idx="185">
                  <c:v>0.25689390798008394</c:v>
                </c:pt>
                <c:pt idx="186">
                  <c:v>0.25819156420554884</c:v>
                </c:pt>
                <c:pt idx="187">
                  <c:v>0.25948928269930049</c:v>
                </c:pt>
                <c:pt idx="188">
                  <c:v>0.26078706323324946</c:v>
                </c:pt>
                <c:pt idx="189">
                  <c:v>0.26208490557952896</c:v>
                </c:pt>
                <c:pt idx="190">
                  <c:v>0.26338280951049392</c:v>
                </c:pt>
                <c:pt idx="191">
                  <c:v>0.26468077479871982</c:v>
                </c:pt>
                <c:pt idx="192">
                  <c:v>0.2659788012170019</c:v>
                </c:pt>
                <c:pt idx="193">
                  <c:v>0.26727688853835402</c:v>
                </c:pt>
                <c:pt idx="194">
                  <c:v>0.26857503653600773</c:v>
                </c:pt>
                <c:pt idx="195">
                  <c:v>0.26987324498341136</c:v>
                </c:pt>
                <c:pt idx="196">
                  <c:v>0.27117151365422881</c:v>
                </c:pt>
                <c:pt idx="197">
                  <c:v>0.27246984232233884</c:v>
                </c:pt>
                <c:pt idx="198">
                  <c:v>0.27376823076183393</c:v>
                </c:pt>
                <c:pt idx="199">
                  <c:v>0.27506667874701934</c:v>
                </c:pt>
                <c:pt idx="200">
                  <c:v>0.27636518605241206</c:v>
                </c:pt>
                <c:pt idx="201">
                  <c:v>0.27766375245274005</c:v>
                </c:pt>
                <c:pt idx="202">
                  <c:v>0.27896237772294108</c:v>
                </c:pt>
                <c:pt idx="203">
                  <c:v>0.28026106163816183</c:v>
                </c:pt>
                <c:pt idx="204">
                  <c:v>0.28155980397375696</c:v>
                </c:pt>
                <c:pt idx="205">
                  <c:v>0.2828586045052881</c:v>
                </c:pt>
                <c:pt idx="206">
                  <c:v>0.28415746300852296</c:v>
                </c:pt>
                <c:pt idx="207">
                  <c:v>0.28545637925943418</c:v>
                </c:pt>
                <c:pt idx="208">
                  <c:v>0.28675535303419875</c:v>
                </c:pt>
                <c:pt idx="209">
                  <c:v>0.2880543841091967</c:v>
                </c:pt>
                <c:pt idx="210">
                  <c:v>0.28935347226101038</c:v>
                </c:pt>
                <c:pt idx="211">
                  <c:v>0.29065261726642339</c:v>
                </c:pt>
                <c:pt idx="212">
                  <c:v>0.29195181890241972</c:v>
                </c:pt>
                <c:pt idx="213">
                  <c:v>0.2932510769461828</c:v>
                </c:pt>
                <c:pt idx="214">
                  <c:v>0.29455039117509452</c:v>
                </c:pt>
                <c:pt idx="215">
                  <c:v>0.29584976136673435</c:v>
                </c:pt>
                <c:pt idx="216">
                  <c:v>0.2971491872988784</c:v>
                </c:pt>
                <c:pt idx="217">
                  <c:v>0.29844866874949844</c:v>
                </c:pt>
                <c:pt idx="218">
                  <c:v>0.29974820549676107</c:v>
                </c:pt>
                <c:pt idx="219">
                  <c:v>0.30104779731902676</c:v>
                </c:pt>
                <c:pt idx="220">
                  <c:v>0.30234744399484886</c:v>
                </c:pt>
                <c:pt idx="221">
                  <c:v>0.30364714530297282</c:v>
                </c:pt>
                <c:pt idx="222">
                  <c:v>0.30494690102233518</c:v>
                </c:pt>
                <c:pt idx="223">
                  <c:v>0.30624671093206268</c:v>
                </c:pt>
                <c:pt idx="224">
                  <c:v>0.3075465748114713</c:v>
                </c:pt>
                <c:pt idx="225">
                  <c:v>0.30884649244006546</c:v>
                </c:pt>
                <c:pt idx="226">
                  <c:v>0.31014646359753711</c:v>
                </c:pt>
                <c:pt idx="227">
                  <c:v>0.31144648806376468</c:v>
                </c:pt>
                <c:pt idx="228">
                  <c:v>0.31274656561881237</c:v>
                </c:pt>
                <c:pt idx="229">
                  <c:v>0.31404669604292912</c:v>
                </c:pt>
                <c:pt idx="230">
                  <c:v>0.3153468791165478</c:v>
                </c:pt>
                <c:pt idx="231">
                  <c:v>0.31664711462028422</c:v>
                </c:pt>
                <c:pt idx="232">
                  <c:v>0.3179474023349364</c:v>
                </c:pt>
                <c:pt idx="233">
                  <c:v>0.31924774204148348</c:v>
                </c:pt>
                <c:pt idx="234">
                  <c:v>0.32054813352108502</c:v>
                </c:pt>
                <c:pt idx="235">
                  <c:v>0.32184857655507998</c:v>
                </c:pt>
                <c:pt idx="236">
                  <c:v>0.3231490709249859</c:v>
                </c:pt>
                <c:pt idx="237">
                  <c:v>0.32444961641249814</c:v>
                </c:pt>
                <c:pt idx="238">
                  <c:v>0.32575021279948874</c:v>
                </c:pt>
                <c:pt idx="239">
                  <c:v>0.32705085986800569</c:v>
                </c:pt>
                <c:pt idx="240">
                  <c:v>0.32835155740027216</c:v>
                </c:pt>
                <c:pt idx="241">
                  <c:v>0.32965230517868555</c:v>
                </c:pt>
                <c:pt idx="242">
                  <c:v>0.33095310298581643</c:v>
                </c:pt>
                <c:pt idx="243">
                  <c:v>0.33225395060440804</c:v>
                </c:pt>
                <c:pt idx="244">
                  <c:v>0.3335548478173751</c:v>
                </c:pt>
                <c:pt idx="245">
                  <c:v>0.33485579440780322</c:v>
                </c:pt>
                <c:pt idx="246">
                  <c:v>0.33615679015894778</c:v>
                </c:pt>
                <c:pt idx="247">
                  <c:v>0.33745783485423331</c:v>
                </c:pt>
                <c:pt idx="248">
                  <c:v>0.33875892827725246</c:v>
                </c:pt>
                <c:pt idx="249">
                  <c:v>0.34006007021176526</c:v>
                </c:pt>
                <c:pt idx="250">
                  <c:v>0.34136126044169823</c:v>
                </c:pt>
                <c:pt idx="251">
                  <c:v>0.34266249875114346</c:v>
                </c:pt>
                <c:pt idx="252">
                  <c:v>0.34396378492435797</c:v>
                </c:pt>
                <c:pt idx="253">
                  <c:v>0.34526511874576266</c:v>
                </c:pt>
                <c:pt idx="254">
                  <c:v>0.34656649999994149</c:v>
                </c:pt>
                <c:pt idx="255">
                  <c:v>0.34786792847164077</c:v>
                </c:pt>
                <c:pt idx="256">
                  <c:v>0.34916940394576829</c:v>
                </c:pt>
                <c:pt idx="257">
                  <c:v>0.35047092620739234</c:v>
                </c:pt>
                <c:pt idx="258">
                  <c:v>0.35177249504174102</c:v>
                </c:pt>
                <c:pt idx="259">
                  <c:v>0.35307411023420138</c:v>
                </c:pt>
                <c:pt idx="260">
                  <c:v>0.35437577157031858</c:v>
                </c:pt>
                <c:pt idx="261">
                  <c:v>0.35567747883579509</c:v>
                </c:pt>
                <c:pt idx="262">
                  <c:v>0.35697923181648977</c:v>
                </c:pt>
                <c:pt idx="263">
                  <c:v>0.35828103029841718</c:v>
                </c:pt>
                <c:pt idx="264">
                  <c:v>0.35958287406774664</c:v>
                </c:pt>
                <c:pt idx="265">
                  <c:v>0.36088476291080146</c:v>
                </c:pt>
                <c:pt idx="266">
                  <c:v>0.36218669661405822</c:v>
                </c:pt>
                <c:pt idx="267">
                  <c:v>0.36348867496414577</c:v>
                </c:pt>
                <c:pt idx="268">
                  <c:v>0.36479069774784456</c:v>
                </c:pt>
                <c:pt idx="269">
                  <c:v>0.36609276475208574</c:v>
                </c:pt>
                <c:pt idx="270">
                  <c:v>0.36739487576395041</c:v>
                </c:pt>
                <c:pt idx="271">
                  <c:v>0.36869703057066877</c:v>
                </c:pt>
                <c:pt idx="272">
                  <c:v>0.3699992289596194</c:v>
                </c:pt>
                <c:pt idx="273">
                  <c:v>0.37130147071832825</c:v>
                </c:pt>
                <c:pt idx="274">
                  <c:v>0.37260375563446813</c:v>
                </c:pt>
                <c:pt idx="275">
                  <c:v>0.37390608349585763</c:v>
                </c:pt>
                <c:pt idx="276">
                  <c:v>0.37520845409046055</c:v>
                </c:pt>
                <c:pt idx="277">
                  <c:v>0.37651086720638499</c:v>
                </c:pt>
                <c:pt idx="278">
                  <c:v>0.3778133226318825</c:v>
                </c:pt>
                <c:pt idx="279">
                  <c:v>0.37911582015534734</c:v>
                </c:pt>
                <c:pt idx="280">
                  <c:v>0.38041835956531578</c:v>
                </c:pt>
                <c:pt idx="281">
                  <c:v>0.38172094065046519</c:v>
                </c:pt>
                <c:pt idx="282">
                  <c:v>0.38302356319961328</c:v>
                </c:pt>
                <c:pt idx="283">
                  <c:v>0.38432622700171731</c:v>
                </c:pt>
                <c:pt idx="284">
                  <c:v>0.38562893184587338</c:v>
                </c:pt>
                <c:pt idx="285">
                  <c:v>0.38693167752131558</c:v>
                </c:pt>
                <c:pt idx="286">
                  <c:v>0.38823446381741511</c:v>
                </c:pt>
                <c:pt idx="287">
                  <c:v>0.38953729052367975</c:v>
                </c:pt>
                <c:pt idx="288">
                  <c:v>0.39084015742975287</c:v>
                </c:pt>
                <c:pt idx="289">
                  <c:v>0.39214306432541268</c:v>
                </c:pt>
                <c:pt idx="290">
                  <c:v>0.39344601100057158</c:v>
                </c:pt>
                <c:pt idx="291">
                  <c:v>0.39474899724527518</c:v>
                </c:pt>
                <c:pt idx="292">
                  <c:v>0.39605202284970181</c:v>
                </c:pt>
                <c:pt idx="293">
                  <c:v>0.39735508760416149</c:v>
                </c:pt>
                <c:pt idx="294">
                  <c:v>0.39865819129909524</c:v>
                </c:pt>
                <c:pt idx="295">
                  <c:v>0.39996133372507442</c:v>
                </c:pt>
                <c:pt idx="296">
                  <c:v>0.40126451467279978</c:v>
                </c:pt>
                <c:pt idx="297">
                  <c:v>0.40256773393310091</c:v>
                </c:pt>
                <c:pt idx="298">
                  <c:v>0.40387099129693532</c:v>
                </c:pt>
                <c:pt idx="299">
                  <c:v>0.40517428655538767</c:v>
                </c:pt>
                <c:pt idx="300">
                  <c:v>0.4064776194996691</c:v>
                </c:pt>
                <c:pt idx="301">
                  <c:v>0.40778098992111644</c:v>
                </c:pt>
                <c:pt idx="302">
                  <c:v>0.40908439761119147</c:v>
                </c:pt>
                <c:pt idx="303">
                  <c:v>0.41038784236148013</c:v>
                </c:pt>
                <c:pt idx="304">
                  <c:v>0.41169132396369174</c:v>
                </c:pt>
                <c:pt idx="305">
                  <c:v>0.41299484220965832</c:v>
                </c:pt>
                <c:pt idx="306">
                  <c:v>0.41429839689133391</c:v>
                </c:pt>
                <c:pt idx="307">
                  <c:v>0.41560198780079355</c:v>
                </c:pt>
                <c:pt idx="308">
                  <c:v>0.41690561473023285</c:v>
                </c:pt>
                <c:pt idx="309">
                  <c:v>0.41820927747196701</c:v>
                </c:pt>
                <c:pt idx="310">
                  <c:v>0.41951297581843022</c:v>
                </c:pt>
                <c:pt idx="311">
                  <c:v>0.42081670956217482</c:v>
                </c:pt>
                <c:pt idx="312">
                  <c:v>0.42212047849587059</c:v>
                </c:pt>
                <c:pt idx="313">
                  <c:v>0.42342428241230412</c:v>
                </c:pt>
                <c:pt idx="314">
                  <c:v>0.42472812110437785</c:v>
                </c:pt>
                <c:pt idx="315">
                  <c:v>0.42603199436510952</c:v>
                </c:pt>
                <c:pt idx="316">
                  <c:v>0.42733590198763133</c:v>
                </c:pt>
                <c:pt idx="317">
                  <c:v>0.42863984376518932</c:v>
                </c:pt>
                <c:pt idx="318">
                  <c:v>0.42994381949114246</c:v>
                </c:pt>
                <c:pt idx="319">
                  <c:v>0.43124782895896213</c:v>
                </c:pt>
                <c:pt idx="320">
                  <c:v>0.43255187196223122</c:v>
                </c:pt>
                <c:pt idx="321">
                  <c:v>0.43385594829464341</c:v>
                </c:pt>
                <c:pt idx="322">
                  <c:v>0.43516005775000255</c:v>
                </c:pt>
                <c:pt idx="323">
                  <c:v>0.43646420012222187</c:v>
                </c:pt>
                <c:pt idx="324">
                  <c:v>0.43776837520532325</c:v>
                </c:pt>
                <c:pt idx="325">
                  <c:v>0.43907258279343653</c:v>
                </c:pt>
                <c:pt idx="326">
                  <c:v>0.4403768226807987</c:v>
                </c:pt>
                <c:pt idx="327">
                  <c:v>0.44168109466175332</c:v>
                </c:pt>
                <c:pt idx="328">
                  <c:v>0.4429853985307497</c:v>
                </c:pt>
                <c:pt idx="329">
                  <c:v>0.44428973408234218</c:v>
                </c:pt>
                <c:pt idx="330">
                  <c:v>0.44559410111118941</c:v>
                </c:pt>
                <c:pt idx="331">
                  <c:v>0.44689849941205367</c:v>
                </c:pt>
                <c:pt idx="332">
                  <c:v>0.44820292877980022</c:v>
                </c:pt>
                <c:pt idx="333">
                  <c:v>0.44950738900939641</c:v>
                </c:pt>
                <c:pt idx="334">
                  <c:v>0.45081187989591115</c:v>
                </c:pt>
                <c:pt idx="335">
                  <c:v>0.45211640123451402</c:v>
                </c:pt>
                <c:pt idx="336">
                  <c:v>0.45342095282047473</c:v>
                </c:pt>
                <c:pt idx="337">
                  <c:v>0.45472553444916231</c:v>
                </c:pt>
                <c:pt idx="338">
                  <c:v>0.45603014591604435</c:v>
                </c:pt>
                <c:pt idx="339">
                  <c:v>0.45733478701668651</c:v>
                </c:pt>
                <c:pt idx="340">
                  <c:v>0.45863945754675156</c:v>
                </c:pt>
                <c:pt idx="341">
                  <c:v>0.45994415730199889</c:v>
                </c:pt>
                <c:pt idx="342">
                  <c:v>0.46124888607828357</c:v>
                </c:pt>
                <c:pt idx="343">
                  <c:v>0.46255364367155594</c:v>
                </c:pt>
                <c:pt idx="344">
                  <c:v>0.46385842987786058</c:v>
                </c:pt>
                <c:pt idx="345">
                  <c:v>0.46516324449333596</c:v>
                </c:pt>
                <c:pt idx="346">
                  <c:v>0.46646808731421341</c:v>
                </c:pt>
                <c:pt idx="347">
                  <c:v>0.46777295813681663</c:v>
                </c:pt>
                <c:pt idx="348">
                  <c:v>0.46907785675756092</c:v>
                </c:pt>
                <c:pt idx="349">
                  <c:v>0.47038278297295255</c:v>
                </c:pt>
                <c:pt idx="350">
                  <c:v>0.47168773657958796</c:v>
                </c:pt>
                <c:pt idx="351">
                  <c:v>0.47299271737415316</c:v>
                </c:pt>
                <c:pt idx="352">
                  <c:v>0.474297725153423</c:v>
                </c:pt>
                <c:pt idx="353">
                  <c:v>0.47560275971426041</c:v>
                </c:pt>
                <c:pt idx="354">
                  <c:v>0.47690782085361588</c:v>
                </c:pt>
                <c:pt idx="355">
                  <c:v>0.47821290836852659</c:v>
                </c:pt>
                <c:pt idx="356">
                  <c:v>0.47951802205611577</c:v>
                </c:pt>
                <c:pt idx="357">
                  <c:v>0.48082316171359213</c:v>
                </c:pt>
                <c:pt idx="358">
                  <c:v>0.48212832713824905</c:v>
                </c:pt>
                <c:pt idx="359">
                  <c:v>0.48343351812746388</c:v>
                </c:pt>
                <c:pt idx="360">
                  <c:v>0.48473873447869736</c:v>
                </c:pt>
                <c:pt idx="361">
                  <c:v>0.48604397598949289</c:v>
                </c:pt>
                <c:pt idx="362">
                  <c:v>0.4873492424574758</c:v>
                </c:pt>
                <c:pt idx="363">
                  <c:v>0.48865453368035267</c:v>
                </c:pt>
                <c:pt idx="364">
                  <c:v>0.48995984945591076</c:v>
                </c:pt>
                <c:pt idx="365">
                  <c:v>0.49126518958201715</c:v>
                </c:pt>
                <c:pt idx="366">
                  <c:v>0.4925705538566183</c:v>
                </c:pt>
                <c:pt idx="367">
                  <c:v>0.49387594207773911</c:v>
                </c:pt>
                <c:pt idx="368">
                  <c:v>0.49518135404348246</c:v>
                </c:pt>
                <c:pt idx="369">
                  <c:v>0.49648678955202841</c:v>
                </c:pt>
                <c:pt idx="370">
                  <c:v>0.4977922484016335</c:v>
                </c:pt>
                <c:pt idx="371">
                  <c:v>0.49909773039063021</c:v>
                </c:pt>
                <c:pt idx="372">
                  <c:v>0.50040323531742625</c:v>
                </c:pt>
                <c:pt idx="373">
                  <c:v>0.50170876298050371</c:v>
                </c:pt>
                <c:pt idx="374">
                  <c:v>0.50301431317841849</c:v>
                </c:pt>
                <c:pt idx="375">
                  <c:v>0.50431988570979991</c:v>
                </c:pt>
                <c:pt idx="376">
                  <c:v>0.50562548037334953</c:v>
                </c:pt>
                <c:pt idx="377">
                  <c:v>0.506931096967841</c:v>
                </c:pt>
                <c:pt idx="378">
                  <c:v>0.50823673529211888</c:v>
                </c:pt>
                <c:pt idx="379">
                  <c:v>0.50954239514509825</c:v>
                </c:pt>
                <c:pt idx="380">
                  <c:v>0.51084807632576423</c:v>
                </c:pt>
                <c:pt idx="381">
                  <c:v>0.51215377863317091</c:v>
                </c:pt>
                <c:pt idx="382">
                  <c:v>0.51345950186644096</c:v>
                </c:pt>
                <c:pt idx="383">
                  <c:v>0.51476524582476491</c:v>
                </c:pt>
                <c:pt idx="384">
                  <c:v>0.51607101030740032</c:v>
                </c:pt>
                <c:pt idx="385">
                  <c:v>0.51737679511367141</c:v>
                </c:pt>
                <c:pt idx="386">
                  <c:v>0.51868260004296818</c:v>
                </c:pt>
                <c:pt idx="387">
                  <c:v>0.51998842489474573</c:v>
                </c:pt>
                <c:pt idx="388">
                  <c:v>0.52129426946852386</c:v>
                </c:pt>
                <c:pt idx="389">
                  <c:v>0.52260013356388602</c:v>
                </c:pt>
                <c:pt idx="390">
                  <c:v>0.52390601698047901</c:v>
                </c:pt>
                <c:pt idx="391">
                  <c:v>0.52521191951801216</c:v>
                </c:pt>
                <c:pt idx="392">
                  <c:v>0.52651784097625665</c:v>
                </c:pt>
                <c:pt idx="393">
                  <c:v>0.5278237811550448</c:v>
                </c:pt>
                <c:pt idx="394">
                  <c:v>0.5291297398542697</c:v>
                </c:pt>
                <c:pt idx="395">
                  <c:v>0.53043571687388413</c:v>
                </c:pt>
                <c:pt idx="396">
                  <c:v>0.5317417120139003</c:v>
                </c:pt>
                <c:pt idx="397">
                  <c:v>0.53304772507438902</c:v>
                </c:pt>
                <c:pt idx="398">
                  <c:v>0.53435375585547895</c:v>
                </c:pt>
                <c:pt idx="399">
                  <c:v>0.53565980415735603</c:v>
                </c:pt>
                <c:pt idx="400">
                  <c:v>0.53696586978026295</c:v>
                </c:pt>
                <c:pt idx="401">
                  <c:v>0.53827195252449833</c:v>
                </c:pt>
                <c:pt idx="402">
                  <c:v>0.53957805219041621</c:v>
                </c:pt>
                <c:pt idx="403">
                  <c:v>0.54088416857842525</c:v>
                </c:pt>
                <c:pt idx="404">
                  <c:v>0.54219030148898817</c:v>
                </c:pt>
                <c:pt idx="405">
                  <c:v>0.54349645072262098</c:v>
                </c:pt>
                <c:pt idx="406">
                  <c:v>0.54480261607989267</c:v>
                </c:pt>
                <c:pt idx="407">
                  <c:v>0.54610879736142404</c:v>
                </c:pt>
                <c:pt idx="408">
                  <c:v>0.54741499436788754</c:v>
                </c:pt>
                <c:pt idx="409">
                  <c:v>0.54872120690000636</c:v>
                </c:pt>
                <c:pt idx="410">
                  <c:v>0.55002743475855387</c:v>
                </c:pt>
                <c:pt idx="411">
                  <c:v>0.55133367774435293</c:v>
                </c:pt>
                <c:pt idx="412">
                  <c:v>0.55263993565827518</c:v>
                </c:pt>
                <c:pt idx="413">
                  <c:v>0.55394620830124053</c:v>
                </c:pt>
                <c:pt idx="414">
                  <c:v>0.55525249547421651</c:v>
                </c:pt>
                <c:pt idx="415">
                  <c:v>0.55655879697821764</c:v>
                </c:pt>
                <c:pt idx="416">
                  <c:v>0.5578651126143046</c:v>
                </c:pt>
                <c:pt idx="417">
                  <c:v>0.55917144218358372</c:v>
                </c:pt>
                <c:pt idx="418">
                  <c:v>0.56047778548720628</c:v>
                </c:pt>
                <c:pt idx="419">
                  <c:v>0.56178414232636809</c:v>
                </c:pt>
                <c:pt idx="420">
                  <c:v>0.56309051250230857</c:v>
                </c:pt>
                <c:pt idx="421">
                  <c:v>0.56439689581631025</c:v>
                </c:pt>
                <c:pt idx="422">
                  <c:v>0.56570329206969816</c:v>
                </c:pt>
                <c:pt idx="423">
                  <c:v>0.56700970106383897</c:v>
                </c:pt>
                <c:pt idx="424">
                  <c:v>0.56831612260014053</c:v>
                </c:pt>
                <c:pt idx="425">
                  <c:v>0.56962255648005145</c:v>
                </c:pt>
                <c:pt idx="426">
                  <c:v>0.57092900250505985</c:v>
                </c:pt>
                <c:pt idx="427">
                  <c:v>0.57223546047669349</c:v>
                </c:pt>
                <c:pt idx="428">
                  <c:v>0.57354193019651845</c:v>
                </c:pt>
                <c:pt idx="429">
                  <c:v>0.57484841146613885</c:v>
                </c:pt>
                <c:pt idx="430">
                  <c:v>0.57615490408719616</c:v>
                </c:pt>
                <c:pt idx="431">
                  <c:v>0.57746140786136857</c:v>
                </c:pt>
                <c:pt idx="432">
                  <c:v>0.57876792259037035</c:v>
                </c:pt>
                <c:pt idx="433">
                  <c:v>0.5800744480759511</c:v>
                </c:pt>
                <c:pt idx="434">
                  <c:v>0.58138098411989536</c:v>
                </c:pt>
                <c:pt idx="435">
                  <c:v>0.58268753052402167</c:v>
                </c:pt>
                <c:pt idx="436">
                  <c:v>0.58399408709018219</c:v>
                </c:pt>
                <c:pt idx="437">
                  <c:v>0.58530065362026196</c:v>
                </c:pt>
                <c:pt idx="438">
                  <c:v>0.58660722991617831</c:v>
                </c:pt>
                <c:pt idx="439">
                  <c:v>0.58791381577988011</c:v>
                </c:pt>
                <c:pt idx="440">
                  <c:v>0.58922041101334721</c:v>
                </c:pt>
                <c:pt idx="441">
                  <c:v>0.59052701541858987</c:v>
                </c:pt>
                <c:pt idx="442">
                  <c:v>0.59183362879764811</c:v>
                </c:pt>
                <c:pt idx="443">
                  <c:v>0.59314025095259104</c:v>
                </c:pt>
                <c:pt idx="444">
                  <c:v>0.59444688168551618</c:v>
                </c:pt>
                <c:pt idx="445">
                  <c:v>0.59575352079854893</c:v>
                </c:pt>
                <c:pt idx="446">
                  <c:v>0.59706016809384188</c:v>
                </c:pt>
                <c:pt idx="447">
                  <c:v>0.59836682337357416</c:v>
                </c:pt>
                <c:pt idx="448">
                  <c:v>0.59967348643995089</c:v>
                </c:pt>
                <c:pt idx="449">
                  <c:v>0.60098015709520236</c:v>
                </c:pt>
                <c:pt idx="450">
                  <c:v>0.60228683514158388</c:v>
                </c:pt>
                <c:pt idx="451">
                  <c:v>0.60359352038137448</c:v>
                </c:pt>
                <c:pt idx="452">
                  <c:v>0.60490021261687665</c:v>
                </c:pt>
                <c:pt idx="453">
                  <c:v>0.60620691165041596</c:v>
                </c:pt>
                <c:pt idx="454">
                  <c:v>0.60751361728433984</c:v>
                </c:pt>
                <c:pt idx="455">
                  <c:v>0.60882032932101737</c:v>
                </c:pt>
                <c:pt idx="456">
                  <c:v>0.61012704756283853</c:v>
                </c:pt>
                <c:pt idx="457">
                  <c:v>0.61143377181221359</c:v>
                </c:pt>
                <c:pt idx="458">
                  <c:v>0.61274050187157258</c:v>
                </c:pt>
                <c:pt idx="459">
                  <c:v>0.61404723754336443</c:v>
                </c:pt>
                <c:pt idx="460">
                  <c:v>0.61535397863005648</c:v>
                </c:pt>
                <c:pt idx="461">
                  <c:v>0.61666072493413393</c:v>
                </c:pt>
                <c:pt idx="462">
                  <c:v>0.61796747625809911</c:v>
                </c:pt>
                <c:pt idx="463">
                  <c:v>0.61927423240447077</c:v>
                </c:pt>
                <c:pt idx="464">
                  <c:v>0.62058099317578364</c:v>
                </c:pt>
                <c:pt idx="465">
                  <c:v>0.62188775837458776</c:v>
                </c:pt>
                <c:pt idx="466">
                  <c:v>0.62319452780344775</c:v>
                </c:pt>
                <c:pt idx="467">
                  <c:v>0.6245013012649423</c:v>
                </c:pt>
                <c:pt idx="468">
                  <c:v>0.62580807856166343</c:v>
                </c:pt>
                <c:pt idx="469">
                  <c:v>0.62711485949621604</c:v>
                </c:pt>
                <c:pt idx="470">
                  <c:v>0.62842164387121702</c:v>
                </c:pt>
                <c:pt idx="471">
                  <c:v>0.62972843148929492</c:v>
                </c:pt>
                <c:pt idx="472">
                  <c:v>0.63103522215308916</c:v>
                </c:pt>
                <c:pt idx="473">
                  <c:v>0.63234201566524939</c:v>
                </c:pt>
                <c:pt idx="474">
                  <c:v>0.6336488118284348</c:v>
                </c:pt>
                <c:pt idx="475">
                  <c:v>0.6349556104453139</c:v>
                </c:pt>
                <c:pt idx="476">
                  <c:v>0.63626241131856331</c:v>
                </c:pt>
                <c:pt idx="477">
                  <c:v>0.63756921425086754</c:v>
                </c:pt>
                <c:pt idx="478">
                  <c:v>0.6388760190449182</c:v>
                </c:pt>
                <c:pt idx="479">
                  <c:v>0.64018282550341354</c:v>
                </c:pt>
                <c:pt idx="480">
                  <c:v>0.64148963342905763</c:v>
                </c:pt>
                <c:pt idx="481">
                  <c:v>0.64279644262455982</c:v>
                </c:pt>
                <c:pt idx="482">
                  <c:v>0.64410325289263404</c:v>
                </c:pt>
                <c:pt idx="483">
                  <c:v>0.64541006403599832</c:v>
                </c:pt>
                <c:pt idx="484">
                  <c:v>0.64671687585737414</c:v>
                </c:pt>
                <c:pt idx="485">
                  <c:v>0.64802368815948574</c:v>
                </c:pt>
                <c:pt idx="486">
                  <c:v>0.64933050074505949</c:v>
                </c:pt>
                <c:pt idx="487">
                  <c:v>0.65063731341682318</c:v>
                </c:pt>
                <c:pt idx="488">
                  <c:v>0.65194412597750573</c:v>
                </c:pt>
                <c:pt idx="489">
                  <c:v>0.65325093822983626</c:v>
                </c:pt>
                <c:pt idx="490">
                  <c:v>0.65455774997654348</c:v>
                </c:pt>
                <c:pt idx="491">
                  <c:v>0.65586456102035517</c:v>
                </c:pt>
                <c:pt idx="492">
                  <c:v>0.6571713711639976</c:v>
                </c:pt>
                <c:pt idx="493">
                  <c:v>0.65847818021019466</c:v>
                </c:pt>
                <c:pt idx="494">
                  <c:v>0.65978498796166762</c:v>
                </c:pt>
                <c:pt idx="495">
                  <c:v>0.66109179422113418</c:v>
                </c:pt>
                <c:pt idx="496">
                  <c:v>0.66239859879130802</c:v>
                </c:pt>
                <c:pt idx="497">
                  <c:v>0.66370540147489798</c:v>
                </c:pt>
                <c:pt idx="498">
                  <c:v>0.66501220207460776</c:v>
                </c:pt>
                <c:pt idx="499">
                  <c:v>0.66631900039313496</c:v>
                </c:pt>
                <c:pt idx="500">
                  <c:v>0.66762579623317064</c:v>
                </c:pt>
                <c:pt idx="501">
                  <c:v>0.66893258939739875</c:v>
                </c:pt>
                <c:pt idx="502">
                  <c:v>0.67023937968849523</c:v>
                </c:pt>
                <c:pt idx="503">
                  <c:v>0.67154616690912772</c:v>
                </c:pt>
                <c:pt idx="504">
                  <c:v>0.67285295086195485</c:v>
                </c:pt>
                <c:pt idx="505">
                  <c:v>0.67415973134962537</c:v>
                </c:pt>
                <c:pt idx="506">
                  <c:v>0.67546650817477782</c:v>
                </c:pt>
                <c:pt idx="507">
                  <c:v>0.67677328114003965</c:v>
                </c:pt>
                <c:pt idx="508">
                  <c:v>0.67808005004802696</c:v>
                </c:pt>
                <c:pt idx="509">
                  <c:v>0.67938681470134354</c:v>
                </c:pt>
                <c:pt idx="510">
                  <c:v>0.68069357490258042</c:v>
                </c:pt>
                <c:pt idx="511">
                  <c:v>0.68200033045431507</c:v>
                </c:pt>
                <c:pt idx="512">
                  <c:v>0.68330708115911098</c:v>
                </c:pt>
                <c:pt idx="513">
                  <c:v>0.68461382681951688</c:v>
                </c:pt>
                <c:pt idx="514">
                  <c:v>0.68592056723806616</c:v>
                </c:pt>
                <c:pt idx="515">
                  <c:v>0.68722730221727635</c:v>
                </c:pt>
                <c:pt idx="516">
                  <c:v>0.68853403155964843</c:v>
                </c:pt>
                <c:pt idx="517">
                  <c:v>0.68984075506766607</c:v>
                </c:pt>
                <c:pt idx="518">
                  <c:v>0.69114747254379516</c:v>
                </c:pt>
                <c:pt idx="519">
                  <c:v>0.69245418379048318</c:v>
                </c:pt>
                <c:pt idx="520">
                  <c:v>0.69376088861015839</c:v>
                </c:pt>
                <c:pt idx="521">
                  <c:v>0.69506758680522951</c:v>
                </c:pt>
                <c:pt idx="522">
                  <c:v>0.69637427817808484</c:v>
                </c:pt>
                <c:pt idx="523">
                  <c:v>0.6976809625310918</c:v>
                </c:pt>
                <c:pt idx="524">
                  <c:v>0.69898763966659605</c:v>
                </c:pt>
                <c:pt idx="525">
                  <c:v>0.70029430938692128</c:v>
                </c:pt>
                <c:pt idx="526">
                  <c:v>0.70160097149436806</c:v>
                </c:pt>
                <c:pt idx="527">
                  <c:v>0.70290762579121369</c:v>
                </c:pt>
                <c:pt idx="528">
                  <c:v>0.70421427207971121</c:v>
                </c:pt>
                <c:pt idx="529">
                  <c:v>0.70552091016208918</c:v>
                </c:pt>
                <c:pt idx="530">
                  <c:v>0.70682753984055047</c:v>
                </c:pt>
                <c:pt idx="531">
                  <c:v>0.70813416091727222</c:v>
                </c:pt>
                <c:pt idx="532">
                  <c:v>0.70944077319440491</c:v>
                </c:pt>
                <c:pt idx="533">
                  <c:v>0.7107473764740716</c:v>
                </c:pt>
                <c:pt idx="534">
                  <c:v>0.71205397055836772</c:v>
                </c:pt>
                <c:pt idx="535">
                  <c:v>0.71336055524936004</c:v>
                </c:pt>
                <c:pt idx="536">
                  <c:v>0.71466713034908613</c:v>
                </c:pt>
                <c:pt idx="537">
                  <c:v>0.71597369565955393</c:v>
                </c:pt>
                <c:pt idx="538">
                  <c:v>0.71728025098274095</c:v>
                </c:pt>
                <c:pt idx="539">
                  <c:v>0.71858679612059362</c:v>
                </c:pt>
                <c:pt idx="540">
                  <c:v>0.71989333087502672</c:v>
                </c:pt>
                <c:pt idx="541">
                  <c:v>0.72119985504792261</c:v>
                </c:pt>
                <c:pt idx="542">
                  <c:v>0.72250636844113103</c:v>
                </c:pt>
                <c:pt idx="543">
                  <c:v>0.72381287085646784</c:v>
                </c:pt>
                <c:pt idx="544">
                  <c:v>0.72511936209571481</c:v>
                </c:pt>
                <c:pt idx="545">
                  <c:v>0.72642584196061888</c:v>
                </c:pt>
                <c:pt idx="546">
                  <c:v>0.72773231025289165</c:v>
                </c:pt>
                <c:pt idx="547">
                  <c:v>0.72903876677420831</c:v>
                </c:pt>
                <c:pt idx="548">
                  <c:v>0.73034521132620767</c:v>
                </c:pt>
                <c:pt idx="549">
                  <c:v>0.73165164371049085</c:v>
                </c:pt>
                <c:pt idx="550">
                  <c:v>0.73295806372862116</c:v>
                </c:pt>
                <c:pt idx="551">
                  <c:v>0.73426447118212324</c:v>
                </c:pt>
                <c:pt idx="552">
                  <c:v>0.73557086587248233</c:v>
                </c:pt>
                <c:pt idx="553">
                  <c:v>0.73687724760114393</c:v>
                </c:pt>
                <c:pt idx="554">
                  <c:v>0.73818361616951278</c:v>
                </c:pt>
                <c:pt idx="555">
                  <c:v>0.73948997137895267</c:v>
                </c:pt>
                <c:pt idx="556">
                  <c:v>0.7407963130307853</c:v>
                </c:pt>
                <c:pt idx="557">
                  <c:v>0.74210264092628997</c:v>
                </c:pt>
                <c:pt idx="558">
                  <c:v>0.743408954866703</c:v>
                </c:pt>
                <c:pt idx="559">
                  <c:v>0.74471525465321675</c:v>
                </c:pt>
                <c:pt idx="560">
                  <c:v>0.74602154008697941</c:v>
                </c:pt>
                <c:pt idx="561">
                  <c:v>0.74732781096909395</c:v>
                </c:pt>
                <c:pt idx="562">
                  <c:v>0.74863406710061764</c:v>
                </c:pt>
                <c:pt idx="563">
                  <c:v>0.74994030828256164</c:v>
                </c:pt>
                <c:pt idx="564">
                  <c:v>0.75124653431589006</c:v>
                </c:pt>
                <c:pt idx="565">
                  <c:v>0.75255274500151925</c:v>
                </c:pt>
                <c:pt idx="566">
                  <c:v>0.75385894014031751</c:v>
                </c:pt>
                <c:pt idx="567">
                  <c:v>0.75516511953310406</c:v>
                </c:pt>
                <c:pt idx="568">
                  <c:v>0.75647128298064881</c:v>
                </c:pt>
                <c:pt idx="569">
                  <c:v>0.75777743028367128</c:v>
                </c:pt>
                <c:pt idx="570">
                  <c:v>0.75908356124284038</c:v>
                </c:pt>
                <c:pt idx="571">
                  <c:v>0.76038967565877325</c:v>
                </c:pt>
                <c:pt idx="572">
                  <c:v>0.7616957733320352</c:v>
                </c:pt>
                <c:pt idx="573">
                  <c:v>0.76300185406313847</c:v>
                </c:pt>
                <c:pt idx="574">
                  <c:v>0.76430791765254225</c:v>
                </c:pt>
                <c:pt idx="575">
                  <c:v>0.76561396390065128</c:v>
                </c:pt>
                <c:pt idx="576">
                  <c:v>0.76691999260781585</c:v>
                </c:pt>
                <c:pt idx="577">
                  <c:v>0.7682260035743308</c:v>
                </c:pt>
                <c:pt idx="578">
                  <c:v>0.76953199660043503</c:v>
                </c:pt>
                <c:pt idx="579">
                  <c:v>0.7708379714863105</c:v>
                </c:pt>
                <c:pt idx="580">
                  <c:v>0.77214392803208221</c:v>
                </c:pt>
                <c:pt idx="581">
                  <c:v>0.77344986603781696</c:v>
                </c:pt>
                <c:pt idx="582">
                  <c:v>0.77475578530352296</c:v>
                </c:pt>
                <c:pt idx="583">
                  <c:v>0.77606168562914912</c:v>
                </c:pt>
                <c:pt idx="584">
                  <c:v>0.77736756681458452</c:v>
                </c:pt>
                <c:pt idx="585">
                  <c:v>0.77867342865965761</c:v>
                </c:pt>
                <c:pt idx="586">
                  <c:v>0.77997927096413555</c:v>
                </c:pt>
                <c:pt idx="587">
                  <c:v>0.78128509352772357</c:v>
                </c:pt>
                <c:pt idx="588">
                  <c:v>0.78259089615006439</c:v>
                </c:pt>
                <c:pt idx="589">
                  <c:v>0.78389667863073753</c:v>
                </c:pt>
                <c:pt idx="590">
                  <c:v>0.78520244076925871</c:v>
                </c:pt>
                <c:pt idx="591">
                  <c:v>0.78650818236507891</c:v>
                </c:pt>
                <c:pt idx="592">
                  <c:v>0.78781390321758404</c:v>
                </c:pt>
                <c:pt idx="593">
                  <c:v>0.78911960312609408</c:v>
                </c:pt>
                <c:pt idx="594">
                  <c:v>0.79042528188986261</c:v>
                </c:pt>
                <c:pt idx="595">
                  <c:v>0.79173093930807592</c:v>
                </c:pt>
                <c:pt idx="596">
                  <c:v>0.7930365751798526</c:v>
                </c:pt>
                <c:pt idx="597">
                  <c:v>0.79434218930424261</c:v>
                </c:pt>
                <c:pt idx="598">
                  <c:v>0.79564778148022663</c:v>
                </c:pt>
                <c:pt idx="599">
                  <c:v>0.79695335150671576</c:v>
                </c:pt>
                <c:pt idx="600">
                  <c:v>0.79825889918255044</c:v>
                </c:pt>
                <c:pt idx="601">
                  <c:v>0.79956442430649999</c:v>
                </c:pt>
                <c:pt idx="602">
                  <c:v>0.80086992667726187</c:v>
                </c:pt>
                <c:pt idx="603">
                  <c:v>0.80217540609346094</c:v>
                </c:pt>
                <c:pt idx="604">
                  <c:v>0.80348086235364902</c:v>
                </c:pt>
                <c:pt idx="605">
                  <c:v>0.80478629525630407</c:v>
                </c:pt>
                <c:pt idx="606">
                  <c:v>0.80609170459982948</c:v>
                </c:pt>
                <c:pt idx="607">
                  <c:v>0.80739709018255346</c:v>
                </c:pt>
                <c:pt idx="608">
                  <c:v>0.80870245180272837</c:v>
                </c:pt>
                <c:pt idx="609">
                  <c:v>0.81000778925853012</c:v>
                </c:pt>
                <c:pt idx="610">
                  <c:v>0.8113131023480572</c:v>
                </c:pt>
                <c:pt idx="611">
                  <c:v>0.8126183908693303</c:v>
                </c:pt>
                <c:pt idx="612">
                  <c:v>0.81392365462029159</c:v>
                </c:pt>
                <c:pt idx="613">
                  <c:v>0.815228893398804</c:v>
                </c:pt>
                <c:pt idx="614">
                  <c:v>0.81653410700265061</c:v>
                </c:pt>
                <c:pt idx="615">
                  <c:v>0.81783929522953369</c:v>
                </c:pt>
                <c:pt idx="616">
                  <c:v>0.81914445787707435</c:v>
                </c:pt>
                <c:pt idx="617">
                  <c:v>0.82044959474281176</c:v>
                </c:pt>
                <c:pt idx="618">
                  <c:v>0.8217547056242025</c:v>
                </c:pt>
                <c:pt idx="619">
                  <c:v>0.82305979031861976</c:v>
                </c:pt>
                <c:pt idx="620">
                  <c:v>0.82436484862335269</c:v>
                </c:pt>
                <c:pt idx="621">
                  <c:v>0.82566988033560573</c:v>
                </c:pt>
                <c:pt idx="622">
                  <c:v>0.82697488525249807</c:v>
                </c:pt>
                <c:pt idx="623">
                  <c:v>0.82827986317106261</c:v>
                </c:pt>
                <c:pt idx="624">
                  <c:v>0.82958481388824579</c:v>
                </c:pt>
                <c:pt idx="625">
                  <c:v>0.83088973720090642</c:v>
                </c:pt>
                <c:pt idx="626">
                  <c:v>0.83219463290581519</c:v>
                </c:pt>
                <c:pt idx="627">
                  <c:v>0.83349950079965407</c:v>
                </c:pt>
                <c:pt idx="628">
                  <c:v>0.83480434067901532</c:v>
                </c:pt>
                <c:pt idx="629">
                  <c:v>0.83610915234040117</c:v>
                </c:pt>
                <c:pt idx="630">
                  <c:v>0.83741393558022292</c:v>
                </c:pt>
                <c:pt idx="631">
                  <c:v>0.83871869019480028</c:v>
                </c:pt>
                <c:pt idx="632">
                  <c:v>0.84002341598036057</c:v>
                </c:pt>
                <c:pt idx="633">
                  <c:v>0.8413281127330382</c:v>
                </c:pt>
                <c:pt idx="634">
                  <c:v>0.84263278024887389</c:v>
                </c:pt>
                <c:pt idx="635">
                  <c:v>0.84393741832381397</c:v>
                </c:pt>
                <c:pt idx="636">
                  <c:v>0.84524202675370974</c:v>
                </c:pt>
                <c:pt idx="637">
                  <c:v>0.84654660533431658</c:v>
                </c:pt>
                <c:pt idx="638">
                  <c:v>0.84785115386129351</c:v>
                </c:pt>
                <c:pt idx="639">
                  <c:v>0.84915567213020227</c:v>
                </c:pt>
                <c:pt idx="640">
                  <c:v>0.85046015993650681</c:v>
                </c:pt>
                <c:pt idx="641">
                  <c:v>0.85176461707557238</c:v>
                </c:pt>
                <c:pt idx="642">
                  <c:v>0.85306904334266487</c:v>
                </c:pt>
                <c:pt idx="643">
                  <c:v>0.85437343853295034</c:v>
                </c:pt>
                <c:pt idx="644">
                  <c:v>0.85567780244149394</c:v>
                </c:pt>
                <c:pt idx="645">
                  <c:v>0.85698213486325936</c:v>
                </c:pt>
                <c:pt idx="646">
                  <c:v>0.85828643559310835</c:v>
                </c:pt>
                <c:pt idx="647">
                  <c:v>0.85959070442579966</c:v>
                </c:pt>
                <c:pt idx="648">
                  <c:v>0.86089494115598841</c:v>
                </c:pt>
                <c:pt idx="649">
                  <c:v>0.86219914557822563</c:v>
                </c:pt>
                <c:pt idx="650">
                  <c:v>0.86350331748695708</c:v>
                </c:pt>
                <c:pt idx="651">
                  <c:v>0.86480745667652303</c:v>
                </c:pt>
                <c:pt idx="652">
                  <c:v>0.8661115629411571</c:v>
                </c:pt>
                <c:pt idx="653">
                  <c:v>0.86741563607498595</c:v>
                </c:pt>
                <c:pt idx="654">
                  <c:v>0.86871967587202814</c:v>
                </c:pt>
                <c:pt idx="655">
                  <c:v>0.87002368212619385</c:v>
                </c:pt>
                <c:pt idx="656">
                  <c:v>0.8713276546312837</c:v>
                </c:pt>
                <c:pt idx="657">
                  <c:v>0.87263159318098837</c:v>
                </c:pt>
                <c:pt idx="658">
                  <c:v>0.87393549756888778</c:v>
                </c:pt>
                <c:pt idx="659">
                  <c:v>0.87523936758845022</c:v>
                </c:pt>
                <c:pt idx="660">
                  <c:v>0.8765432030330319</c:v>
                </c:pt>
                <c:pt idx="661">
                  <c:v>0.87784700369587598</c:v>
                </c:pt>
                <c:pt idx="662">
                  <c:v>0.87915076937011183</c:v>
                </c:pt>
                <c:pt idx="663">
                  <c:v>0.88045449984875446</c:v>
                </c:pt>
                <c:pt idx="664">
                  <c:v>0.88175819492470375</c:v>
                </c:pt>
                <c:pt idx="665">
                  <c:v>0.88306185439074369</c:v>
                </c:pt>
                <c:pt idx="666">
                  <c:v>0.88436547803954146</c:v>
                </c:pt>
                <c:pt idx="667">
                  <c:v>0.885669065663647</c:v>
                </c:pt>
                <c:pt idx="668">
                  <c:v>0.88697261705549213</c:v>
                </c:pt>
                <c:pt idx="669">
                  <c:v>0.88827613200738975</c:v>
                </c:pt>
                <c:pt idx="670">
                  <c:v>0.8895796103115331</c:v>
                </c:pt>
                <c:pt idx="671">
                  <c:v>0.89088305175999527</c:v>
                </c:pt>
                <c:pt idx="672">
                  <c:v>0.89218645614472802</c:v>
                </c:pt>
                <c:pt idx="673">
                  <c:v>0.89348982325756132</c:v>
                </c:pt>
                <c:pt idx="674">
                  <c:v>0.89479315289020267</c:v>
                </c:pt>
                <c:pt idx="675">
                  <c:v>0.89609644483423612</c:v>
                </c:pt>
                <c:pt idx="676">
                  <c:v>0.89739969888112159</c:v>
                </c:pt>
                <c:pt idx="677">
                  <c:v>0.89870291482219422</c:v>
                </c:pt>
                <c:pt idx="678">
                  <c:v>0.90000609244866359</c:v>
                </c:pt>
                <c:pt idx="679">
                  <c:v>0.9013092315516128</c:v>
                </c:pt>
                <c:pt idx="680">
                  <c:v>0.90261233192199797</c:v>
                </c:pt>
                <c:pt idx="681">
                  <c:v>0.9039153933506473</c:v>
                </c:pt>
                <c:pt idx="682">
                  <c:v>0.90521841562826033</c:v>
                </c:pt>
                <c:pt idx="683">
                  <c:v>0.90652139854540714</c:v>
                </c:pt>
                <c:pt idx="684">
                  <c:v>0.9078243418925277</c:v>
                </c:pt>
                <c:pt idx="685">
                  <c:v>0.90912724545993118</c:v>
                </c:pt>
                <c:pt idx="686">
                  <c:v>0.91043010903779487</c:v>
                </c:pt>
                <c:pt idx="687">
                  <c:v>0.9117329324161636</c:v>
                </c:pt>
                <c:pt idx="688">
                  <c:v>0.91303571538494921</c:v>
                </c:pt>
                <c:pt idx="689">
                  <c:v>0.9143384577339293</c:v>
                </c:pt>
                <c:pt idx="690">
                  <c:v>0.91564115925274669</c:v>
                </c:pt>
                <c:pt idx="691">
                  <c:v>0.91694381973090888</c:v>
                </c:pt>
                <c:pt idx="692">
                  <c:v>0.91824643895778679</c:v>
                </c:pt>
                <c:pt idx="693">
                  <c:v>0.91954901672261435</c:v>
                </c:pt>
                <c:pt idx="694">
                  <c:v>0.92085155281448761</c:v>
                </c:pt>
                <c:pt idx="695">
                  <c:v>0.92215404702236381</c:v>
                </c:pt>
                <c:pt idx="696">
                  <c:v>0.923456499135061</c:v>
                </c:pt>
                <c:pt idx="697">
                  <c:v>0.9247589089412569</c:v>
                </c:pt>
                <c:pt idx="698">
                  <c:v>0.92606127622948808</c:v>
                </c:pt>
                <c:pt idx="699">
                  <c:v>0.92736360078814939</c:v>
                </c:pt>
                <c:pt idx="700">
                  <c:v>0.92866588240549308</c:v>
                </c:pt>
                <c:pt idx="701">
                  <c:v>0.9299681208696281</c:v>
                </c:pt>
                <c:pt idx="702">
                  <c:v>0.93127031596851906</c:v>
                </c:pt>
                <c:pt idx="703">
                  <c:v>0.93257246748998568</c:v>
                </c:pt>
                <c:pt idx="704">
                  <c:v>0.93387457522170192</c:v>
                </c:pt>
                <c:pt idx="705">
                  <c:v>0.93517663895119507</c:v>
                </c:pt>
                <c:pt idx="706">
                  <c:v>0.93647865846584522</c:v>
                </c:pt>
                <c:pt idx="707">
                  <c:v>0.9377806335528841</c:v>
                </c:pt>
                <c:pt idx="708">
                  <c:v>0.93908256399939449</c:v>
                </c:pt>
                <c:pt idx="709">
                  <c:v>0.94038444959230949</c:v>
                </c:pt>
                <c:pt idx="710">
                  <c:v>0.94168629011841165</c:v>
                </c:pt>
                <c:pt idx="711">
                  <c:v>0.94298808536433187</c:v>
                </c:pt>
                <c:pt idx="712">
                  <c:v>0.94428983511654907</c:v>
                </c:pt>
                <c:pt idx="713">
                  <c:v>0.94559153916138894</c:v>
                </c:pt>
                <c:pt idx="714">
                  <c:v>0.94689319728502352</c:v>
                </c:pt>
                <c:pt idx="715">
                  <c:v>0.94819480927347011</c:v>
                </c:pt>
                <c:pt idx="716">
                  <c:v>0.94949637491259042</c:v>
                </c:pt>
                <c:pt idx="717">
                  <c:v>0.95079789398809011</c:v>
                </c:pt>
                <c:pt idx="718">
                  <c:v>0.9520993662855175</c:v>
                </c:pt>
                <c:pt idx="719">
                  <c:v>0.95340079159026303</c:v>
                </c:pt>
                <c:pt idx="720">
                  <c:v>0.95470216968755839</c:v>
                </c:pt>
                <c:pt idx="721">
                  <c:v>0.95600350036247572</c:v>
                </c:pt>
                <c:pt idx="722">
                  <c:v>0.95730478339992653</c:v>
                </c:pt>
                <c:pt idx="723">
                  <c:v>0.95860601858466132</c:v>
                </c:pt>
                <c:pt idx="724">
                  <c:v>0.9599072057012682</c:v>
                </c:pt>
                <c:pt idx="725">
                  <c:v>0.96120834453417259</c:v>
                </c:pt>
                <c:pt idx="726">
                  <c:v>0.96250943486763607</c:v>
                </c:pt>
                <c:pt idx="727">
                  <c:v>0.96381047648575557</c:v>
                </c:pt>
                <c:pt idx="728">
                  <c:v>0.96511146917246249</c:v>
                </c:pt>
                <c:pt idx="729">
                  <c:v>0.96641241271152201</c:v>
                </c:pt>
                <c:pt idx="730">
                  <c:v>0.96771330688653223</c:v>
                </c:pt>
                <c:pt idx="731">
                  <c:v>0.96901415148092307</c:v>
                </c:pt>
                <c:pt idx="732">
                  <c:v>0.97031494627795578</c:v>
                </c:pt>
                <c:pt idx="733">
                  <c:v>0.97161569106072176</c:v>
                </c:pt>
                <c:pt idx="734">
                  <c:v>0.972916385612142</c:v>
                </c:pt>
                <c:pt idx="735">
                  <c:v>0.97421702971496582</c:v>
                </c:pt>
                <c:pt idx="736">
                  <c:v>0.97551762315177049</c:v>
                </c:pt>
                <c:pt idx="737">
                  <c:v>0.97681816570496016</c:v>
                </c:pt>
                <c:pt idx="738">
                  <c:v>0.97811865715676483</c:v>
                </c:pt>
                <c:pt idx="739">
                  <c:v>0.97941909728923959</c:v>
                </c:pt>
                <c:pt idx="740">
                  <c:v>0.98071948588426394</c:v>
                </c:pt>
                <c:pt idx="741">
                  <c:v>0.98201982272354083</c:v>
                </c:pt>
                <c:pt idx="742">
                  <c:v>0.98332010758859545</c:v>
                </c:pt>
                <c:pt idx="743">
                  <c:v>0.98462034026077483</c:v>
                </c:pt>
                <c:pt idx="744">
                  <c:v>0.98592052052124679</c:v>
                </c:pt>
                <c:pt idx="745">
                  <c:v>0.98722064815099897</c:v>
                </c:pt>
                <c:pt idx="746">
                  <c:v>0.98852072293083804</c:v>
                </c:pt>
                <c:pt idx="747">
                  <c:v>0.98982074464138869</c:v>
                </c:pt>
                <c:pt idx="748">
                  <c:v>0.99112071306309302</c:v>
                </c:pt>
                <c:pt idx="749">
                  <c:v>0.99242062797620922</c:v>
                </c:pt>
                <c:pt idx="750">
                  <c:v>0.99372048916081124</c:v>
                </c:pt>
                <c:pt idx="751">
                  <c:v>0.99502029639678735</c:v>
                </c:pt>
                <c:pt idx="752">
                  <c:v>0.99632004946383956</c:v>
                </c:pt>
                <c:pt idx="753">
                  <c:v>0.99761974814148269</c:v>
                </c:pt>
                <c:pt idx="754">
                  <c:v>0.99891939220904336</c:v>
                </c:pt>
                <c:pt idx="755">
                  <c:v>1.0002189814456592</c:v>
                </c:pt>
                <c:pt idx="756">
                  <c:v>1.0015185156302779</c:v>
                </c:pt>
                <c:pt idx="757">
                  <c:v>1.0028179945416562</c:v>
                </c:pt>
                <c:pt idx="758">
                  <c:v>1.004117417958359</c:v>
                </c:pt>
                <c:pt idx="759">
                  <c:v>1.0054167856587588</c:v>
                </c:pt>
                <c:pt idx="760">
                  <c:v>1.0067160974210343</c:v>
                </c:pt>
                <c:pt idx="761">
                  <c:v>1.0080153530231699</c:v>
                </c:pt>
                <c:pt idx="762">
                  <c:v>1.0093145522429543</c:v>
                </c:pt>
                <c:pt idx="763">
                  <c:v>1.01061369485798</c:v>
                </c:pt>
                <c:pt idx="764">
                  <c:v>1.0119127806456423</c:v>
                </c:pt>
                <c:pt idx="765">
                  <c:v>1.0132118093831379</c:v>
                </c:pt>
                <c:pt idx="766">
                  <c:v>1.0145107808474649</c:v>
                </c:pt>
                <c:pt idx="767">
                  <c:v>1.0158096948154209</c:v>
                </c:pt>
                <c:pt idx="768">
                  <c:v>1.0171085510636029</c:v>
                </c:pt>
                <c:pt idx="769">
                  <c:v>1.0184073493684054</c:v>
                </c:pt>
                <c:pt idx="770">
                  <c:v>1.0197060895060204</c:v>
                </c:pt>
                <c:pt idx="771">
                  <c:v>1.0210047712524359</c:v>
                </c:pt>
                <c:pt idx="772">
                  <c:v>1.0223033943834356</c:v>
                </c:pt>
                <c:pt idx="773">
                  <c:v>1.0236019586745968</c:v>
                </c:pt>
                <c:pt idx="774">
                  <c:v>1.0249004639012904</c:v>
                </c:pt>
                <c:pt idx="775">
                  <c:v>1.0261989098386797</c:v>
                </c:pt>
                <c:pt idx="776">
                  <c:v>1.0274972962617193</c:v>
                </c:pt>
                <c:pt idx="777">
                  <c:v>1.0287956229451543</c:v>
                </c:pt>
                <c:pt idx="778">
                  <c:v>1.0300938896635192</c:v>
                </c:pt>
                <c:pt idx="779">
                  <c:v>1.0313920961911374</c:v>
                </c:pt>
                <c:pt idx="780">
                  <c:v>1.0326902423021194</c:v>
                </c:pt>
                <c:pt idx="781">
                  <c:v>1.0339883277703625</c:v>
                </c:pt>
                <c:pt idx="782">
                  <c:v>1.0352863523695497</c:v>
                </c:pt>
                <c:pt idx="783">
                  <c:v>1.0365843158731483</c:v>
                </c:pt>
                <c:pt idx="784">
                  <c:v>1.0378822180544094</c:v>
                </c:pt>
                <c:pt idx="785">
                  <c:v>1.0391800586863669</c:v>
                </c:pt>
                <c:pt idx="786">
                  <c:v>1.0404778375418362</c:v>
                </c:pt>
                <c:pt idx="787">
                  <c:v>1.0417755543934135</c:v>
                </c:pt>
                <c:pt idx="788">
                  <c:v>1.0430732090134747</c:v>
                </c:pt>
                <c:pt idx="789">
                  <c:v>1.0443708011741741</c:v>
                </c:pt>
                <c:pt idx="790">
                  <c:v>1.0456683306474444</c:v>
                </c:pt>
                <c:pt idx="791">
                  <c:v>1.0469657972049944</c:v>
                </c:pt>
                <c:pt idx="792">
                  <c:v>1.0482632006183088</c:v>
                </c:pt>
                <c:pt idx="793">
                  <c:v>1.0495605406586468</c:v>
                </c:pt>
                <c:pt idx="794">
                  <c:v>1.0508578170970417</c:v>
                </c:pt>
                <c:pt idx="795">
                  <c:v>1.0521550297042992</c:v>
                </c:pt>
                <c:pt idx="796">
                  <c:v>1.0534521782509967</c:v>
                </c:pt>
                <c:pt idx="797">
                  <c:v>1.0547492625074821</c:v>
                </c:pt>
                <c:pt idx="798">
                  <c:v>1.0560462822438734</c:v>
                </c:pt>
                <c:pt idx="799">
                  <c:v>1.0573432372300566</c:v>
                </c:pt>
                <c:pt idx="800">
                  <c:v>1.0586401272356856</c:v>
                </c:pt>
                <c:pt idx="801">
                  <c:v>1.0599369520301809</c:v>
                </c:pt>
                <c:pt idx="802">
                  <c:v>1.0612337113827282</c:v>
                </c:pt>
                <c:pt idx="803">
                  <c:v>1.0625304050622779</c:v>
                </c:pt>
                <c:pt idx="804">
                  <c:v>1.0638270328375439</c:v>
                </c:pt>
                <c:pt idx="805">
                  <c:v>1.0651235944770021</c:v>
                </c:pt>
                <c:pt idx="806">
                  <c:v>1.06642008974889</c:v>
                </c:pt>
                <c:pt idx="807">
                  <c:v>1.0677165184212056</c:v>
                </c:pt>
                <c:pt idx="808">
                  <c:v>1.0690128802617056</c:v>
                </c:pt>
                <c:pt idx="809">
                  <c:v>1.0703091750379052</c:v>
                </c:pt>
                <c:pt idx="810">
                  <c:v>1.0716054025170769</c:v>
                </c:pt>
                <c:pt idx="811">
                  <c:v>1.072901562466249</c:v>
                </c:pt>
                <c:pt idx="812">
                  <c:v>1.0741976546522045</c:v>
                </c:pt>
                <c:pt idx="813">
                  <c:v>1.0754936788414808</c:v>
                </c:pt>
                <c:pt idx="814">
                  <c:v>1.076789634800368</c:v>
                </c:pt>
                <c:pt idx="815">
                  <c:v>1.0780855222949079</c:v>
                </c:pt>
                <c:pt idx="816">
                  <c:v>1.079381341090893</c:v>
                </c:pt>
                <c:pt idx="817">
                  <c:v>1.0806770909538652</c:v>
                </c:pt>
                <c:pt idx="818">
                  <c:v>1.0819727716491152</c:v>
                </c:pt>
                <c:pt idx="819">
                  <c:v>1.0832683829416809</c:v>
                </c:pt>
                <c:pt idx="820">
                  <c:v>1.0845639245963468</c:v>
                </c:pt>
                <c:pt idx="821">
                  <c:v>1.0858593963776422</c:v>
                </c:pt>
                <c:pt idx="822">
                  <c:v>1.0871547980498411</c:v>
                </c:pt>
                <c:pt idx="823">
                  <c:v>1.08845012937696</c:v>
                </c:pt>
                <c:pt idx="824">
                  <c:v>1.0897453901227574</c:v>
                </c:pt>
                <c:pt idx="825">
                  <c:v>1.0910405800507328</c:v>
                </c:pt>
                <c:pt idx="826">
                  <c:v>1.0923356989241253</c:v>
                </c:pt>
                <c:pt idx="827">
                  <c:v>1.0936307465059123</c:v>
                </c:pt>
                <c:pt idx="828">
                  <c:v>1.0949257225588092</c:v>
                </c:pt>
                <c:pt idx="829">
                  <c:v>1.096220626845267</c:v>
                </c:pt>
                <c:pt idx="830">
                  <c:v>1.0975154591274725</c:v>
                </c:pt>
                <c:pt idx="831">
                  <c:v>1.0988102191673463</c:v>
                </c:pt>
                <c:pt idx="832">
                  <c:v>1.1001049067265418</c:v>
                </c:pt>
                <c:pt idx="833">
                  <c:v>1.1013995215664443</c:v>
                </c:pt>
                <c:pt idx="834">
                  <c:v>1.1026940634481694</c:v>
                </c:pt>
                <c:pt idx="835">
                  <c:v>1.1033935248435787</c:v>
                </c:pt>
                <c:pt idx="836">
                  <c:v>1.1040929862389879</c:v>
                </c:pt>
                <c:pt idx="837">
                  <c:v>1.1047924476343971</c:v>
                </c:pt>
                <c:pt idx="838">
                  <c:v>1.1054919090298063</c:v>
                </c:pt>
                <c:pt idx="839">
                  <c:v>1.1061913704252155</c:v>
                </c:pt>
                <c:pt idx="840">
                  <c:v>1.1068908318206248</c:v>
                </c:pt>
                <c:pt idx="841">
                  <c:v>1.107590293216034</c:v>
                </c:pt>
                <c:pt idx="842">
                  <c:v>1.1082897546114432</c:v>
                </c:pt>
                <c:pt idx="843">
                  <c:v>1.1089892160068524</c:v>
                </c:pt>
                <c:pt idx="844">
                  <c:v>1.1096886774022616</c:v>
                </c:pt>
                <c:pt idx="845">
                  <c:v>1.1103881387976708</c:v>
                </c:pt>
                <c:pt idx="846">
                  <c:v>1.1110876001930801</c:v>
                </c:pt>
                <c:pt idx="847">
                  <c:v>1.1117870615884893</c:v>
                </c:pt>
                <c:pt idx="848">
                  <c:v>1.1124865229838985</c:v>
                </c:pt>
                <c:pt idx="849">
                  <c:v>1.1131859843793077</c:v>
                </c:pt>
                <c:pt idx="850">
                  <c:v>1.1138854457747169</c:v>
                </c:pt>
                <c:pt idx="851">
                  <c:v>1.1145849071701261</c:v>
                </c:pt>
                <c:pt idx="852">
                  <c:v>1.1152843685655354</c:v>
                </c:pt>
                <c:pt idx="853">
                  <c:v>1.1159838299609446</c:v>
                </c:pt>
                <c:pt idx="854">
                  <c:v>1.1166832913563538</c:v>
                </c:pt>
                <c:pt idx="855">
                  <c:v>1.117382752751763</c:v>
                </c:pt>
                <c:pt idx="856">
                  <c:v>1.1180822141471722</c:v>
                </c:pt>
                <c:pt idx="857">
                  <c:v>1.1187816755425815</c:v>
                </c:pt>
                <c:pt idx="858">
                  <c:v>1.1194811369379907</c:v>
                </c:pt>
                <c:pt idx="859">
                  <c:v>1.1201805983333999</c:v>
                </c:pt>
                <c:pt idx="860">
                  <c:v>1.1208800597288091</c:v>
                </c:pt>
                <c:pt idx="861">
                  <c:v>1.1215795211242183</c:v>
                </c:pt>
                <c:pt idx="862">
                  <c:v>1.1222789825196275</c:v>
                </c:pt>
                <c:pt idx="863">
                  <c:v>1.1229784439150368</c:v>
                </c:pt>
                <c:pt idx="864">
                  <c:v>1.123677905310446</c:v>
                </c:pt>
                <c:pt idx="865">
                  <c:v>1.1243773667058552</c:v>
                </c:pt>
                <c:pt idx="866">
                  <c:v>1.1250768281012644</c:v>
                </c:pt>
                <c:pt idx="867">
                  <c:v>1.1257762894966736</c:v>
                </c:pt>
                <c:pt idx="868">
                  <c:v>1.1264757508920828</c:v>
                </c:pt>
                <c:pt idx="869">
                  <c:v>1.1271752122874921</c:v>
                </c:pt>
                <c:pt idx="870">
                  <c:v>1.1278746736829013</c:v>
                </c:pt>
                <c:pt idx="871">
                  <c:v>1.1285741350783105</c:v>
                </c:pt>
                <c:pt idx="872">
                  <c:v>1.1292735964737197</c:v>
                </c:pt>
                <c:pt idx="873">
                  <c:v>1.1299730578691289</c:v>
                </c:pt>
                <c:pt idx="874">
                  <c:v>1.1306725192645382</c:v>
                </c:pt>
                <c:pt idx="875">
                  <c:v>1.1313719806599474</c:v>
                </c:pt>
                <c:pt idx="876">
                  <c:v>1.1320714420553566</c:v>
                </c:pt>
                <c:pt idx="877">
                  <c:v>1.1327709034507658</c:v>
                </c:pt>
                <c:pt idx="878">
                  <c:v>1.133470364846175</c:v>
                </c:pt>
                <c:pt idx="879">
                  <c:v>1.1341698262415842</c:v>
                </c:pt>
                <c:pt idx="880">
                  <c:v>1.1348692876369935</c:v>
                </c:pt>
                <c:pt idx="881">
                  <c:v>1.1355687490324027</c:v>
                </c:pt>
                <c:pt idx="882">
                  <c:v>1.1362682104278119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84.463455863869456</c:v>
                </c:pt>
                <c:pt idx="2">
                  <c:v>113.50969877013354</c:v>
                </c:pt>
                <c:pt idx="3">
                  <c:v>129.59298312158975</c:v>
                </c:pt>
                <c:pt idx="4">
                  <c:v>142.40557547274096</c:v>
                </c:pt>
                <c:pt idx="5">
                  <c:v>152.82187102370651</c:v>
                </c:pt>
                <c:pt idx="6">
                  <c:v>161.41238788866511</c:v>
                </c:pt>
                <c:pt idx="7">
                  <c:v>168.57524640240032</c:v>
                </c:pt>
                <c:pt idx="8">
                  <c:v>174.60101242939953</c:v>
                </c:pt>
                <c:pt idx="9">
                  <c:v>179.70862592449103</c:v>
                </c:pt>
                <c:pt idx="10">
                  <c:v>184.06700871258607</c:v>
                </c:pt>
                <c:pt idx="11">
                  <c:v>187.80887721161508</c:v>
                </c:pt>
                <c:pt idx="12">
                  <c:v>191.03999878461372</c:v>
                </c:pt>
                <c:pt idx="13">
                  <c:v>193.84563170993454</c:v>
                </c:pt>
                <c:pt idx="14">
                  <c:v>196.29514400067694</c:v>
                </c:pt>
                <c:pt idx="15">
                  <c:v>198.44541003574022</c:v>
                </c:pt>
                <c:pt idx="16">
                  <c:v>200.34336103868699</c:v>
                </c:pt>
                <c:pt idx="17">
                  <c:v>202.02793406939361</c:v>
                </c:pt>
                <c:pt idx="18">
                  <c:v>203.53158366895022</c:v>
                </c:pt>
                <c:pt idx="19">
                  <c:v>204.88146923688382</c:v>
                </c:pt>
                <c:pt idx="20">
                  <c:v>206.10039787797376</c:v>
                </c:pt>
                <c:pt idx="21">
                  <c:v>207.20758010386527</c:v>
                </c:pt>
                <c:pt idx="22">
                  <c:v>208.21924044955242</c:v>
                </c:pt>
                <c:pt idx="23">
                  <c:v>209.14911433015408</c:v>
                </c:pt>
                <c:pt idx="24">
                  <c:v>210.0088548100598</c:v>
                </c:pt>
                <c:pt idx="25">
                  <c:v>210.8083674034684</c:v>
                </c:pt>
                <c:pt idx="26">
                  <c:v>211.55608693636697</c:v>
                </c:pt>
                <c:pt idx="27">
                  <c:v>212.25920744581035</c:v>
                </c:pt>
                <c:pt idx="28">
                  <c:v>212.92387378396873</c:v>
                </c:pt>
                <c:pt idx="29">
                  <c:v>213.55534182688822</c:v>
                </c:pt>
                <c:pt idx="30">
                  <c:v>214.15811282334104</c:v>
                </c:pt>
                <c:pt idx="31">
                  <c:v>214.73604635224839</c:v>
                </c:pt>
                <c:pt idx="32">
                  <c:v>215.29245551936347</c:v>
                </c:pt>
                <c:pt idx="33">
                  <c:v>215.83018735685076</c:v>
                </c:pt>
                <c:pt idx="34">
                  <c:v>216.35169085827556</c:v>
                </c:pt>
                <c:pt idx="35">
                  <c:v>216.85907465333113</c:v>
                </c:pt>
                <c:pt idx="36">
                  <c:v>217.35415597986469</c:v>
                </c:pt>
                <c:pt idx="37">
                  <c:v>217.83850232984304</c:v>
                </c:pt>
                <c:pt idx="38">
                  <c:v>218.31346691484941</c:v>
                </c:pt>
                <c:pt idx="39">
                  <c:v>218.78021890839898</c:v>
                </c:pt>
                <c:pt idx="40">
                  <c:v>219.23976926611203</c:v>
                </c:pt>
                <c:pt idx="41">
                  <c:v>219.69299279610124</c:v>
                </c:pt>
                <c:pt idx="42">
                  <c:v>220.14064704492657</c:v>
                </c:pt>
                <c:pt idx="43">
                  <c:v>220.58338847583343</c:v>
                </c:pt>
                <c:pt idx="44">
                  <c:v>221.02178634113753</c:v>
                </c:pt>
                <c:pt idx="45">
                  <c:v>221.4563345887598</c:v>
                </c:pt>
                <c:pt idx="46">
                  <c:v>221.88746209161482</c:v>
                </c:pt>
                <c:pt idx="47">
                  <c:v>222.31554144284539</c:v>
                </c:pt>
                <c:pt idx="48">
                  <c:v>222.74089652566187</c:v>
                </c:pt>
                <c:pt idx="49">
                  <c:v>223.16380903318125</c:v>
                </c:pt>
                <c:pt idx="50">
                  <c:v>223.58452408876417</c:v>
                </c:pt>
                <c:pt idx="51">
                  <c:v>224.00325509478606</c:v>
                </c:pt>
                <c:pt idx="52">
                  <c:v>224.42018791914529</c:v>
                </c:pt>
                <c:pt idx="53">
                  <c:v>224.83548451236771</c:v>
                </c:pt>
                <c:pt idx="54">
                  <c:v>225.2492860353498</c:v>
                </c:pt>
                <c:pt idx="55">
                  <c:v>225.66171556597951</c:v>
                </c:pt>
                <c:pt idx="56">
                  <c:v>226.0728804426511</c:v>
                </c:pt>
                <c:pt idx="57">
                  <c:v>226.48287429526388</c:v>
                </c:pt>
                <c:pt idx="58">
                  <c:v>226.89177880621645</c:v>
                </c:pt>
                <c:pt idx="59">
                  <c:v>227.29966523866608</c:v>
                </c:pt>
                <c:pt idx="60">
                  <c:v>227.70659576340813</c:v>
                </c:pt>
                <c:pt idx="61">
                  <c:v>228.11262461189227</c:v>
                </c:pt>
                <c:pt idx="62">
                  <c:v>228.5177990788205</c:v>
                </c:pt>
                <c:pt idx="63">
                  <c:v>228.92216039420913</c:v>
                </c:pt>
                <c:pt idx="64">
                  <c:v>229.32574448290811</c:v>
                </c:pt>
                <c:pt idx="65">
                  <c:v>229.72858262602159</c:v>
                </c:pt>
                <c:pt idx="66">
                  <c:v>230.13070203766787</c:v>
                </c:pt>
                <c:pt idx="67">
                  <c:v>230.53212636783812</c:v>
                </c:pt>
                <c:pt idx="68">
                  <c:v>230.9328761415305</c:v>
                </c:pt>
                <c:pt idx="69">
                  <c:v>231.33296914207864</c:v>
                </c:pt>
                <c:pt idx="70">
                  <c:v>231.73242074609456</c:v>
                </c:pt>
                <c:pt idx="71">
                  <c:v>232.13124421663485</c:v>
                </c:pt>
                <c:pt idx="72">
                  <c:v>232.52945095921231</c:v>
                </c:pt>
                <c:pt idx="73">
                  <c:v>232.92705074636191</c:v>
                </c:pt>
                <c:pt idx="74">
                  <c:v>233.32405191405604</c:v>
                </c:pt>
                <c:pt idx="75">
                  <c:v>233.72046153399833</c:v>
                </c:pt>
                <c:pt idx="76">
                  <c:v>234.116285564572</c:v>
                </c:pt>
                <c:pt idx="77">
                  <c:v>234.5115289835361</c:v>
                </c:pt>
                <c:pt idx="78">
                  <c:v>234.90619590415517</c:v>
                </c:pt>
                <c:pt idx="79">
                  <c:v>235.30028967758483</c:v>
                </c:pt>
                <c:pt idx="80">
                  <c:v>235.6938129826392</c:v>
                </c:pt>
                <c:pt idx="81">
                  <c:v>236.08676790473936</c:v>
                </c:pt>
                <c:pt idx="82">
                  <c:v>236.47915600548632</c:v>
                </c:pt>
                <c:pt idx="83">
                  <c:v>236.87097838385401</c:v>
                </c:pt>
                <c:pt idx="84">
                  <c:v>237.26223573000908</c:v>
                </c:pt>
                <c:pt idx="85">
                  <c:v>237.65292837289934</c:v>
                </c:pt>
                <c:pt idx="86">
                  <c:v>238.04305632213456</c:v>
                </c:pt>
                <c:pt idx="87">
                  <c:v>238.43261930488256</c:v>
                </c:pt>
                <c:pt idx="88">
                  <c:v>238.82161679850498</c:v>
                </c:pt>
                <c:pt idx="89">
                  <c:v>239.21004805946239</c:v>
                </c:pt>
                <c:pt idx="90">
                  <c:v>240.34528827838491</c:v>
                </c:pt>
                <c:pt idx="91">
                  <c:v>241.14203260356584</c:v>
                </c:pt>
                <c:pt idx="92">
                  <c:v>241.7129312992646</c:v>
                </c:pt>
                <c:pt idx="93">
                  <c:v>242.13294808356096</c:v>
                </c:pt>
                <c:pt idx="94">
                  <c:v>242.4520090878473</c:v>
                </c:pt>
                <c:pt idx="95">
                  <c:v>242.70340003710447</c:v>
                </c:pt>
                <c:pt idx="96">
                  <c:v>242.90933882669836</c:v>
                </c:pt>
                <c:pt idx="97">
                  <c:v>243.08467461619369</c:v>
                </c:pt>
                <c:pt idx="98">
                  <c:v>243.23934496147925</c:v>
                </c:pt>
                <c:pt idx="99">
                  <c:v>243.38000950820097</c:v>
                </c:pt>
                <c:pt idx="100">
                  <c:v>243.51113740989655</c:v>
                </c:pt>
                <c:pt idx="101">
                  <c:v>243.63573202179884</c:v>
                </c:pt>
                <c:pt idx="102">
                  <c:v>243.75581448879421</c:v>
                </c:pt>
                <c:pt idx="103">
                  <c:v>243.87274687609889</c:v>
                </c:pt>
                <c:pt idx="104">
                  <c:v>243.98744837875884</c:v>
                </c:pt>
                <c:pt idx="105">
                  <c:v>244.10054018892765</c:v>
                </c:pt>
                <c:pt idx="106">
                  <c:v>244.21244269656304</c:v>
                </c:pt>
                <c:pt idx="107">
                  <c:v>244.32344079805972</c:v>
                </c:pt>
                <c:pt idx="108">
                  <c:v>244.43372783784343</c:v>
                </c:pt>
                <c:pt idx="109">
                  <c:v>244.54343521432281</c:v>
                </c:pt>
                <c:pt idx="110">
                  <c:v>244.65265235459324</c:v>
                </c:pt>
                <c:pt idx="111">
                  <c:v>244.76144020979143</c:v>
                </c:pt>
                <c:pt idx="112">
                  <c:v>244.86984038489481</c:v>
                </c:pt>
                <c:pt idx="113">
                  <c:v>244.97788132384579</c:v>
                </c:pt>
                <c:pt idx="114">
                  <c:v>245.08558250528554</c:v>
                </c:pt>
                <c:pt idx="115">
                  <c:v>245.19295729253807</c:v>
                </c:pt>
                <c:pt idx="116">
                  <c:v>245.30001487212309</c:v>
                </c:pt>
                <c:pt idx="117">
                  <c:v>245.40676157407893</c:v>
                </c:pt>
                <c:pt idx="118">
                  <c:v>245.51320177220092</c:v>
                </c:pt>
                <c:pt idx="119">
                  <c:v>245.61933849907271</c:v>
                </c:pt>
                <c:pt idx="120">
                  <c:v>245.72517386625975</c:v>
                </c:pt>
                <c:pt idx="121">
                  <c:v>245.8307093521754</c:v>
                </c:pt>
                <c:pt idx="122">
                  <c:v>245.93594599942918</c:v>
                </c:pt>
                <c:pt idx="123">
                  <c:v>246.04088455016719</c:v>
                </c:pt>
                <c:pt idx="124">
                  <c:v>246.1455255391682</c:v>
                </c:pt>
                <c:pt idx="125">
                  <c:v>246.24986935782536</c:v>
                </c:pt>
                <c:pt idx="126">
                  <c:v>246.35391629837869</c:v>
                </c:pt>
                <c:pt idx="127">
                  <c:v>246.45766658422397</c:v>
                </c:pt>
                <c:pt idx="128">
                  <c:v>246.56112039097223</c:v>
                </c:pt>
                <c:pt idx="129">
                  <c:v>246.66427786104657</c:v>
                </c:pt>
                <c:pt idx="130">
                  <c:v>246.76713911366662</c:v>
                </c:pt>
                <c:pt idx="131">
                  <c:v>246.8697042518485</c:v>
                </c:pt>
                <c:pt idx="132">
                  <c:v>246.9719733672525</c:v>
                </c:pt>
                <c:pt idx="133">
                  <c:v>247.07394654357759</c:v>
                </c:pt>
                <c:pt idx="134">
                  <c:v>247.17562385882232</c:v>
                </c:pt>
                <c:pt idx="135">
                  <c:v>247.27700538699355</c:v>
                </c:pt>
                <c:pt idx="136">
                  <c:v>247.37809119921724</c:v>
                </c:pt>
                <c:pt idx="137">
                  <c:v>247.47888136450149</c:v>
                </c:pt>
                <c:pt idx="138">
                  <c:v>247.5793759503365</c:v>
                </c:pt>
                <c:pt idx="139">
                  <c:v>247.67957502306311</c:v>
                </c:pt>
                <c:pt idx="140">
                  <c:v>247.77947864816653</c:v>
                </c:pt>
                <c:pt idx="141">
                  <c:v>247.87908689041265</c:v>
                </c:pt>
                <c:pt idx="142">
                  <c:v>247.97839981403951</c:v>
                </c:pt>
                <c:pt idx="143">
                  <c:v>248.07741748281188</c:v>
                </c:pt>
                <c:pt idx="144">
                  <c:v>248.1761399601456</c:v>
                </c:pt>
                <c:pt idx="145">
                  <c:v>248.27456730906127</c:v>
                </c:pt>
                <c:pt idx="146">
                  <c:v>248.37269959231543</c:v>
                </c:pt>
                <c:pt idx="147">
                  <c:v>248.47053687237855</c:v>
                </c:pt>
                <c:pt idx="148">
                  <c:v>248.56807921142058</c:v>
                </c:pt>
                <c:pt idx="149">
                  <c:v>248.66532667136971</c:v>
                </c:pt>
                <c:pt idx="150">
                  <c:v>248.76227931393402</c:v>
                </c:pt>
                <c:pt idx="151">
                  <c:v>248.85893720056418</c:v>
                </c:pt>
                <c:pt idx="152">
                  <c:v>248.95530039244662</c:v>
                </c:pt>
                <c:pt idx="153">
                  <c:v>249.05136895058246</c:v>
                </c:pt>
                <c:pt idx="154">
                  <c:v>249.14714293572538</c:v>
                </c:pt>
                <c:pt idx="155">
                  <c:v>249.24262240839269</c:v>
                </c:pt>
                <c:pt idx="156">
                  <c:v>249.33780742887961</c:v>
                </c:pt>
                <c:pt idx="157">
                  <c:v>249.43269805725373</c:v>
                </c:pt>
                <c:pt idx="158">
                  <c:v>249.52729435337491</c:v>
                </c:pt>
                <c:pt idx="159">
                  <c:v>249.62159637686744</c:v>
                </c:pt>
                <c:pt idx="160">
                  <c:v>249.71560418712795</c:v>
                </c:pt>
                <c:pt idx="161">
                  <c:v>249.80931784334842</c:v>
                </c:pt>
                <c:pt idx="162">
                  <c:v>249.90273740449851</c:v>
                </c:pt>
                <c:pt idx="163">
                  <c:v>249.99586292928106</c:v>
                </c:pt>
                <c:pt idx="164">
                  <c:v>250.08869447624338</c:v>
                </c:pt>
                <c:pt idx="165">
                  <c:v>250.18123210369401</c:v>
                </c:pt>
                <c:pt idx="166">
                  <c:v>250.27347586969407</c:v>
                </c:pt>
                <c:pt idx="167">
                  <c:v>250.36542583211244</c:v>
                </c:pt>
                <c:pt idx="168">
                  <c:v>250.45708204859338</c:v>
                </c:pt>
                <c:pt idx="169">
                  <c:v>250.5484445765741</c:v>
                </c:pt>
                <c:pt idx="170">
                  <c:v>250.63951347324448</c:v>
                </c:pt>
                <c:pt idx="171">
                  <c:v>250.73028879561008</c:v>
                </c:pt>
                <c:pt idx="172">
                  <c:v>250.8207706004608</c:v>
                </c:pt>
                <c:pt idx="173">
                  <c:v>250.91095894432064</c:v>
                </c:pt>
                <c:pt idx="174">
                  <c:v>251.00085388356445</c:v>
                </c:pt>
                <c:pt idx="175">
                  <c:v>251.09045547430733</c:v>
                </c:pt>
                <c:pt idx="176">
                  <c:v>251.17976377247334</c:v>
                </c:pt>
                <c:pt idx="177">
                  <c:v>251.26877883374934</c:v>
                </c:pt>
                <c:pt idx="178">
                  <c:v>251.35750071363879</c:v>
                </c:pt>
                <c:pt idx="179">
                  <c:v>251.44592946739863</c:v>
                </c:pt>
                <c:pt idx="180">
                  <c:v>251.53406515008933</c:v>
                </c:pt>
                <c:pt idx="181">
                  <c:v>251.62190781657088</c:v>
                </c:pt>
                <c:pt idx="182">
                  <c:v>251.70945752145019</c:v>
                </c:pt>
                <c:pt idx="183">
                  <c:v>251.79671431917239</c:v>
                </c:pt>
                <c:pt idx="184">
                  <c:v>251.88367826394349</c:v>
                </c:pt>
                <c:pt idx="185">
                  <c:v>251.97034940976096</c:v>
                </c:pt>
                <c:pt idx="186">
                  <c:v>252.05672781041292</c:v>
                </c:pt>
                <c:pt idx="187">
                  <c:v>252.14281351947042</c:v>
                </c:pt>
                <c:pt idx="188">
                  <c:v>252.22860659031139</c:v>
                </c:pt>
                <c:pt idx="189">
                  <c:v>252.31410707609177</c:v>
                </c:pt>
                <c:pt idx="190">
                  <c:v>252.39931502975165</c:v>
                </c:pt>
                <c:pt idx="191">
                  <c:v>252.48423050402906</c:v>
                </c:pt>
                <c:pt idx="192">
                  <c:v>252.56885355147875</c:v>
                </c:pt>
                <c:pt idx="193">
                  <c:v>252.65318422440117</c:v>
                </c:pt>
                <c:pt idx="194">
                  <c:v>252.73722257491684</c:v>
                </c:pt>
                <c:pt idx="195">
                  <c:v>252.8209686549298</c:v>
                </c:pt>
                <c:pt idx="196">
                  <c:v>252.90442251614999</c:v>
                </c:pt>
                <c:pt idx="197">
                  <c:v>252.98758421007187</c:v>
                </c:pt>
                <c:pt idx="198">
                  <c:v>253.07045378798037</c:v>
                </c:pt>
                <c:pt idx="199">
                  <c:v>253.15303130094105</c:v>
                </c:pt>
                <c:pt idx="200">
                  <c:v>253.23531679984524</c:v>
                </c:pt>
                <c:pt idx="201">
                  <c:v>253.31731033537392</c:v>
                </c:pt>
                <c:pt idx="202">
                  <c:v>253.39901195797611</c:v>
                </c:pt>
                <c:pt idx="203">
                  <c:v>253.48042171792275</c:v>
                </c:pt>
                <c:pt idx="204">
                  <c:v>253.56153966525005</c:v>
                </c:pt>
                <c:pt idx="205">
                  <c:v>253.6423658498519</c:v>
                </c:pt>
                <c:pt idx="206">
                  <c:v>253.72290032132321</c:v>
                </c:pt>
                <c:pt idx="207">
                  <c:v>253.80314312917383</c:v>
                </c:pt>
                <c:pt idx="208">
                  <c:v>253.88309432259774</c:v>
                </c:pt>
                <c:pt idx="209">
                  <c:v>253.96275395067428</c:v>
                </c:pt>
                <c:pt idx="210">
                  <c:v>254.04212206220015</c:v>
                </c:pt>
                <c:pt idx="211">
                  <c:v>254.12119870584124</c:v>
                </c:pt>
                <c:pt idx="212">
                  <c:v>254.1999839300359</c:v>
                </c:pt>
                <c:pt idx="213">
                  <c:v>254.2784777830131</c:v>
                </c:pt>
                <c:pt idx="214">
                  <c:v>254.35668031281082</c:v>
                </c:pt>
                <c:pt idx="215">
                  <c:v>254.43459156725208</c:v>
                </c:pt>
                <c:pt idx="216">
                  <c:v>254.51221159398116</c:v>
                </c:pt>
                <c:pt idx="217">
                  <c:v>254.58954044043233</c:v>
                </c:pt>
                <c:pt idx="218">
                  <c:v>254.66657815382433</c:v>
                </c:pt>
                <c:pt idx="219">
                  <c:v>254.74332478123594</c:v>
                </c:pt>
                <c:pt idx="220">
                  <c:v>254.81978036944835</c:v>
                </c:pt>
                <c:pt idx="221">
                  <c:v>254.895944965132</c:v>
                </c:pt>
                <c:pt idx="222">
                  <c:v>254.97181861473408</c:v>
                </c:pt>
                <c:pt idx="223">
                  <c:v>255.0474013644849</c:v>
                </c:pt>
                <c:pt idx="224">
                  <c:v>255.12269326042266</c:v>
                </c:pt>
                <c:pt idx="225">
                  <c:v>255.19769434840489</c:v>
                </c:pt>
                <c:pt idx="226">
                  <c:v>255.27240467409385</c:v>
                </c:pt>
                <c:pt idx="227">
                  <c:v>255.34682428292123</c:v>
                </c:pt>
                <c:pt idx="228">
                  <c:v>255.42095322015498</c:v>
                </c:pt>
                <c:pt idx="229">
                  <c:v>255.49479153087606</c:v>
                </c:pt>
                <c:pt idx="230">
                  <c:v>255.56833925992927</c:v>
                </c:pt>
                <c:pt idx="231">
                  <c:v>255.64159645199749</c:v>
                </c:pt>
                <c:pt idx="232">
                  <c:v>255.71456315154515</c:v>
                </c:pt>
                <c:pt idx="233">
                  <c:v>255.78723940286665</c:v>
                </c:pt>
                <c:pt idx="234">
                  <c:v>255.8596252500474</c:v>
                </c:pt>
                <c:pt idx="235">
                  <c:v>255.93172073698597</c:v>
                </c:pt>
                <c:pt idx="236">
                  <c:v>256.00352590737702</c:v>
                </c:pt>
                <c:pt idx="237">
                  <c:v>256.07504080472336</c:v>
                </c:pt>
                <c:pt idx="238">
                  <c:v>256.14626547234963</c:v>
                </c:pt>
                <c:pt idx="239">
                  <c:v>256.21719995336264</c:v>
                </c:pt>
                <c:pt idx="240">
                  <c:v>256.28784429070328</c:v>
                </c:pt>
                <c:pt idx="241">
                  <c:v>256.3581985270946</c:v>
                </c:pt>
                <c:pt idx="242">
                  <c:v>256.42826270509784</c:v>
                </c:pt>
                <c:pt idx="243">
                  <c:v>256.49803686704627</c:v>
                </c:pt>
                <c:pt idx="244">
                  <c:v>256.56752105511799</c:v>
                </c:pt>
                <c:pt idx="245">
                  <c:v>256.63671531127238</c:v>
                </c:pt>
                <c:pt idx="246">
                  <c:v>256.70561967729469</c:v>
                </c:pt>
                <c:pt idx="247">
                  <c:v>256.77423419476133</c:v>
                </c:pt>
                <c:pt idx="248">
                  <c:v>256.84255890508445</c:v>
                </c:pt>
                <c:pt idx="249">
                  <c:v>256.91059384946072</c:v>
                </c:pt>
                <c:pt idx="250">
                  <c:v>256.97833906891253</c:v>
                </c:pt>
                <c:pt idx="251">
                  <c:v>257.04579460426584</c:v>
                </c:pt>
                <c:pt idx="252">
                  <c:v>257.11296049616567</c:v>
                </c:pt>
                <c:pt idx="253">
                  <c:v>257.1798367850534</c:v>
                </c:pt>
                <c:pt idx="254">
                  <c:v>257.24642351121008</c:v>
                </c:pt>
                <c:pt idx="255">
                  <c:v>257.31272071468891</c:v>
                </c:pt>
                <c:pt idx="256">
                  <c:v>257.37872843539583</c:v>
                </c:pt>
                <c:pt idx="257">
                  <c:v>257.44444671300477</c:v>
                </c:pt>
                <c:pt idx="258">
                  <c:v>257.50987558704531</c:v>
                </c:pt>
                <c:pt idx="259">
                  <c:v>257.57501509682476</c:v>
                </c:pt>
                <c:pt idx="260">
                  <c:v>257.63986528148769</c:v>
                </c:pt>
                <c:pt idx="261">
                  <c:v>257.70442617998515</c:v>
                </c:pt>
                <c:pt idx="262">
                  <c:v>257.76869783107128</c:v>
                </c:pt>
                <c:pt idx="263">
                  <c:v>257.83268027333435</c:v>
                </c:pt>
                <c:pt idx="264">
                  <c:v>257.89637354515065</c:v>
                </c:pt>
                <c:pt idx="265">
                  <c:v>257.95977768473443</c:v>
                </c:pt>
                <c:pt idx="266">
                  <c:v>258.02289273010553</c:v>
                </c:pt>
                <c:pt idx="267">
                  <c:v>258.08571871908924</c:v>
                </c:pt>
                <c:pt idx="268">
                  <c:v>258.14825568934606</c:v>
                </c:pt>
                <c:pt idx="269">
                  <c:v>258.21050367832584</c:v>
                </c:pt>
                <c:pt idx="270">
                  <c:v>258.27246272331678</c:v>
                </c:pt>
                <c:pt idx="271">
                  <c:v>258.33413286141388</c:v>
                </c:pt>
                <c:pt idx="272">
                  <c:v>258.39551412952932</c:v>
                </c:pt>
                <c:pt idx="273">
                  <c:v>258.45660656437991</c:v>
                </c:pt>
                <c:pt idx="274">
                  <c:v>258.51741020252518</c:v>
                </c:pt>
                <c:pt idx="275">
                  <c:v>258.57792508031247</c:v>
                </c:pt>
                <c:pt idx="276">
                  <c:v>258.63815123393965</c:v>
                </c:pt>
                <c:pt idx="277">
                  <c:v>258.69808869937617</c:v>
                </c:pt>
                <c:pt idx="278">
                  <c:v>258.75773751245305</c:v>
                </c:pt>
                <c:pt idx="279">
                  <c:v>258.81709770878348</c:v>
                </c:pt>
                <c:pt idx="280">
                  <c:v>258.87616932383088</c:v>
                </c:pt>
                <c:pt idx="281">
                  <c:v>258.93495239285141</c:v>
                </c:pt>
                <c:pt idx="282">
                  <c:v>258.9934469509339</c:v>
                </c:pt>
                <c:pt idx="283">
                  <c:v>259.05165303298139</c:v>
                </c:pt>
                <c:pt idx="284">
                  <c:v>259.10957067372573</c:v>
                </c:pt>
                <c:pt idx="285">
                  <c:v>259.16719990767967</c:v>
                </c:pt>
                <c:pt idx="286">
                  <c:v>259.22454076923242</c:v>
                </c:pt>
                <c:pt idx="287">
                  <c:v>259.28159329254277</c:v>
                </c:pt>
                <c:pt idx="288">
                  <c:v>259.33835751163042</c:v>
                </c:pt>
                <c:pt idx="289">
                  <c:v>259.39483346029334</c:v>
                </c:pt>
                <c:pt idx="290">
                  <c:v>259.45102117217891</c:v>
                </c:pt>
                <c:pt idx="291">
                  <c:v>259.50692068076103</c:v>
                </c:pt>
                <c:pt idx="292">
                  <c:v>259.56253201930201</c:v>
                </c:pt>
                <c:pt idx="293">
                  <c:v>259.61785522090872</c:v>
                </c:pt>
                <c:pt idx="294">
                  <c:v>259.67289031850015</c:v>
                </c:pt>
                <c:pt idx="295">
                  <c:v>259.72763734483004</c:v>
                </c:pt>
                <c:pt idx="296">
                  <c:v>259.78209633245558</c:v>
                </c:pt>
                <c:pt idx="297">
                  <c:v>259.83626731376467</c:v>
                </c:pt>
                <c:pt idx="298">
                  <c:v>259.89015032096518</c:v>
                </c:pt>
                <c:pt idx="299">
                  <c:v>259.94374538608832</c:v>
                </c:pt>
                <c:pt idx="300">
                  <c:v>259.99705254098706</c:v>
                </c:pt>
                <c:pt idx="301">
                  <c:v>260.05007181733532</c:v>
                </c:pt>
                <c:pt idx="302">
                  <c:v>260.10280324664257</c:v>
                </c:pt>
                <c:pt idx="303">
                  <c:v>260.1552468602161</c:v>
                </c:pt>
                <c:pt idx="304">
                  <c:v>260.20740268920105</c:v>
                </c:pt>
                <c:pt idx="305">
                  <c:v>260.2592707645731</c:v>
                </c:pt>
                <c:pt idx="306">
                  <c:v>260.31085111711889</c:v>
                </c:pt>
                <c:pt idx="307">
                  <c:v>260.36214377745546</c:v>
                </c:pt>
                <c:pt idx="308">
                  <c:v>260.41314877601803</c:v>
                </c:pt>
                <c:pt idx="309">
                  <c:v>260.46386614307045</c:v>
                </c:pt>
                <c:pt idx="310">
                  <c:v>260.5142959086902</c:v>
                </c:pt>
                <c:pt idx="311">
                  <c:v>260.56443810280604</c:v>
                </c:pt>
                <c:pt idx="312">
                  <c:v>260.61429275514905</c:v>
                </c:pt>
                <c:pt idx="313">
                  <c:v>260.66385989527322</c:v>
                </c:pt>
                <c:pt idx="314">
                  <c:v>260.71313955258552</c:v>
                </c:pt>
                <c:pt idx="315">
                  <c:v>260.76213175625969</c:v>
                </c:pt>
                <c:pt idx="316">
                  <c:v>260.81083653536319</c:v>
                </c:pt>
                <c:pt idx="317">
                  <c:v>260.85925391875026</c:v>
                </c:pt>
                <c:pt idx="318">
                  <c:v>260.90738393511043</c:v>
                </c:pt>
                <c:pt idx="319">
                  <c:v>260.95522661295155</c:v>
                </c:pt>
                <c:pt idx="320">
                  <c:v>261.00278198062159</c:v>
                </c:pt>
                <c:pt idx="321">
                  <c:v>261.05005006628733</c:v>
                </c:pt>
                <c:pt idx="322">
                  <c:v>261.09703089793396</c:v>
                </c:pt>
                <c:pt idx="323">
                  <c:v>261.14372450339255</c:v>
                </c:pt>
                <c:pt idx="324">
                  <c:v>261.19013091030121</c:v>
                </c:pt>
                <c:pt idx="325">
                  <c:v>261.23625014614049</c:v>
                </c:pt>
                <c:pt idx="326">
                  <c:v>261.28208223820479</c:v>
                </c:pt>
                <c:pt idx="327">
                  <c:v>261.32762721363628</c:v>
                </c:pt>
                <c:pt idx="328">
                  <c:v>261.37288509936991</c:v>
                </c:pt>
                <c:pt idx="329">
                  <c:v>261.417855922206</c:v>
                </c:pt>
                <c:pt idx="330">
                  <c:v>261.46253970874892</c:v>
                </c:pt>
                <c:pt idx="331">
                  <c:v>261.50693648544666</c:v>
                </c:pt>
                <c:pt idx="332">
                  <c:v>261.55104627856036</c:v>
                </c:pt>
                <c:pt idx="333">
                  <c:v>261.59486911419555</c:v>
                </c:pt>
                <c:pt idx="334">
                  <c:v>261.63840501826286</c:v>
                </c:pt>
                <c:pt idx="335">
                  <c:v>261.68165401653363</c:v>
                </c:pt>
                <c:pt idx="336">
                  <c:v>261.72461613458069</c:v>
                </c:pt>
                <c:pt idx="337">
                  <c:v>261.76729139781224</c:v>
                </c:pt>
                <c:pt idx="338">
                  <c:v>261.80967983147531</c:v>
                </c:pt>
                <c:pt idx="339">
                  <c:v>261.85178146064931</c:v>
                </c:pt>
                <c:pt idx="340">
                  <c:v>261.89359631022234</c:v>
                </c:pt>
                <c:pt idx="341">
                  <c:v>261.93512440492316</c:v>
                </c:pt>
                <c:pt idx="342">
                  <c:v>261.97636576932479</c:v>
                </c:pt>
                <c:pt idx="343">
                  <c:v>262.01732042780219</c:v>
                </c:pt>
                <c:pt idx="344">
                  <c:v>262.05798840459278</c:v>
                </c:pt>
                <c:pt idx="345">
                  <c:v>262.09836972372773</c:v>
                </c:pt>
                <c:pt idx="346">
                  <c:v>262.13846440909794</c:v>
                </c:pt>
                <c:pt idx="347">
                  <c:v>262.17827248441796</c:v>
                </c:pt>
                <c:pt idx="348">
                  <c:v>262.21779397322609</c:v>
                </c:pt>
                <c:pt idx="349">
                  <c:v>262.25702889889749</c:v>
                </c:pt>
                <c:pt idx="350">
                  <c:v>262.29597728463341</c:v>
                </c:pt>
                <c:pt idx="351">
                  <c:v>262.33463915347181</c:v>
                </c:pt>
                <c:pt idx="352">
                  <c:v>262.37301452828962</c:v>
                </c:pt>
                <c:pt idx="353">
                  <c:v>262.41110343176337</c:v>
                </c:pt>
                <c:pt idx="354">
                  <c:v>262.44890588644063</c:v>
                </c:pt>
                <c:pt idx="355">
                  <c:v>262.48642191467923</c:v>
                </c:pt>
                <c:pt idx="356">
                  <c:v>262.52365153867038</c:v>
                </c:pt>
                <c:pt idx="357">
                  <c:v>262.56059478044546</c:v>
                </c:pt>
                <c:pt idx="358">
                  <c:v>262.59725166185467</c:v>
                </c:pt>
                <c:pt idx="359">
                  <c:v>262.63362220460368</c:v>
                </c:pt>
                <c:pt idx="360">
                  <c:v>262.6697064301955</c:v>
                </c:pt>
                <c:pt idx="361">
                  <c:v>262.7055043600069</c:v>
                </c:pt>
                <c:pt idx="362">
                  <c:v>262.74101601520726</c:v>
                </c:pt>
                <c:pt idx="363">
                  <c:v>262.77624141682969</c:v>
                </c:pt>
                <c:pt idx="364">
                  <c:v>262.81118058571957</c:v>
                </c:pt>
                <c:pt idx="365">
                  <c:v>262.84583354258092</c:v>
                </c:pt>
                <c:pt idx="366">
                  <c:v>262.88020030791625</c:v>
                </c:pt>
                <c:pt idx="367">
                  <c:v>262.91428090209263</c:v>
                </c:pt>
                <c:pt idx="368">
                  <c:v>262.9480753452882</c:v>
                </c:pt>
                <c:pt idx="369">
                  <c:v>262.98158365753159</c:v>
                </c:pt>
                <c:pt idx="370">
                  <c:v>263.01480585868194</c:v>
                </c:pt>
                <c:pt idx="371">
                  <c:v>263.0477419684193</c:v>
                </c:pt>
                <c:pt idx="372">
                  <c:v>263.08039200626814</c:v>
                </c:pt>
                <c:pt idx="373">
                  <c:v>263.11275599158438</c:v>
                </c:pt>
                <c:pt idx="374">
                  <c:v>263.14483394357245</c:v>
                </c:pt>
                <c:pt idx="375">
                  <c:v>263.17662588124193</c:v>
                </c:pt>
                <c:pt idx="376">
                  <c:v>263.20813182347052</c:v>
                </c:pt>
                <c:pt idx="377">
                  <c:v>263.2393517889339</c:v>
                </c:pt>
                <c:pt idx="378">
                  <c:v>263.27028579617252</c:v>
                </c:pt>
                <c:pt idx="379">
                  <c:v>263.30093386355674</c:v>
                </c:pt>
                <c:pt idx="380">
                  <c:v>263.33129600928379</c:v>
                </c:pt>
                <c:pt idx="381">
                  <c:v>263.36137225138003</c:v>
                </c:pt>
                <c:pt idx="382">
                  <c:v>263.39116260771772</c:v>
                </c:pt>
                <c:pt idx="383">
                  <c:v>263.42066709600789</c:v>
                </c:pt>
                <c:pt idx="384">
                  <c:v>263.44988573379584</c:v>
                </c:pt>
                <c:pt idx="385">
                  <c:v>263.47881853844513</c:v>
                </c:pt>
                <c:pt idx="386">
                  <c:v>263.50746552716726</c:v>
                </c:pt>
                <c:pt idx="387">
                  <c:v>263.53582671702645</c:v>
                </c:pt>
                <c:pt idx="388">
                  <c:v>263.56390212489072</c:v>
                </c:pt>
                <c:pt idx="389">
                  <c:v>263.59169176748719</c:v>
                </c:pt>
                <c:pt idx="390">
                  <c:v>263.61919566137516</c:v>
                </c:pt>
                <c:pt idx="391">
                  <c:v>263.64641382293456</c:v>
                </c:pt>
                <c:pt idx="392">
                  <c:v>263.67334626840398</c:v>
                </c:pt>
                <c:pt idx="393">
                  <c:v>263.69999301384229</c:v>
                </c:pt>
                <c:pt idx="394">
                  <c:v>263.72635407515065</c:v>
                </c:pt>
                <c:pt idx="395">
                  <c:v>263.75242946807549</c:v>
                </c:pt>
                <c:pt idx="396">
                  <c:v>263.77821920817814</c:v>
                </c:pt>
                <c:pt idx="397">
                  <c:v>263.80372331087119</c:v>
                </c:pt>
                <c:pt idx="398">
                  <c:v>263.82894179141016</c:v>
                </c:pt>
                <c:pt idx="399">
                  <c:v>263.85387466488038</c:v>
                </c:pt>
                <c:pt idx="400">
                  <c:v>263.87852194619171</c:v>
                </c:pt>
                <c:pt idx="401">
                  <c:v>263.90288365011662</c:v>
                </c:pt>
                <c:pt idx="402">
                  <c:v>263.926959791245</c:v>
                </c:pt>
                <c:pt idx="403">
                  <c:v>263.9507503840037</c:v>
                </c:pt>
                <c:pt idx="404">
                  <c:v>263.97425544267963</c:v>
                </c:pt>
                <c:pt idx="405">
                  <c:v>263.99747498136264</c:v>
                </c:pt>
                <c:pt idx="406">
                  <c:v>264.02040901401159</c:v>
                </c:pt>
                <c:pt idx="407">
                  <c:v>264.04305755440612</c:v>
                </c:pt>
                <c:pt idx="408">
                  <c:v>264.06542061616858</c:v>
                </c:pt>
                <c:pt idx="409">
                  <c:v>264.08749821276064</c:v>
                </c:pt>
                <c:pt idx="410">
                  <c:v>264.10929035746807</c:v>
                </c:pt>
                <c:pt idx="411">
                  <c:v>264.13079706343825</c:v>
                </c:pt>
                <c:pt idx="412">
                  <c:v>264.15201834364615</c:v>
                </c:pt>
                <c:pt idx="413">
                  <c:v>264.17295421089216</c:v>
                </c:pt>
                <c:pt idx="414">
                  <c:v>264.19360467782815</c:v>
                </c:pt>
                <c:pt idx="415">
                  <c:v>264.21396975694893</c:v>
                </c:pt>
                <c:pt idx="416">
                  <c:v>264.23404946057099</c:v>
                </c:pt>
                <c:pt idx="417">
                  <c:v>264.25384380086689</c:v>
                </c:pt>
                <c:pt idx="418">
                  <c:v>264.27335278984117</c:v>
                </c:pt>
                <c:pt idx="419">
                  <c:v>264.29257643932925</c:v>
                </c:pt>
                <c:pt idx="420">
                  <c:v>264.31151476101809</c:v>
                </c:pt>
                <c:pt idx="421">
                  <c:v>264.33016776642296</c:v>
                </c:pt>
                <c:pt idx="422">
                  <c:v>264.34853546689652</c:v>
                </c:pt>
                <c:pt idx="423">
                  <c:v>264.36661787365131</c:v>
                </c:pt>
                <c:pt idx="424">
                  <c:v>264.38441499771068</c:v>
                </c:pt>
                <c:pt idx="425">
                  <c:v>264.40192684995139</c:v>
                </c:pt>
                <c:pt idx="426">
                  <c:v>264.41915344109935</c:v>
                </c:pt>
                <c:pt idx="427">
                  <c:v>264.43609478169111</c:v>
                </c:pt>
                <c:pt idx="428">
                  <c:v>264.45275088212622</c:v>
                </c:pt>
                <c:pt idx="429">
                  <c:v>264.46912175264549</c:v>
                </c:pt>
                <c:pt idx="430">
                  <c:v>264.48520740330696</c:v>
                </c:pt>
                <c:pt idx="431">
                  <c:v>264.50100784403054</c:v>
                </c:pt>
                <c:pt idx="432">
                  <c:v>264.51652308455795</c:v>
                </c:pt>
                <c:pt idx="433">
                  <c:v>264.531753134491</c:v>
                </c:pt>
                <c:pt idx="434">
                  <c:v>264.54669800325178</c:v>
                </c:pt>
                <c:pt idx="435">
                  <c:v>264.56135770010525</c:v>
                </c:pt>
                <c:pt idx="436">
                  <c:v>264.57573223417188</c:v>
                </c:pt>
                <c:pt idx="437">
                  <c:v>264.5898216143899</c:v>
                </c:pt>
                <c:pt idx="438">
                  <c:v>264.60362584955226</c:v>
                </c:pt>
                <c:pt idx="439">
                  <c:v>264.61714494828516</c:v>
                </c:pt>
                <c:pt idx="440">
                  <c:v>264.63037891906436</c:v>
                </c:pt>
                <c:pt idx="441">
                  <c:v>264.64332777019365</c:v>
                </c:pt>
                <c:pt idx="442">
                  <c:v>264.65599150982035</c:v>
                </c:pt>
                <c:pt idx="443">
                  <c:v>264.66837014593182</c:v>
                </c:pt>
                <c:pt idx="444">
                  <c:v>264.68046368635703</c:v>
                </c:pt>
                <c:pt idx="445">
                  <c:v>264.69227213876746</c:v>
                </c:pt>
                <c:pt idx="446">
                  <c:v>264.70379551067441</c:v>
                </c:pt>
                <c:pt idx="447">
                  <c:v>264.71503380942107</c:v>
                </c:pt>
                <c:pt idx="448">
                  <c:v>264.72598704220331</c:v>
                </c:pt>
                <c:pt idx="449">
                  <c:v>264.73665521605022</c:v>
                </c:pt>
                <c:pt idx="450">
                  <c:v>264.74703833783252</c:v>
                </c:pt>
                <c:pt idx="451">
                  <c:v>264.7571364142546</c:v>
                </c:pt>
                <c:pt idx="452">
                  <c:v>264.76694945188325</c:v>
                </c:pt>
                <c:pt idx="453">
                  <c:v>264.77647745709749</c:v>
                </c:pt>
                <c:pt idx="454">
                  <c:v>264.78572043613048</c:v>
                </c:pt>
                <c:pt idx="455">
                  <c:v>264.79467839506731</c:v>
                </c:pt>
                <c:pt idx="456">
                  <c:v>264.80335133980668</c:v>
                </c:pt>
                <c:pt idx="457">
                  <c:v>264.81173927612076</c:v>
                </c:pt>
                <c:pt idx="458">
                  <c:v>264.81984220959032</c:v>
                </c:pt>
                <c:pt idx="459">
                  <c:v>264.82766014566113</c:v>
                </c:pt>
                <c:pt idx="460">
                  <c:v>264.83519308960297</c:v>
                </c:pt>
                <c:pt idx="461">
                  <c:v>264.84244104653811</c:v>
                </c:pt>
                <c:pt idx="462">
                  <c:v>264.84940402143229</c:v>
                </c:pt>
                <c:pt idx="463">
                  <c:v>264.85608201907297</c:v>
                </c:pt>
                <c:pt idx="464">
                  <c:v>264.86247504410869</c:v>
                </c:pt>
                <c:pt idx="465">
                  <c:v>264.86858310102184</c:v>
                </c:pt>
                <c:pt idx="466">
                  <c:v>264.87440619413024</c:v>
                </c:pt>
                <c:pt idx="467">
                  <c:v>264.87994432760257</c:v>
                </c:pt>
                <c:pt idx="468">
                  <c:v>264.88519750544447</c:v>
                </c:pt>
                <c:pt idx="469">
                  <c:v>264.89016573149945</c:v>
                </c:pt>
                <c:pt idx="470">
                  <c:v>264.89484900945234</c:v>
                </c:pt>
                <c:pt idx="471">
                  <c:v>264.89924734283881</c:v>
                </c:pt>
                <c:pt idx="472">
                  <c:v>264.90336073502078</c:v>
                </c:pt>
                <c:pt idx="473">
                  <c:v>264.9071891892138</c:v>
                </c:pt>
                <c:pt idx="474">
                  <c:v>264.91073270847397</c:v>
                </c:pt>
                <c:pt idx="475">
                  <c:v>264.91399129568549</c:v>
                </c:pt>
                <c:pt idx="476">
                  <c:v>264.91696495358553</c:v>
                </c:pt>
                <c:pt idx="477">
                  <c:v>264.91965368475252</c:v>
                </c:pt>
                <c:pt idx="478">
                  <c:v>264.92205749160661</c:v>
                </c:pt>
                <c:pt idx="479">
                  <c:v>264.92417637639693</c:v>
                </c:pt>
                <c:pt idx="480">
                  <c:v>264.92601034123226</c:v>
                </c:pt>
                <c:pt idx="481">
                  <c:v>264.92755938804368</c:v>
                </c:pt>
                <c:pt idx="482">
                  <c:v>264.92882351862141</c:v>
                </c:pt>
                <c:pt idx="483">
                  <c:v>264.92980273458954</c:v>
                </c:pt>
                <c:pt idx="484">
                  <c:v>264.93049703740854</c:v>
                </c:pt>
                <c:pt idx="485">
                  <c:v>264.93090642838945</c:v>
                </c:pt>
                <c:pt idx="486">
                  <c:v>264.93103090867237</c:v>
                </c:pt>
                <c:pt idx="487">
                  <c:v>264.93087047925798</c:v>
                </c:pt>
                <c:pt idx="488">
                  <c:v>264.93042514096879</c:v>
                </c:pt>
                <c:pt idx="489">
                  <c:v>264.92969489447717</c:v>
                </c:pt>
                <c:pt idx="490">
                  <c:v>264.92867974029809</c:v>
                </c:pt>
                <c:pt idx="491">
                  <c:v>264.92737967879026</c:v>
                </c:pt>
                <c:pt idx="492">
                  <c:v>264.92579471014113</c:v>
                </c:pt>
                <c:pt idx="493">
                  <c:v>264.92392483440079</c:v>
                </c:pt>
                <c:pt idx="494">
                  <c:v>264.9217700514381</c:v>
                </c:pt>
                <c:pt idx="495">
                  <c:v>264.91933036097822</c:v>
                </c:pt>
                <c:pt idx="496">
                  <c:v>264.91660576258226</c:v>
                </c:pt>
                <c:pt idx="497">
                  <c:v>264.91359625565349</c:v>
                </c:pt>
                <c:pt idx="498">
                  <c:v>264.91030183943496</c:v>
                </c:pt>
                <c:pt idx="499">
                  <c:v>264.90672251301697</c:v>
                </c:pt>
                <c:pt idx="500">
                  <c:v>264.90285827532853</c:v>
                </c:pt>
                <c:pt idx="501">
                  <c:v>264.89870912512919</c:v>
                </c:pt>
                <c:pt idx="502">
                  <c:v>264.8942750610409</c:v>
                </c:pt>
                <c:pt idx="503">
                  <c:v>264.88955608151377</c:v>
                </c:pt>
                <c:pt idx="504">
                  <c:v>264.88455218483261</c:v>
                </c:pt>
                <c:pt idx="505">
                  <c:v>264.87926336914131</c:v>
                </c:pt>
                <c:pt idx="506">
                  <c:v>264.8736896324105</c:v>
                </c:pt>
                <c:pt idx="507">
                  <c:v>264.86783097246774</c:v>
                </c:pt>
                <c:pt idx="508">
                  <c:v>264.86168738696227</c:v>
                </c:pt>
                <c:pt idx="509">
                  <c:v>264.85525887339594</c:v>
                </c:pt>
                <c:pt idx="510">
                  <c:v>264.84854542911017</c:v>
                </c:pt>
                <c:pt idx="511">
                  <c:v>264.8415470512906</c:v>
                </c:pt>
                <c:pt idx="512">
                  <c:v>264.83426373696028</c:v>
                </c:pt>
                <c:pt idx="513">
                  <c:v>264.82669548298526</c:v>
                </c:pt>
                <c:pt idx="514">
                  <c:v>264.81884228607464</c:v>
                </c:pt>
                <c:pt idx="515">
                  <c:v>264.81070414277605</c:v>
                </c:pt>
                <c:pt idx="516">
                  <c:v>264.80228104947292</c:v>
                </c:pt>
                <c:pt idx="517">
                  <c:v>264.793573002404</c:v>
                </c:pt>
                <c:pt idx="518">
                  <c:v>264.78457999763594</c:v>
                </c:pt>
                <c:pt idx="519">
                  <c:v>264.77530203108222</c:v>
                </c:pt>
                <c:pt idx="520">
                  <c:v>264.76573909850157</c:v>
                </c:pt>
                <c:pt idx="521">
                  <c:v>264.75589119548323</c:v>
                </c:pt>
                <c:pt idx="522">
                  <c:v>264.74575831747035</c:v>
                </c:pt>
                <c:pt idx="523">
                  <c:v>264.73534045973548</c:v>
                </c:pt>
                <c:pt idx="524">
                  <c:v>264.72463761740238</c:v>
                </c:pt>
                <c:pt idx="525">
                  <c:v>264.71364978541976</c:v>
                </c:pt>
                <c:pt idx="526">
                  <c:v>264.70237695860112</c:v>
                </c:pt>
                <c:pt idx="527">
                  <c:v>264.69081913158072</c:v>
                </c:pt>
                <c:pt idx="528">
                  <c:v>264.67897629884516</c:v>
                </c:pt>
                <c:pt idx="529">
                  <c:v>264.66684845471559</c:v>
                </c:pt>
                <c:pt idx="530">
                  <c:v>264.65443559336086</c:v>
                </c:pt>
                <c:pt idx="531">
                  <c:v>264.64173770877835</c:v>
                </c:pt>
                <c:pt idx="532">
                  <c:v>264.62875479482079</c:v>
                </c:pt>
                <c:pt idx="533">
                  <c:v>264.61548684517226</c:v>
                </c:pt>
                <c:pt idx="534">
                  <c:v>264.60193385336368</c:v>
                </c:pt>
                <c:pt idx="535">
                  <c:v>264.58809581275426</c:v>
                </c:pt>
                <c:pt idx="536">
                  <c:v>264.57397271656453</c:v>
                </c:pt>
                <c:pt idx="537">
                  <c:v>264.55956455784303</c:v>
                </c:pt>
                <c:pt idx="538">
                  <c:v>264.54487132947224</c:v>
                </c:pt>
                <c:pt idx="539">
                  <c:v>264.52989302419132</c:v>
                </c:pt>
                <c:pt idx="540">
                  <c:v>264.51462963456271</c:v>
                </c:pt>
                <c:pt idx="541">
                  <c:v>264.49908115300656</c:v>
                </c:pt>
                <c:pt idx="542">
                  <c:v>264.48324757176994</c:v>
                </c:pt>
                <c:pt idx="543">
                  <c:v>264.46712888295463</c:v>
                </c:pt>
                <c:pt idx="544">
                  <c:v>264.4507250784809</c:v>
                </c:pt>
                <c:pt idx="545">
                  <c:v>264.43403615013324</c:v>
                </c:pt>
                <c:pt idx="546">
                  <c:v>264.41706208951717</c:v>
                </c:pt>
                <c:pt idx="547">
                  <c:v>264.39980288809062</c:v>
                </c:pt>
                <c:pt idx="548">
                  <c:v>264.38225853714994</c:v>
                </c:pt>
                <c:pt idx="549">
                  <c:v>264.36442902782233</c:v>
                </c:pt>
                <c:pt idx="550">
                  <c:v>264.34631435108855</c:v>
                </c:pt>
                <c:pt idx="551">
                  <c:v>264.32791449775959</c:v>
                </c:pt>
                <c:pt idx="552">
                  <c:v>264.30922945849136</c:v>
                </c:pt>
                <c:pt idx="553">
                  <c:v>264.29025922377349</c:v>
                </c:pt>
                <c:pt idx="554">
                  <c:v>264.27100378394618</c:v>
                </c:pt>
                <c:pt idx="555">
                  <c:v>264.25146312917883</c:v>
                </c:pt>
                <c:pt idx="556">
                  <c:v>264.23163724948188</c:v>
                </c:pt>
                <c:pt idx="557">
                  <c:v>264.21152613471719</c:v>
                </c:pt>
                <c:pt idx="558">
                  <c:v>264.19112977457132</c:v>
                </c:pt>
                <c:pt idx="559">
                  <c:v>264.17044815858139</c:v>
                </c:pt>
                <c:pt idx="560">
                  <c:v>264.14948127611302</c:v>
                </c:pt>
                <c:pt idx="561">
                  <c:v>264.12822911637863</c:v>
                </c:pt>
                <c:pt idx="562">
                  <c:v>264.10669166843593</c:v>
                </c:pt>
                <c:pt idx="563">
                  <c:v>264.08486892116696</c:v>
                </c:pt>
                <c:pt idx="564">
                  <c:v>264.06276086330104</c:v>
                </c:pt>
                <c:pt idx="565">
                  <c:v>264.04036748341144</c:v>
                </c:pt>
                <c:pt idx="566">
                  <c:v>264.01768876990315</c:v>
                </c:pt>
                <c:pt idx="567">
                  <c:v>263.99472471102354</c:v>
                </c:pt>
                <c:pt idx="568">
                  <c:v>263.97147529485426</c:v>
                </c:pt>
                <c:pt idx="569">
                  <c:v>263.94794050932393</c:v>
                </c:pt>
                <c:pt idx="570">
                  <c:v>263.92412034219251</c:v>
                </c:pt>
                <c:pt idx="571">
                  <c:v>263.90001478106745</c:v>
                </c:pt>
                <c:pt idx="572">
                  <c:v>263.87562381337915</c:v>
                </c:pt>
                <c:pt idx="573">
                  <c:v>263.85094742641979</c:v>
                </c:pt>
                <c:pt idx="574">
                  <c:v>263.82598560729542</c:v>
                </c:pt>
                <c:pt idx="575">
                  <c:v>263.80073834297224</c:v>
                </c:pt>
                <c:pt idx="576">
                  <c:v>263.7752056202375</c:v>
                </c:pt>
                <c:pt idx="577">
                  <c:v>263.74938742572886</c:v>
                </c:pt>
                <c:pt idx="578">
                  <c:v>263.72328374591331</c:v>
                </c:pt>
                <c:pt idx="579">
                  <c:v>263.69689456710375</c:v>
                </c:pt>
                <c:pt idx="580">
                  <c:v>263.67021987544439</c:v>
                </c:pt>
                <c:pt idx="581">
                  <c:v>263.64325965692518</c:v>
                </c:pt>
                <c:pt idx="582">
                  <c:v>263.61601389736558</c:v>
                </c:pt>
                <c:pt idx="583">
                  <c:v>263.58848258243006</c:v>
                </c:pt>
                <c:pt idx="584">
                  <c:v>263.56066569761435</c:v>
                </c:pt>
                <c:pt idx="585">
                  <c:v>263.53256322825661</c:v>
                </c:pt>
                <c:pt idx="586">
                  <c:v>263.50417515953205</c:v>
                </c:pt>
                <c:pt idx="587">
                  <c:v>263.47550147645319</c:v>
                </c:pt>
                <c:pt idx="588">
                  <c:v>263.44654216386618</c:v>
                </c:pt>
                <c:pt idx="589">
                  <c:v>263.41729720645964</c:v>
                </c:pt>
                <c:pt idx="590">
                  <c:v>263.38776658875383</c:v>
                </c:pt>
                <c:pt idx="591">
                  <c:v>263.35795029511047</c:v>
                </c:pt>
                <c:pt idx="592">
                  <c:v>263.32784830973145</c:v>
                </c:pt>
                <c:pt idx="593">
                  <c:v>263.29746061664969</c:v>
                </c:pt>
                <c:pt idx="594">
                  <c:v>263.2667871997362</c:v>
                </c:pt>
                <c:pt idx="595">
                  <c:v>263.23582804269824</c:v>
                </c:pt>
                <c:pt idx="596">
                  <c:v>263.20458312908113</c:v>
                </c:pt>
                <c:pt idx="597">
                  <c:v>263.17305244226782</c:v>
                </c:pt>
                <c:pt idx="598">
                  <c:v>263.14123596547853</c:v>
                </c:pt>
                <c:pt idx="599">
                  <c:v>263.1091336817658</c:v>
                </c:pt>
                <c:pt idx="600">
                  <c:v>263.0767455740139</c:v>
                </c:pt>
                <c:pt idx="601">
                  <c:v>263.04407162495806</c:v>
                </c:pt>
                <c:pt idx="602">
                  <c:v>263.0111118171568</c:v>
                </c:pt>
                <c:pt idx="603">
                  <c:v>262.97786613301417</c:v>
                </c:pt>
                <c:pt idx="604">
                  <c:v>262.9443345547586</c:v>
                </c:pt>
                <c:pt idx="605">
                  <c:v>262.91051706446518</c:v>
                </c:pt>
                <c:pt idx="606">
                  <c:v>262.87641364403657</c:v>
                </c:pt>
                <c:pt idx="607">
                  <c:v>262.84202427521785</c:v>
                </c:pt>
                <c:pt idx="608">
                  <c:v>262.80734893958612</c:v>
                </c:pt>
                <c:pt idx="609">
                  <c:v>262.77238761854665</c:v>
                </c:pt>
                <c:pt idx="610">
                  <c:v>262.73714029335292</c:v>
                </c:pt>
                <c:pt idx="611">
                  <c:v>262.70160694508922</c:v>
                </c:pt>
                <c:pt idx="612">
                  <c:v>262.66578755466816</c:v>
                </c:pt>
                <c:pt idx="613">
                  <c:v>262.62968210284902</c:v>
                </c:pt>
                <c:pt idx="614">
                  <c:v>262.59329057021387</c:v>
                </c:pt>
                <c:pt idx="615">
                  <c:v>262.55661293718578</c:v>
                </c:pt>
                <c:pt idx="616">
                  <c:v>262.51964918402086</c:v>
                </c:pt>
                <c:pt idx="617">
                  <c:v>262.4823992908116</c:v>
                </c:pt>
                <c:pt idx="618">
                  <c:v>262.4448632374822</c:v>
                </c:pt>
                <c:pt idx="619">
                  <c:v>262.40704100378912</c:v>
                </c:pt>
                <c:pt idx="620">
                  <c:v>262.36893256932836</c:v>
                </c:pt>
                <c:pt idx="621">
                  <c:v>262.33053791352756</c:v>
                </c:pt>
                <c:pt idx="622">
                  <c:v>262.29185701564717</c:v>
                </c:pt>
                <c:pt idx="623">
                  <c:v>262.25288985478653</c:v>
                </c:pt>
                <c:pt idx="624">
                  <c:v>262.21363640986402</c:v>
                </c:pt>
                <c:pt idx="625">
                  <c:v>262.17409665964766</c:v>
                </c:pt>
                <c:pt idx="626">
                  <c:v>262.13427058273044</c:v>
                </c:pt>
                <c:pt idx="627">
                  <c:v>262.09415815754079</c:v>
                </c:pt>
                <c:pt idx="628">
                  <c:v>262.05375936234179</c:v>
                </c:pt>
                <c:pt idx="629">
                  <c:v>262.01307417522463</c:v>
                </c:pt>
                <c:pt idx="630">
                  <c:v>261.97210257411763</c:v>
                </c:pt>
                <c:pt idx="631">
                  <c:v>261.93084453677915</c:v>
                </c:pt>
                <c:pt idx="632">
                  <c:v>261.88930004080305</c:v>
                </c:pt>
                <c:pt idx="633">
                  <c:v>261.84746906361164</c:v>
                </c:pt>
                <c:pt idx="634">
                  <c:v>261.80535158246232</c:v>
                </c:pt>
                <c:pt idx="635">
                  <c:v>261.7629475744418</c:v>
                </c:pt>
                <c:pt idx="636">
                  <c:v>261.72025701647271</c:v>
                </c:pt>
                <c:pt idx="637">
                  <c:v>261.6772798853072</c:v>
                </c:pt>
                <c:pt idx="638">
                  <c:v>261.63401615753031</c:v>
                </c:pt>
                <c:pt idx="639">
                  <c:v>261.59046580955493</c:v>
                </c:pt>
                <c:pt idx="640">
                  <c:v>261.54662881762499</c:v>
                </c:pt>
                <c:pt idx="641">
                  <c:v>261.502505157825</c:v>
                </c:pt>
                <c:pt idx="642">
                  <c:v>261.45809480606289</c:v>
                </c:pt>
                <c:pt idx="643">
                  <c:v>261.41339773807459</c:v>
                </c:pt>
                <c:pt idx="644">
                  <c:v>261.36841392943603</c:v>
                </c:pt>
                <c:pt idx="645">
                  <c:v>261.32314335554713</c:v>
                </c:pt>
                <c:pt idx="646">
                  <c:v>261.27758599164014</c:v>
                </c:pt>
                <c:pt idx="647">
                  <c:v>261.23174181277773</c:v>
                </c:pt>
                <c:pt idx="648">
                  <c:v>261.18561079385063</c:v>
                </c:pt>
                <c:pt idx="649">
                  <c:v>261.1391929095841</c:v>
                </c:pt>
                <c:pt idx="650">
                  <c:v>261.09248813452768</c:v>
                </c:pt>
                <c:pt idx="651">
                  <c:v>261.04549644306547</c:v>
                </c:pt>
                <c:pt idx="652">
                  <c:v>260.99821780941193</c:v>
                </c:pt>
                <c:pt idx="653">
                  <c:v>260.95065220760171</c:v>
                </c:pt>
                <c:pt idx="654">
                  <c:v>260.90279961151396</c:v>
                </c:pt>
                <c:pt idx="655">
                  <c:v>260.85465999483841</c:v>
                </c:pt>
                <c:pt idx="656">
                  <c:v>260.80623333111089</c:v>
                </c:pt>
                <c:pt idx="657">
                  <c:v>260.75751959368682</c:v>
                </c:pt>
                <c:pt idx="658">
                  <c:v>260.70851875575465</c:v>
                </c:pt>
                <c:pt idx="659">
                  <c:v>260.65923079032416</c:v>
                </c:pt>
                <c:pt idx="660">
                  <c:v>260.60965567023987</c:v>
                </c:pt>
                <c:pt idx="661">
                  <c:v>260.55979336817245</c:v>
                </c:pt>
                <c:pt idx="662">
                  <c:v>260.50964385662132</c:v>
                </c:pt>
                <c:pt idx="663">
                  <c:v>260.45920710791427</c:v>
                </c:pt>
                <c:pt idx="664">
                  <c:v>260.40848309420545</c:v>
                </c:pt>
                <c:pt idx="665">
                  <c:v>260.35747178747204</c:v>
                </c:pt>
                <c:pt idx="666">
                  <c:v>260.30617315952594</c:v>
                </c:pt>
                <c:pt idx="667">
                  <c:v>260.25458718200338</c:v>
                </c:pt>
                <c:pt idx="668">
                  <c:v>260.20271382636537</c:v>
                </c:pt>
                <c:pt idx="669">
                  <c:v>260.15055306390212</c:v>
                </c:pt>
                <c:pt idx="670">
                  <c:v>260.09810486573116</c:v>
                </c:pt>
                <c:pt idx="671">
                  <c:v>260.04536920279003</c:v>
                </c:pt>
                <c:pt idx="672">
                  <c:v>259.9923460458528</c:v>
                </c:pt>
                <c:pt idx="673">
                  <c:v>259.93903536551392</c:v>
                </c:pt>
                <c:pt idx="674">
                  <c:v>259.88543713219252</c:v>
                </c:pt>
                <c:pt idx="675">
                  <c:v>259.83155131613421</c:v>
                </c:pt>
                <c:pt idx="676">
                  <c:v>259.77737788741086</c:v>
                </c:pt>
                <c:pt idx="677">
                  <c:v>259.7229168159181</c:v>
                </c:pt>
                <c:pt idx="678">
                  <c:v>259.6681680713815</c:v>
                </c:pt>
                <c:pt idx="679">
                  <c:v>259.61313162334636</c:v>
                </c:pt>
                <c:pt idx="680">
                  <c:v>259.55780744118039</c:v>
                </c:pt>
                <c:pt idx="681">
                  <c:v>259.50219549408428</c:v>
                </c:pt>
                <c:pt idx="682">
                  <c:v>259.44629575107638</c:v>
                </c:pt>
                <c:pt idx="683">
                  <c:v>259.39010818100013</c:v>
                </c:pt>
                <c:pt idx="684">
                  <c:v>259.33363275252935</c:v>
                </c:pt>
                <c:pt idx="685">
                  <c:v>259.27686943414648</c:v>
                </c:pt>
                <c:pt idx="686">
                  <c:v>259.21981819417726</c:v>
                </c:pt>
                <c:pt idx="687">
                  <c:v>259.16247900075672</c:v>
                </c:pt>
                <c:pt idx="688">
                  <c:v>259.10485182184601</c:v>
                </c:pt>
                <c:pt idx="689">
                  <c:v>259.0469366252288</c:v>
                </c:pt>
                <c:pt idx="690">
                  <c:v>258.98873337851921</c:v>
                </c:pt>
                <c:pt idx="691">
                  <c:v>258.93024204913957</c:v>
                </c:pt>
                <c:pt idx="692">
                  <c:v>258.87146260434758</c:v>
                </c:pt>
                <c:pt idx="693">
                  <c:v>258.81239501121848</c:v>
                </c:pt>
                <c:pt idx="694">
                  <c:v>258.75303923664569</c:v>
                </c:pt>
                <c:pt idx="695">
                  <c:v>258.69339524735238</c:v>
                </c:pt>
                <c:pt idx="696">
                  <c:v>258.63346300987558</c:v>
                </c:pt>
                <c:pt idx="697">
                  <c:v>258.57324249057393</c:v>
                </c:pt>
                <c:pt idx="698">
                  <c:v>258.51273365563259</c:v>
                </c:pt>
                <c:pt idx="699">
                  <c:v>258.45193647105572</c:v>
                </c:pt>
                <c:pt idx="700">
                  <c:v>258.39085090266644</c:v>
                </c:pt>
                <c:pt idx="701">
                  <c:v>258.3294769161086</c:v>
                </c:pt>
                <c:pt idx="702">
                  <c:v>258.2678144768455</c:v>
                </c:pt>
                <c:pt idx="703">
                  <c:v>258.20586355016354</c:v>
                </c:pt>
                <c:pt idx="704">
                  <c:v>258.14362410116399</c:v>
                </c:pt>
                <c:pt idx="705">
                  <c:v>258.08109609477333</c:v>
                </c:pt>
                <c:pt idx="706">
                  <c:v>258.01827949573271</c:v>
                </c:pt>
                <c:pt idx="707">
                  <c:v>257.95517426860442</c:v>
                </c:pt>
                <c:pt idx="708">
                  <c:v>257.89178037777134</c:v>
                </c:pt>
                <c:pt idx="709">
                  <c:v>257.8280977874324</c:v>
                </c:pt>
                <c:pt idx="710">
                  <c:v>257.76412646160031</c:v>
                </c:pt>
                <c:pt idx="711">
                  <c:v>257.69986636411932</c:v>
                </c:pt>
                <c:pt idx="712">
                  <c:v>257.63531745863861</c:v>
                </c:pt>
                <c:pt idx="713">
                  <c:v>257.57047970863266</c:v>
                </c:pt>
                <c:pt idx="714">
                  <c:v>257.5053530773892</c:v>
                </c:pt>
                <c:pt idx="715">
                  <c:v>257.43993752801424</c:v>
                </c:pt>
                <c:pt idx="716">
                  <c:v>257.37423302343296</c:v>
                </c:pt>
                <c:pt idx="717">
                  <c:v>257.30823952638485</c:v>
                </c:pt>
                <c:pt idx="718">
                  <c:v>257.2419569994268</c:v>
                </c:pt>
                <c:pt idx="719">
                  <c:v>257.17538540493109</c:v>
                </c:pt>
                <c:pt idx="720">
                  <c:v>257.10852470508877</c:v>
                </c:pt>
                <c:pt idx="721">
                  <c:v>257.04137486190274</c:v>
                </c:pt>
                <c:pt idx="722">
                  <c:v>256.97393583719446</c:v>
                </c:pt>
                <c:pt idx="723">
                  <c:v>256.90620759259792</c:v>
                </c:pt>
                <c:pt idx="724">
                  <c:v>256.83819008956772</c:v>
                </c:pt>
                <c:pt idx="725">
                  <c:v>256.76988328936892</c:v>
                </c:pt>
                <c:pt idx="726">
                  <c:v>256.70128715307817</c:v>
                </c:pt>
                <c:pt idx="727">
                  <c:v>256.63240164159271</c:v>
                </c:pt>
                <c:pt idx="728">
                  <c:v>256.56322671561986</c:v>
                </c:pt>
                <c:pt idx="729">
                  <c:v>256.49376233568358</c:v>
                </c:pt>
                <c:pt idx="730">
                  <c:v>256.42400846211967</c:v>
                </c:pt>
                <c:pt idx="731">
                  <c:v>256.3539650550764</c:v>
                </c:pt>
                <c:pt idx="732">
                  <c:v>256.28363207451463</c:v>
                </c:pt>
                <c:pt idx="733">
                  <c:v>256.21300948021303</c:v>
                </c:pt>
                <c:pt idx="734">
                  <c:v>256.14209723175412</c:v>
                </c:pt>
                <c:pt idx="735">
                  <c:v>256.0708952885422</c:v>
                </c:pt>
                <c:pt idx="736">
                  <c:v>255.99940360978684</c:v>
                </c:pt>
                <c:pt idx="737">
                  <c:v>255.92762215451179</c:v>
                </c:pt>
                <c:pt idx="738">
                  <c:v>255.85555088155024</c:v>
                </c:pt>
                <c:pt idx="739">
                  <c:v>255.78318974955002</c:v>
                </c:pt>
                <c:pt idx="740">
                  <c:v>255.71053871696867</c:v>
                </c:pt>
                <c:pt idx="741">
                  <c:v>255.63759774207011</c:v>
                </c:pt>
                <c:pt idx="742">
                  <c:v>255.56436678293537</c:v>
                </c:pt>
                <c:pt idx="743">
                  <c:v>255.49084579745249</c:v>
                </c:pt>
                <c:pt idx="744">
                  <c:v>255.41703474331646</c:v>
                </c:pt>
                <c:pt idx="745">
                  <c:v>255.34293357803617</c:v>
                </c:pt>
                <c:pt idx="746">
                  <c:v>255.26854225892615</c:v>
                </c:pt>
                <c:pt idx="747">
                  <c:v>255.19386074311333</c:v>
                </c:pt>
                <c:pt idx="748">
                  <c:v>255.11888898753054</c:v>
                </c:pt>
                <c:pt idx="749">
                  <c:v>255.04362694892222</c:v>
                </c:pt>
                <c:pt idx="750">
                  <c:v>254.96807458383594</c:v>
                </c:pt>
                <c:pt idx="751">
                  <c:v>254.89223184863164</c:v>
                </c:pt>
                <c:pt idx="752">
                  <c:v>254.81609869947283</c:v>
                </c:pt>
                <c:pt idx="753">
                  <c:v>254.739675092336</c:v>
                </c:pt>
                <c:pt idx="754">
                  <c:v>254.66296098299867</c:v>
                </c:pt>
                <c:pt idx="755">
                  <c:v>254.58595632704584</c:v>
                </c:pt>
                <c:pt idx="756">
                  <c:v>254.50866107987011</c:v>
                </c:pt>
                <c:pt idx="757">
                  <c:v>254.43107519667456</c:v>
                </c:pt>
                <c:pt idx="758">
                  <c:v>254.35319863246352</c:v>
                </c:pt>
                <c:pt idx="759">
                  <c:v>254.27503134204107</c:v>
                </c:pt>
                <c:pt idx="760">
                  <c:v>254.19657328002961</c:v>
                </c:pt>
                <c:pt idx="761">
                  <c:v>254.1178244008405</c:v>
                </c:pt>
                <c:pt idx="762">
                  <c:v>254.03878465870579</c:v>
                </c:pt>
                <c:pt idx="763">
                  <c:v>253.95945400764788</c:v>
                </c:pt>
                <c:pt idx="764">
                  <c:v>253.87983240150356</c:v>
                </c:pt>
                <c:pt idx="765">
                  <c:v>253.79991979390726</c:v>
                </c:pt>
                <c:pt idx="766">
                  <c:v>253.71971613829857</c:v>
                </c:pt>
                <c:pt idx="767">
                  <c:v>253.63922138791949</c:v>
                </c:pt>
                <c:pt idx="768">
                  <c:v>253.55843549581493</c:v>
                </c:pt>
                <c:pt idx="769">
                  <c:v>253.47735841483154</c:v>
                </c:pt>
                <c:pt idx="770">
                  <c:v>253.39599009762051</c:v>
                </c:pt>
                <c:pt idx="771">
                  <c:v>253.31433049663386</c:v>
                </c:pt>
                <c:pt idx="772">
                  <c:v>253.2323795641162</c:v>
                </c:pt>
                <c:pt idx="773">
                  <c:v>253.15013725212788</c:v>
                </c:pt>
                <c:pt idx="774">
                  <c:v>253.06760351252089</c:v>
                </c:pt>
                <c:pt idx="775">
                  <c:v>252.98477829695037</c:v>
                </c:pt>
                <c:pt idx="776">
                  <c:v>252.90166155687217</c:v>
                </c:pt>
                <c:pt idx="777">
                  <c:v>252.81825324353801</c:v>
                </c:pt>
                <c:pt idx="778">
                  <c:v>252.73455330800363</c:v>
                </c:pt>
                <c:pt idx="779">
                  <c:v>252.65056170112007</c:v>
                </c:pt>
                <c:pt idx="780">
                  <c:v>252.5662783735383</c:v>
                </c:pt>
                <c:pt idx="781">
                  <c:v>252.48170327570688</c:v>
                </c:pt>
                <c:pt idx="782">
                  <c:v>252.39683635787512</c:v>
                </c:pt>
                <c:pt idx="783">
                  <c:v>252.31167757008802</c:v>
                </c:pt>
                <c:pt idx="784">
                  <c:v>252.22622686218884</c:v>
                </c:pt>
                <c:pt idx="785">
                  <c:v>252.14048418381725</c:v>
                </c:pt>
                <c:pt idx="786">
                  <c:v>252.05444948440896</c:v>
                </c:pt>
                <c:pt idx="787">
                  <c:v>251.96812271319808</c:v>
                </c:pt>
                <c:pt idx="788">
                  <c:v>251.88150381921244</c:v>
                </c:pt>
                <c:pt idx="789">
                  <c:v>251.79459275127689</c:v>
                </c:pt>
                <c:pt idx="790">
                  <c:v>251.70738945801128</c:v>
                </c:pt>
                <c:pt idx="791">
                  <c:v>251.61989388782678</c:v>
                </c:pt>
                <c:pt idx="792">
                  <c:v>251.53210598893506</c:v>
                </c:pt>
                <c:pt idx="793">
                  <c:v>251.4440257093423</c:v>
                </c:pt>
                <c:pt idx="794">
                  <c:v>251.35565299683805</c:v>
                </c:pt>
                <c:pt idx="795">
                  <c:v>251.26698779902031</c:v>
                </c:pt>
                <c:pt idx="796">
                  <c:v>251.17803006326832</c:v>
                </c:pt>
                <c:pt idx="797">
                  <c:v>251.08877973675888</c:v>
                </c:pt>
                <c:pt idx="798">
                  <c:v>250.99923676645997</c:v>
                </c:pt>
                <c:pt idx="799">
                  <c:v>250.90940109913299</c:v>
                </c:pt>
                <c:pt idx="800">
                  <c:v>250.81927268133302</c:v>
                </c:pt>
                <c:pt idx="801">
                  <c:v>250.72885145939543</c:v>
                </c:pt>
                <c:pt idx="802">
                  <c:v>250.63813737946344</c:v>
                </c:pt>
                <c:pt idx="803">
                  <c:v>250.54713038745575</c:v>
                </c:pt>
                <c:pt idx="804">
                  <c:v>250.45583042908552</c:v>
                </c:pt>
                <c:pt idx="805">
                  <c:v>250.36423744986479</c:v>
                </c:pt>
                <c:pt idx="806">
                  <c:v>250.27235139508525</c:v>
                </c:pt>
                <c:pt idx="807">
                  <c:v>250.18017220982478</c:v>
                </c:pt>
                <c:pt idx="808">
                  <c:v>250.08769983895726</c:v>
                </c:pt>
                <c:pt idx="809">
                  <c:v>249.99493422714593</c:v>
                </c:pt>
                <c:pt idx="810">
                  <c:v>249.90187531882975</c:v>
                </c:pt>
                <c:pt idx="811">
                  <c:v>249.80852305824897</c:v>
                </c:pt>
                <c:pt idx="812">
                  <c:v>249.71487738942716</c:v>
                </c:pt>
                <c:pt idx="813">
                  <c:v>249.62093825616526</c:v>
                </c:pt>
                <c:pt idx="814">
                  <c:v>249.52670560206417</c:v>
                </c:pt>
                <c:pt idx="815">
                  <c:v>249.43217937049715</c:v>
                </c:pt>
                <c:pt idx="816">
                  <c:v>249.33735950463662</c:v>
                </c:pt>
                <c:pt idx="817">
                  <c:v>249.24224594743131</c:v>
                </c:pt>
                <c:pt idx="818">
                  <c:v>249.14683864161171</c:v>
                </c:pt>
                <c:pt idx="819">
                  <c:v>249.05113752970445</c:v>
                </c:pt>
                <c:pt idx="820">
                  <c:v>248.95514255400474</c:v>
                </c:pt>
                <c:pt idx="821">
                  <c:v>248.8588536566065</c:v>
                </c:pt>
                <c:pt idx="822">
                  <c:v>248.76227077936824</c:v>
                </c:pt>
                <c:pt idx="823">
                  <c:v>248.6653938639505</c:v>
                </c:pt>
                <c:pt idx="824">
                  <c:v>248.56822285178129</c:v>
                </c:pt>
                <c:pt idx="825">
                  <c:v>248.4707576840818</c:v>
                </c:pt>
                <c:pt idx="826">
                  <c:v>248.37299830184023</c:v>
                </c:pt>
                <c:pt idx="827">
                  <c:v>248.27494464584115</c:v>
                </c:pt>
                <c:pt idx="828">
                  <c:v>248.17659665663982</c:v>
                </c:pt>
                <c:pt idx="829">
                  <c:v>248.07795427457137</c:v>
                </c:pt>
                <c:pt idx="830">
                  <c:v>247.97901743975652</c:v>
                </c:pt>
                <c:pt idx="831">
                  <c:v>247.87978609208355</c:v>
                </c:pt>
                <c:pt idx="832">
                  <c:v>247.78026017123327</c:v>
                </c:pt>
                <c:pt idx="833">
                  <c:v>247.68043961666024</c:v>
                </c:pt>
                <c:pt idx="834">
                  <c:v>247.58032436759018</c:v>
                </c:pt>
                <c:pt idx="835">
                  <c:v>236.15371663812769</c:v>
                </c:pt>
                <c:pt idx="836">
                  <c:v>225.22513681604991</c:v>
                </c:pt>
                <c:pt idx="837">
                  <c:v>214.77287838946748</c:v>
                </c:pt>
                <c:pt idx="838">
                  <c:v>204.77618092331011</c:v>
                </c:pt>
                <c:pt idx="839">
                  <c:v>195.21518882463391</c:v>
                </c:pt>
                <c:pt idx="840">
                  <c:v>186.0709119051397</c:v>
                </c:pt>
                <c:pt idx="841">
                  <c:v>177.32518766257158</c:v>
                </c:pt>
                <c:pt idx="842">
                  <c:v>168.96064520607803</c:v>
                </c:pt>
                <c:pt idx="843">
                  <c:v>160.96067075388351</c:v>
                </c:pt>
                <c:pt idx="844">
                  <c:v>153.30937463474177</c:v>
                </c:pt>
                <c:pt idx="845">
                  <c:v>145.99155972762867</c:v>
                </c:pt>
                <c:pt idx="846">
                  <c:v>138.99269127698844</c:v>
                </c:pt>
                <c:pt idx="847">
                  <c:v>132.29886802358084</c:v>
                </c:pt>
                <c:pt idx="848">
                  <c:v>125.89679459358769</c:v>
                </c:pt>
                <c:pt idx="849">
                  <c:v>119.77375509113905</c:v>
                </c:pt>
                <c:pt idx="850">
                  <c:v>113.91758784180682</c:v>
                </c:pt>
                <c:pt idx="851">
                  <c:v>108.31666123690131</c:v>
                </c:pt>
                <c:pt idx="852">
                  <c:v>102.95985063059297</c:v>
                </c:pt>
                <c:pt idx="853">
                  <c:v>97.836516243971218</c:v>
                </c:pt>
                <c:pt idx="854">
                  <c:v>92.936482032153066</c:v>
                </c:pt>
                <c:pt idx="855">
                  <c:v>88.297713001001597</c:v>
                </c:pt>
                <c:pt idx="856">
                  <c:v>83.955097120174045</c:v>
                </c:pt>
                <c:pt idx="857">
                  <c:v>79.818029266218815</c:v>
                </c:pt>
                <c:pt idx="858">
                  <c:v>75.87696744350464</c:v>
                </c:pt>
                <c:pt idx="859">
                  <c:v>72.122806490332124</c:v>
                </c:pt>
                <c:pt idx="860">
                  <c:v>68.546858257651195</c:v>
                </c:pt>
                <c:pt idx="861">
                  <c:v>65.140832680072776</c:v>
                </c:pt>
                <c:pt idx="862">
                  <c:v>61.89681969916262</c:v>
                </c:pt>
                <c:pt idx="863">
                  <c:v>58.807272000787023</c:v>
                </c:pt>
                <c:pt idx="864">
                  <c:v>55.864988529980884</c:v>
                </c:pt>
                <c:pt idx="865">
                  <c:v>53.063098748431919</c:v>
                </c:pt>
                <c:pt idx="866">
                  <c:v>50.395047601227994</c:v>
                </c:pt>
                <c:pt idx="867">
                  <c:v>47.854581160995188</c:v>
                </c:pt>
                <c:pt idx="868">
                  <c:v>45.435732918970551</c:v>
                </c:pt>
                <c:pt idx="869">
                  <c:v>43.132810693903608</c:v>
                </c:pt>
                <c:pt idx="870">
                  <c:v>40.940384130970976</c:v>
                </c:pt>
                <c:pt idx="871">
                  <c:v>38.853272764120341</c:v>
                </c:pt>
                <c:pt idx="872">
                  <c:v>36.866534616433476</c:v>
                </c:pt>
                <c:pt idx="873">
                  <c:v>34.975455314220518</c:v>
                </c:pt>
                <c:pt idx="874">
                  <c:v>33.175537691624811</c:v>
                </c:pt>
                <c:pt idx="875">
                  <c:v>31.462491863537817</c:v>
                </c:pt>
                <c:pt idx="876">
                  <c:v>29.832225745593657</c:v>
                </c:pt>
                <c:pt idx="877">
                  <c:v>28.280836000936581</c:v>
                </c:pt>
                <c:pt idx="878">
                  <c:v>26.80459939433446</c:v>
                </c:pt>
                <c:pt idx="879">
                  <c:v>25.399964535045893</c:v>
                </c:pt>
                <c:pt idx="880">
                  <c:v>24.063543990641321</c:v>
                </c:pt>
                <c:pt idx="881">
                  <c:v>22.792106754729616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0.14339340594716482</c:v>
                </c:pt>
                <c:pt idx="1">
                  <c:v>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0.30754459318607869</c:v>
                </c:pt>
                <c:pt idx="1">
                  <c:v>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0.61766073921359987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-0.14339340594716482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0.61766073921359987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-0.14339340594716482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-0.30754459318607869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0.30754459318607869</c:v>
                </c:pt>
                <c:pt idx="1">
                  <c:v>-0.30754459318607869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1.9956978615012286</c:v>
                </c:pt>
                <c:pt idx="1">
                  <c:v>1.9956978615012286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0.43630423851427497</c:v>
                </c:pt>
                <c:pt idx="1">
                  <c:v>-0.43630423851427497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1.3899313572044296</c:v>
                </c:pt>
                <c:pt idx="1">
                  <c:v>1.3899313572044296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979.2296261852423</c:v>
                </c:pt>
                <c:pt idx="2">
                  <c:v>981.19902861820219</c:v>
                </c:pt>
                <c:pt idx="3">
                  <c:v>1055.3898769742264</c:v>
                </c:pt>
                <c:pt idx="4">
                  <c:v>1095.8314904784481</c:v>
                </c:pt>
                <c:pt idx="5">
                  <c:v>1114.083192368553</c:v>
                </c:pt>
                <c:pt idx="6">
                  <c:v>1130.0301673570787</c:v>
                </c:pt>
                <c:pt idx="7">
                  <c:v>1143.6898708790441</c:v>
                </c:pt>
                <c:pt idx="8">
                  <c:v>1155.0769507147525</c:v>
                </c:pt>
                <c:pt idx="9">
                  <c:v>1164.2034374898417</c:v>
                </c:pt>
                <c:pt idx="10">
                  <c:v>1171.0788852785345</c:v>
                </c:pt>
                <c:pt idx="11">
                  <c:v>1175.7104799599606</c:v>
                </c:pt>
                <c:pt idx="12">
                  <c:v>1178.103118968135</c:v>
                </c:pt>
                <c:pt idx="13">
                  <c:v>1178.2594650285723</c:v>
                </c:pt>
                <c:pt idx="14">
                  <c:v>1176.1799755865902</c:v>
                </c:pt>
                <c:pt idx="15">
                  <c:v>1171.8629088533096</c:v>
                </c:pt>
                <c:pt idx="16">
                  <c:v>1165.30430667019</c:v>
                </c:pt>
                <c:pt idx="17">
                  <c:v>1156.4979536811625</c:v>
                </c:pt>
                <c:pt idx="18">
                  <c:v>1145.4353115588426</c:v>
                </c:pt>
                <c:pt idx="19">
                  <c:v>1132.1054262154782</c:v>
                </c:pt>
                <c:pt idx="20">
                  <c:v>1116.4948049845673</c:v>
                </c:pt>
                <c:pt idx="21">
                  <c:v>827.68063033644239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6.9809505603344688E-2</c:v>
                </c:pt>
                <c:pt idx="2">
                  <c:v>7.1183215888459911E-2</c:v>
                </c:pt>
                <c:pt idx="3">
                  <c:v>0.12612169636965531</c:v>
                </c:pt>
                <c:pt idx="4">
                  <c:v>0.18045074597350905</c:v>
                </c:pt>
                <c:pt idx="5">
                  <c:v>0.23484350131310214</c:v>
                </c:pt>
                <c:pt idx="6">
                  <c:v>0.28935347226101038</c:v>
                </c:pt>
                <c:pt idx="7">
                  <c:v>0.34396378492435797</c:v>
                </c:pt>
                <c:pt idx="8">
                  <c:v>0.39865819129909524</c:v>
                </c:pt>
                <c:pt idx="9">
                  <c:v>0.45342095282047473</c:v>
                </c:pt>
                <c:pt idx="10">
                  <c:v>0.50823673529211888</c:v>
                </c:pt>
                <c:pt idx="11">
                  <c:v>0.56309051250230857</c:v>
                </c:pt>
                <c:pt idx="12">
                  <c:v>0.61796747625809911</c:v>
                </c:pt>
                <c:pt idx="13">
                  <c:v>0.67285295086195485</c:v>
                </c:pt>
                <c:pt idx="14">
                  <c:v>0.72773231025289165</c:v>
                </c:pt>
                <c:pt idx="15">
                  <c:v>0.78259089615006439</c:v>
                </c:pt>
                <c:pt idx="16">
                  <c:v>0.83741393558022292</c:v>
                </c:pt>
                <c:pt idx="17">
                  <c:v>0.89218645614472802</c:v>
                </c:pt>
                <c:pt idx="18">
                  <c:v>0.94689319728502352</c:v>
                </c:pt>
                <c:pt idx="19">
                  <c:v>1.0015185156302779</c:v>
                </c:pt>
                <c:pt idx="20">
                  <c:v>1.0560462822438734</c:v>
                </c:pt>
                <c:pt idx="21">
                  <c:v>1.1068908318206248</c:v>
                </c:pt>
                <c:pt idx="22">
                  <c:v>1.1362682104278119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220.14064704492657</c:v>
                </c:pt>
                <c:pt idx="2">
                  <c:v>220.58338847583343</c:v>
                </c:pt>
                <c:pt idx="3">
                  <c:v>237.26223573000908</c:v>
                </c:pt>
                <c:pt idx="4">
                  <c:v>246.35391629837869</c:v>
                </c:pt>
                <c:pt idx="5">
                  <c:v>250.45708204859338</c:v>
                </c:pt>
                <c:pt idx="6">
                  <c:v>254.04212206220015</c:v>
                </c:pt>
                <c:pt idx="7">
                  <c:v>257.11296049616567</c:v>
                </c:pt>
                <c:pt idx="8">
                  <c:v>259.67289031850015</c:v>
                </c:pt>
                <c:pt idx="9">
                  <c:v>261.72461613458069</c:v>
                </c:pt>
                <c:pt idx="10">
                  <c:v>263.27028579617252</c:v>
                </c:pt>
                <c:pt idx="11">
                  <c:v>264.31151476101809</c:v>
                </c:pt>
                <c:pt idx="12">
                  <c:v>264.84940402143229</c:v>
                </c:pt>
                <c:pt idx="13">
                  <c:v>264.88455218483261</c:v>
                </c:pt>
                <c:pt idx="14">
                  <c:v>264.41706208951717</c:v>
                </c:pt>
                <c:pt idx="15">
                  <c:v>263.44654216386618</c:v>
                </c:pt>
                <c:pt idx="16">
                  <c:v>261.97210257411763</c:v>
                </c:pt>
                <c:pt idx="17">
                  <c:v>259.9923460458528</c:v>
                </c:pt>
                <c:pt idx="18">
                  <c:v>257.5053530773892</c:v>
                </c:pt>
                <c:pt idx="19">
                  <c:v>254.50866107987011</c:v>
                </c:pt>
                <c:pt idx="20">
                  <c:v>250.99923676645997</c:v>
                </c:pt>
                <c:pt idx="21">
                  <c:v>186.0709119051397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716364</xdr:colOff>
      <xdr:row>55</xdr:row>
      <xdr:rowOff>102119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26305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183454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995481" y="3238650"/>
          <a:ext cx="5905786" cy="3199638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5.4510927154324464E-2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7" sqref="G7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F1" s="781" t="s">
        <v>1267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F2" s="781" t="s">
        <v>587</v>
      </c>
      <c r="G2">
        <f>E3/B24</f>
        <v>0.98452922855713609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1.0897663767493264</v>
      </c>
      <c r="F3" s="10">
        <f>B4-B3</f>
        <v>6.9809505603344688E-2</v>
      </c>
    </row>
    <row r="4" spans="1:7">
      <c r="A4">
        <f>Output!B25</f>
        <v>2</v>
      </c>
      <c r="B4">
        <f>Output!C25</f>
        <v>6.9809505603344688E-2</v>
      </c>
      <c r="C4">
        <f>Output!D25</f>
        <v>979.2296261852423</v>
      </c>
      <c r="D4">
        <f>Output!E25</f>
        <v>220.14064704492657</v>
      </c>
      <c r="E4" s="10">
        <f>$E$3-$G$2*B4</f>
        <v>1.0210368780517105</v>
      </c>
      <c r="F4" s="10">
        <f t="shared" ref="F4:F25" si="0">B5-B4</f>
        <v>1.3737102851152233E-3</v>
      </c>
      <c r="G4" s="781" t="s">
        <v>1218</v>
      </c>
    </row>
    <row r="5" spans="1:7">
      <c r="A5">
        <f>Output!B26</f>
        <v>3</v>
      </c>
      <c r="B5">
        <f>Output!C26</f>
        <v>7.1183215888459911E-2</v>
      </c>
      <c r="C5">
        <f>Output!D26</f>
        <v>981.19902861820219</v>
      </c>
      <c r="D5">
        <f>Output!E26</f>
        <v>220.58338847583343</v>
      </c>
      <c r="E5" s="10">
        <f t="shared" ref="E5:E24" si="1">$E$3-$G$2*B5</f>
        <v>1.0196844201244448</v>
      </c>
      <c r="F5" s="10">
        <f t="shared" si="0"/>
        <v>5.4938480481195401E-2</v>
      </c>
    </row>
    <row r="6" spans="1:7">
      <c r="A6">
        <f>Output!B27</f>
        <v>4</v>
      </c>
      <c r="B6">
        <f>Output!C27</f>
        <v>0.12612169636965531</v>
      </c>
      <c r="C6">
        <f>Output!D27</f>
        <v>1055.3898769742264</v>
      </c>
      <c r="D6">
        <f>Output!E27</f>
        <v>237.26223573000908</v>
      </c>
      <c r="E6" s="10">
        <f t="shared" si="1"/>
        <v>0.96559588031819232</v>
      </c>
      <c r="F6" s="10">
        <f t="shared" si="0"/>
        <v>5.4329049603853735E-2</v>
      </c>
    </row>
    <row r="7" spans="1:7">
      <c r="A7">
        <f>Output!B28</f>
        <v>5</v>
      </c>
      <c r="B7">
        <f>Output!C28</f>
        <v>0.18045074597350905</v>
      </c>
      <c r="C7">
        <f>Output!D28</f>
        <v>1095.8314904784481</v>
      </c>
      <c r="D7">
        <f>Output!E28</f>
        <v>246.35391629837869</v>
      </c>
      <c r="E7" s="10">
        <f>$E$3-$G$2*B7</f>
        <v>0.91210734302346785</v>
      </c>
      <c r="F7" s="10">
        <f t="shared" si="0"/>
        <v>5.4392755339593091E-2</v>
      </c>
      <c r="G7" s="781" t="s">
        <v>1219</v>
      </c>
    </row>
    <row r="8" spans="1:7">
      <c r="A8">
        <f>Output!B29</f>
        <v>6</v>
      </c>
      <c r="B8">
        <f>Output!C29</f>
        <v>0.23484350131310214</v>
      </c>
      <c r="C8">
        <f>Output!D29</f>
        <v>1114.083192368553</v>
      </c>
      <c r="D8">
        <f>Output!E29</f>
        <v>250.45708204859338</v>
      </c>
      <c r="E8" s="10">
        <f t="shared" si="1"/>
        <v>0.85855608556988117</v>
      </c>
      <c r="F8" s="10">
        <f t="shared" si="0"/>
        <v>5.4509970947908243E-2</v>
      </c>
    </row>
    <row r="9" spans="1:7">
      <c r="A9">
        <f>Output!B30</f>
        <v>7</v>
      </c>
      <c r="B9">
        <f>Output!C30</f>
        <v>0.28935347226101038</v>
      </c>
      <c r="C9">
        <f>Output!D30</f>
        <v>1130.0301673570787</v>
      </c>
      <c r="D9">
        <f>Output!E30</f>
        <v>254.04212206220015</v>
      </c>
      <c r="E9" s="10">
        <f t="shared" si="1"/>
        <v>0.80488942592386525</v>
      </c>
      <c r="F9" s="10">
        <f t="shared" si="0"/>
        <v>5.4610312663347593E-2</v>
      </c>
    </row>
    <row r="10" spans="1:7">
      <c r="A10">
        <f>Output!B31</f>
        <v>8</v>
      </c>
      <c r="B10">
        <f>Output!C31</f>
        <v>0.34396378492435797</v>
      </c>
      <c r="C10">
        <f>Output!D31</f>
        <v>1143.6898708790441</v>
      </c>
      <c r="D10">
        <f>Output!E31</f>
        <v>257.11296049616567</v>
      </c>
      <c r="E10" s="10">
        <f t="shared" si="1"/>
        <v>0.75112397692615551</v>
      </c>
      <c r="F10" s="10">
        <f t="shared" si="0"/>
        <v>5.469440637473727E-2</v>
      </c>
    </row>
    <row r="11" spans="1:7">
      <c r="A11">
        <f>Output!B32</f>
        <v>9</v>
      </c>
      <c r="B11">
        <f>Output!C32</f>
        <v>0.39865819129909524</v>
      </c>
      <c r="C11">
        <f>Output!D32</f>
        <v>1155.0769507147525</v>
      </c>
      <c r="D11">
        <f>Output!E32</f>
        <v>259.67289031850015</v>
      </c>
      <c r="E11" s="10">
        <f t="shared" si="1"/>
        <v>0.69727573521164499</v>
      </c>
      <c r="F11" s="10">
        <f t="shared" si="0"/>
        <v>5.4762761521379488E-2</v>
      </c>
    </row>
    <row r="12" spans="1:7">
      <c r="A12">
        <f>Output!B33</f>
        <v>10</v>
      </c>
      <c r="B12">
        <f>Output!C33</f>
        <v>0.45342095282047473</v>
      </c>
      <c r="C12">
        <f>Output!D33</f>
        <v>1164.2034374898417</v>
      </c>
      <c r="D12">
        <f>Output!E33</f>
        <v>261.72461613458069</v>
      </c>
      <c r="E12" s="10">
        <f t="shared" si="1"/>
        <v>0.64336019585734283</v>
      </c>
      <c r="F12" s="10">
        <f t="shared" si="0"/>
        <v>5.4815782471644148E-2</v>
      </c>
    </row>
    <row r="13" spans="1:7">
      <c r="A13">
        <f>Output!B34</f>
        <v>11</v>
      </c>
      <c r="B13">
        <f>Output!C34</f>
        <v>0.50823673529211888</v>
      </c>
      <c r="C13">
        <f>Output!D34</f>
        <v>1171.0788852785345</v>
      </c>
      <c r="D13">
        <f>Output!E34</f>
        <v>263.27028579617252</v>
      </c>
      <c r="E13" s="10">
        <f t="shared" si="1"/>
        <v>0.58939245582777922</v>
      </c>
      <c r="F13" s="10">
        <f t="shared" si="0"/>
        <v>5.4853777210189691E-2</v>
      </c>
    </row>
    <row r="14" spans="1:7">
      <c r="A14">
        <f>Output!B35</f>
        <v>12</v>
      </c>
      <c r="B14">
        <f>Output!C35</f>
        <v>0.56309051250230857</v>
      </c>
      <c r="C14">
        <f>Output!D35</f>
        <v>1175.7104799599606</v>
      </c>
      <c r="D14">
        <f>Output!E35</f>
        <v>264.31151476101809</v>
      </c>
      <c r="E14" s="10">
        <f t="shared" si="1"/>
        <v>0.53538730886758612</v>
      </c>
      <c r="F14" s="10">
        <f t="shared" si="0"/>
        <v>5.4876963755790542E-2</v>
      </c>
    </row>
    <row r="15" spans="1:7">
      <c r="A15">
        <f>Output!B36</f>
        <v>13</v>
      </c>
      <c r="B15">
        <f>Output!C36</f>
        <v>0.61796747625809911</v>
      </c>
      <c r="C15">
        <f>Output!D36</f>
        <v>1178.103118968135</v>
      </c>
      <c r="D15">
        <f>Output!E36</f>
        <v>264.84940402143229</v>
      </c>
      <c r="E15" s="10">
        <f t="shared" si="1"/>
        <v>0.48135933407553977</v>
      </c>
      <c r="F15" s="10">
        <f t="shared" si="0"/>
        <v>5.4885474603855733E-2</v>
      </c>
    </row>
    <row r="16" spans="1:7">
      <c r="A16">
        <f>Output!B37</f>
        <v>14</v>
      </c>
      <c r="B16">
        <f>Output!C37</f>
        <v>0.67285295086195485</v>
      </c>
      <c r="C16">
        <f>Output!D37</f>
        <v>1178.2594650285723</v>
      </c>
      <c r="D16">
        <f>Output!E37</f>
        <v>264.88455218483261</v>
      </c>
      <c r="E16" s="10">
        <f t="shared" si="1"/>
        <v>0.4273229801048134</v>
      </c>
      <c r="F16" s="10">
        <f t="shared" si="0"/>
        <v>5.4879359390936799E-2</v>
      </c>
    </row>
    <row r="17" spans="1:6">
      <c r="A17">
        <f>Output!B38</f>
        <v>15</v>
      </c>
      <c r="B17">
        <f>Output!C38</f>
        <v>0.72773231025289165</v>
      </c>
      <c r="C17">
        <f>Output!D38</f>
        <v>1176.1799755865902</v>
      </c>
      <c r="D17">
        <f>Output!E38</f>
        <v>264.41706208951717</v>
      </c>
      <c r="E17" s="10">
        <f t="shared" si="1"/>
        <v>0.37329264673994456</v>
      </c>
      <c r="F17" s="10">
        <f t="shared" si="0"/>
        <v>5.485858589717274E-2</v>
      </c>
    </row>
    <row r="18" spans="1:6">
      <c r="A18">
        <f>Output!B39</f>
        <v>16</v>
      </c>
      <c r="B18">
        <f>Output!C39</f>
        <v>0.78259089615006439</v>
      </c>
      <c r="C18">
        <f>Output!D39</f>
        <v>1171.8629088533096</v>
      </c>
      <c r="D18">
        <f>Output!E39</f>
        <v>263.44654216386618</v>
      </c>
      <c r="E18" s="10">
        <f t="shared" si="1"/>
        <v>0.31928276548686574</v>
      </c>
      <c r="F18" s="10">
        <f t="shared" si="0"/>
        <v>5.4823039430158538E-2</v>
      </c>
    </row>
    <row r="19" spans="1:6">
      <c r="A19">
        <f>Output!B40</f>
        <v>17</v>
      </c>
      <c r="B19">
        <f>Output!C40</f>
        <v>0.83741393558022292</v>
      </c>
      <c r="C19">
        <f>Output!D40</f>
        <v>1165.30430667019</v>
      </c>
      <c r="D19">
        <f>Output!E40</f>
        <v>261.97210257411763</v>
      </c>
      <c r="E19" s="10">
        <f t="shared" si="1"/>
        <v>0.26530788076953427</v>
      </c>
      <c r="F19" s="10">
        <f t="shared" si="0"/>
        <v>5.4772520564505101E-2</v>
      </c>
    </row>
    <row r="20" spans="1:6">
      <c r="A20">
        <f>Output!B41</f>
        <v>18</v>
      </c>
      <c r="B20">
        <f>Output!C41</f>
        <v>0.89218645614472802</v>
      </c>
      <c r="C20">
        <f>Output!D41</f>
        <v>1156.4979536811625</v>
      </c>
      <c r="D20">
        <f>Output!E41</f>
        <v>259.9923460458528</v>
      </c>
      <c r="E20" s="10">
        <f t="shared" si="1"/>
        <v>0.21138273335203217</v>
      </c>
      <c r="F20" s="10">
        <f t="shared" si="0"/>
        <v>5.4706741140295501E-2</v>
      </c>
    </row>
    <row r="21" spans="1:6">
      <c r="A21">
        <f>Output!B42</f>
        <v>19</v>
      </c>
      <c r="B21">
        <f>Output!C42</f>
        <v>0.94689319728502352</v>
      </c>
      <c r="C21">
        <f>Output!D42</f>
        <v>1145.4353115588426</v>
      </c>
      <c r="D21">
        <f>Output!E42</f>
        <v>257.5053530773892</v>
      </c>
      <c r="E21" s="10">
        <f t="shared" si="1"/>
        <v>0.15752234770030216</v>
      </c>
      <c r="F21" s="10">
        <f t="shared" si="0"/>
        <v>5.4625318345254414E-2</v>
      </c>
    </row>
    <row r="22" spans="1:6">
      <c r="A22">
        <f>Output!B43</f>
        <v>20</v>
      </c>
      <c r="B22">
        <f>Output!C43</f>
        <v>1.0015185156302779</v>
      </c>
      <c r="C22">
        <f>Output!D43</f>
        <v>1132.1054262154782</v>
      </c>
      <c r="D22">
        <f>Output!E43</f>
        <v>254.50866107987011</v>
      </c>
      <c r="E22" s="10">
        <f t="shared" si="1"/>
        <v>0.10374212517016079</v>
      </c>
      <c r="F22" s="10">
        <f t="shared" si="0"/>
        <v>5.4527766613595485E-2</v>
      </c>
    </row>
    <row r="23" spans="1:6">
      <c r="A23">
        <f>Output!B44</f>
        <v>21</v>
      </c>
      <c r="B23">
        <f>Output!C44</f>
        <v>1.0560462822438734</v>
      </c>
      <c r="C23">
        <f>Output!D44</f>
        <v>1116.4948049845673</v>
      </c>
      <c r="D23">
        <f>Output!E44</f>
        <v>250.99923676645997</v>
      </c>
      <c r="E23" s="10">
        <f t="shared" si="1"/>
        <v>5.0057945171134044E-2</v>
      </c>
      <c r="F23" s="10">
        <f t="shared" si="0"/>
        <v>5.084454957675133E-2</v>
      </c>
    </row>
    <row r="24" spans="1:6">
      <c r="A24">
        <f>Output!B45</f>
        <v>22</v>
      </c>
      <c r="B24">
        <f>Output!C45</f>
        <v>1.1068908318206248</v>
      </c>
      <c r="C24">
        <f>Output!D45</f>
        <v>827.68063033644239</v>
      </c>
      <c r="D24">
        <f>Output!E45</f>
        <v>186.0709119051397</v>
      </c>
      <c r="E24" s="10">
        <f t="shared" si="1"/>
        <v>0</v>
      </c>
      <c r="F24" s="10">
        <f t="shared" si="0"/>
        <v>2.9377378607187143E-2</v>
      </c>
    </row>
    <row r="25" spans="1:6">
      <c r="A25">
        <f>Output!B46</f>
        <v>23</v>
      </c>
      <c r="B25">
        <f>Output!C46</f>
        <v>1.1362682104278119</v>
      </c>
      <c r="C25">
        <f>Output!D46</f>
        <v>0</v>
      </c>
      <c r="D25">
        <f>Output!E46</f>
        <v>0</v>
      </c>
      <c r="E25" s="10">
        <f>E24</f>
        <v>0</v>
      </c>
      <c r="F25" s="10">
        <f t="shared" si="0"/>
        <v>-1.1362682104278119</v>
      </c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2">E3</f>
        <v>1.0897663767493264</v>
      </c>
      <c r="C29">
        <v>320</v>
      </c>
      <c r="D29">
        <f t="shared" ref="D29:D50" si="3">C3</f>
        <v>0</v>
      </c>
    </row>
    <row r="30" spans="1:6">
      <c r="A30">
        <f t="shared" ref="A30:A51" si="4">B4</f>
        <v>6.9809505603344688E-2</v>
      </c>
      <c r="B30" s="10">
        <f t="shared" si="2"/>
        <v>1.0210368780517105</v>
      </c>
      <c r="C30">
        <f>A30*$F$30+$C$29</f>
        <v>319.18011465380846</v>
      </c>
      <c r="D30">
        <f t="shared" si="3"/>
        <v>979.2296261852423</v>
      </c>
      <c r="F30">
        <f>(C51-C29)/(A50)</f>
        <v>-11.744608977036583</v>
      </c>
    </row>
    <row r="31" spans="1:6">
      <c r="A31">
        <f t="shared" si="4"/>
        <v>7.1183215888459911E-2</v>
      </c>
      <c r="B31" s="10">
        <f t="shared" si="2"/>
        <v>1.0196844201244448</v>
      </c>
      <c r="C31">
        <f t="shared" ref="C31:C50" si="5">A31*$F$30+$C$29</f>
        <v>319.16398096366208</v>
      </c>
      <c r="D31">
        <f t="shared" si="3"/>
        <v>981.19902861820219</v>
      </c>
    </row>
    <row r="32" spans="1:6">
      <c r="A32">
        <f t="shared" si="4"/>
        <v>0.12612169636965531</v>
      </c>
      <c r="B32" s="10">
        <f t="shared" si="2"/>
        <v>0.96559588031819232</v>
      </c>
      <c r="C32">
        <f t="shared" si="5"/>
        <v>318.51874999261787</v>
      </c>
      <c r="D32">
        <f t="shared" si="3"/>
        <v>1055.3898769742264</v>
      </c>
    </row>
    <row r="33" spans="1:4">
      <c r="A33">
        <f t="shared" si="4"/>
        <v>0.18045074597350905</v>
      </c>
      <c r="B33" s="10">
        <f t="shared" si="2"/>
        <v>0.91210734302346785</v>
      </c>
      <c r="C33">
        <f t="shared" si="5"/>
        <v>317.8806765489266</v>
      </c>
      <c r="D33">
        <f t="shared" si="3"/>
        <v>1095.8314904784481</v>
      </c>
    </row>
    <row r="34" spans="1:4">
      <c r="A34">
        <f t="shared" si="4"/>
        <v>0.23484350131310214</v>
      </c>
      <c r="B34" s="10">
        <f t="shared" si="2"/>
        <v>0.85855608556988117</v>
      </c>
      <c r="C34">
        <f t="shared" si="5"/>
        <v>317.24185490627946</v>
      </c>
      <c r="D34">
        <f t="shared" si="3"/>
        <v>1114.083192368553</v>
      </c>
    </row>
    <row r="35" spans="1:4">
      <c r="A35">
        <f t="shared" si="4"/>
        <v>0.28935347226101038</v>
      </c>
      <c r="B35" s="10">
        <f t="shared" si="2"/>
        <v>0.80488942592386525</v>
      </c>
      <c r="C35">
        <f t="shared" si="5"/>
        <v>316.60165661214666</v>
      </c>
      <c r="D35">
        <f t="shared" si="3"/>
        <v>1130.0301673570787</v>
      </c>
    </row>
    <row r="36" spans="1:4">
      <c r="A36">
        <f t="shared" si="4"/>
        <v>0.34396378492435797</v>
      </c>
      <c r="B36" s="10">
        <f t="shared" si="2"/>
        <v>0.75112397692615551</v>
      </c>
      <c r="C36">
        <f t="shared" si="5"/>
        <v>315.96027984380191</v>
      </c>
      <c r="D36">
        <f t="shared" si="3"/>
        <v>1143.6898708790441</v>
      </c>
    </row>
    <row r="37" spans="1:4">
      <c r="A37">
        <f t="shared" si="4"/>
        <v>0.39865819129909524</v>
      </c>
      <c r="B37" s="10">
        <f t="shared" si="2"/>
        <v>0.69727573521164499</v>
      </c>
      <c r="C37">
        <f t="shared" si="5"/>
        <v>315.31791542769946</v>
      </c>
      <c r="D37">
        <f t="shared" si="3"/>
        <v>1155.0769507147525</v>
      </c>
    </row>
    <row r="38" spans="1:4">
      <c r="A38">
        <f t="shared" si="4"/>
        <v>0.45342095282047473</v>
      </c>
      <c r="B38" s="10">
        <f t="shared" si="2"/>
        <v>0.64336019585734283</v>
      </c>
      <c r="C38">
        <f t="shared" si="5"/>
        <v>314.67474820712818</v>
      </c>
      <c r="D38">
        <f t="shared" si="3"/>
        <v>1164.2034374898417</v>
      </c>
    </row>
    <row r="39" spans="1:4">
      <c r="A39">
        <f t="shared" si="4"/>
        <v>0.50823673529211888</v>
      </c>
      <c r="B39" s="10">
        <f t="shared" si="2"/>
        <v>0.58939245582777922</v>
      </c>
      <c r="C39">
        <f t="shared" si="5"/>
        <v>314.03095827622843</v>
      </c>
      <c r="D39">
        <f t="shared" si="3"/>
        <v>1171.0788852785345</v>
      </c>
    </row>
    <row r="40" spans="1:4">
      <c r="A40">
        <f t="shared" si="4"/>
        <v>0.56309051250230857</v>
      </c>
      <c r="B40" s="10">
        <f t="shared" si="2"/>
        <v>0.53538730886758612</v>
      </c>
      <c r="C40">
        <f t="shared" si="5"/>
        <v>313.38672211198127</v>
      </c>
      <c r="D40">
        <f t="shared" si="3"/>
        <v>1175.7104799599606</v>
      </c>
    </row>
    <row r="41" spans="1:4">
      <c r="A41">
        <f t="shared" si="4"/>
        <v>0.61796747625809911</v>
      </c>
      <c r="B41" s="10">
        <f t="shared" si="2"/>
        <v>0.48135933407553977</v>
      </c>
      <c r="C41">
        <f t="shared" si="5"/>
        <v>312.7422136308225</v>
      </c>
      <c r="D41">
        <f t="shared" si="3"/>
        <v>1178.103118968135</v>
      </c>
    </row>
    <row r="42" spans="1:4">
      <c r="A42">
        <f t="shared" si="4"/>
        <v>0.67285295086195485</v>
      </c>
      <c r="B42" s="10">
        <f t="shared" si="2"/>
        <v>0.4273229801048134</v>
      </c>
      <c r="C42">
        <f t="shared" si="5"/>
        <v>312.09760519308111</v>
      </c>
      <c r="D42">
        <f t="shared" si="3"/>
        <v>1178.2594650285723</v>
      </c>
    </row>
    <row r="43" spans="1:4">
      <c r="A43">
        <f t="shared" si="4"/>
        <v>0.72773231025289165</v>
      </c>
      <c r="B43" s="10">
        <f t="shared" si="2"/>
        <v>0.37329264673994456</v>
      </c>
      <c r="C43">
        <f t="shared" si="5"/>
        <v>311.45306857612434</v>
      </c>
      <c r="D43">
        <f t="shared" si="3"/>
        <v>1176.1799755865902</v>
      </c>
    </row>
    <row r="44" spans="1:4">
      <c r="A44">
        <f t="shared" si="4"/>
        <v>0.78259089615006439</v>
      </c>
      <c r="B44" s="10">
        <f t="shared" si="2"/>
        <v>0.31928276548686574</v>
      </c>
      <c r="C44">
        <f t="shared" si="5"/>
        <v>310.80877593572887</v>
      </c>
      <c r="D44">
        <f t="shared" si="3"/>
        <v>1171.8629088533096</v>
      </c>
    </row>
    <row r="45" spans="1:4">
      <c r="A45">
        <f t="shared" si="4"/>
        <v>0.83741393558022292</v>
      </c>
      <c r="B45" s="10">
        <f t="shared" si="2"/>
        <v>0.26530788076953427</v>
      </c>
      <c r="C45">
        <f t="shared" si="5"/>
        <v>310.16490077468899</v>
      </c>
      <c r="D45">
        <f t="shared" si="3"/>
        <v>1165.30430667019</v>
      </c>
    </row>
    <row r="46" spans="1:4">
      <c r="A46">
        <f t="shared" si="4"/>
        <v>0.89218645614472802</v>
      </c>
      <c r="B46" s="10">
        <f t="shared" si="2"/>
        <v>0.21138273335203217</v>
      </c>
      <c r="C46">
        <f t="shared" si="5"/>
        <v>309.52161893797216</v>
      </c>
      <c r="D46">
        <f t="shared" si="3"/>
        <v>1156.4979536811625</v>
      </c>
    </row>
    <row r="47" spans="1:4">
      <c r="A47">
        <f t="shared" si="4"/>
        <v>0.94689319728502352</v>
      </c>
      <c r="B47" s="10">
        <f t="shared" si="2"/>
        <v>0.15752234770030216</v>
      </c>
      <c r="C47">
        <f t="shared" si="5"/>
        <v>308.87910965487146</v>
      </c>
      <c r="D47">
        <f t="shared" si="3"/>
        <v>1145.4353115588426</v>
      </c>
    </row>
    <row r="48" spans="1:4">
      <c r="A48">
        <f t="shared" si="4"/>
        <v>1.0015185156302779</v>
      </c>
      <c r="B48" s="10">
        <f t="shared" si="2"/>
        <v>0.10374212517016079</v>
      </c>
      <c r="C48">
        <f t="shared" si="5"/>
        <v>308.23755665066028</v>
      </c>
      <c r="D48">
        <f t="shared" si="3"/>
        <v>1132.1054262154782</v>
      </c>
    </row>
    <row r="49" spans="1:4">
      <c r="A49">
        <f t="shared" si="4"/>
        <v>1.0560462822438734</v>
      </c>
      <c r="B49" s="10">
        <f t="shared" si="2"/>
        <v>5.0057945171134044E-2</v>
      </c>
      <c r="C49">
        <f t="shared" si="5"/>
        <v>307.59714935339252</v>
      </c>
      <c r="D49">
        <f t="shared" si="3"/>
        <v>1116.4948049845673</v>
      </c>
    </row>
    <row r="50" spans="1:4">
      <c r="A50">
        <f t="shared" si="4"/>
        <v>1.1068908318206248</v>
      </c>
      <c r="B50" s="10">
        <f t="shared" si="2"/>
        <v>0</v>
      </c>
      <c r="C50">
        <f t="shared" si="5"/>
        <v>307</v>
      </c>
      <c r="D50">
        <f t="shared" si="3"/>
        <v>827.68063033644239</v>
      </c>
    </row>
    <row r="51" spans="1:4">
      <c r="A51">
        <f t="shared" si="4"/>
        <v>1.1362682104278119</v>
      </c>
      <c r="B51" s="10">
        <f t="shared" si="2"/>
        <v>0</v>
      </c>
      <c r="C51">
        <v>307</v>
      </c>
      <c r="D51">
        <f t="shared" ref="D51" si="6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1573.2</v>
      </c>
      <c r="D5" s="582">
        <f>C5-273</f>
        <v>1300.2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316.34625744383783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310.07022258499984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334.38547957242372</v>
      </c>
      <c r="E76" s="710">
        <f t="shared" si="2"/>
        <v>298.02154417809498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316.10533387749979</v>
      </c>
      <c r="Q76" s="710">
        <f t="shared" ref="Q76:Q107" si="14">FoCase*P75+(1-2*FoCase)*Q75+FoCase*R75</f>
        <v>300.96043116646189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352.12285539982901</v>
      </c>
      <c r="E77" s="710">
        <f t="shared" si="2"/>
        <v>298.06422138085196</v>
      </c>
      <c r="F77" s="710">
        <f t="shared" si="3"/>
        <v>298.00002529952548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320.57508357065166</v>
      </c>
      <c r="Q77" s="710">
        <f t="shared" si="14"/>
        <v>303.94888386925282</v>
      </c>
      <c r="R77" s="710">
        <f t="shared" si="15"/>
        <v>298.72609702345096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369.56348613330647</v>
      </c>
      <c r="E78" s="710">
        <f t="shared" si="2"/>
        <v>298.12762754369646</v>
      </c>
      <c r="F78" s="710">
        <f t="shared" si="3"/>
        <v>298.00010065586207</v>
      </c>
      <c r="G78" s="710">
        <f t="shared" si="4"/>
        <v>298.00000002970927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324.27589799846351</v>
      </c>
      <c r="Q78" s="710">
        <f t="shared" si="14"/>
        <v>306.74576839926101</v>
      </c>
      <c r="R78" s="710">
        <f t="shared" si="15"/>
        <v>299.82898809296142</v>
      </c>
      <c r="S78" s="710">
        <f t="shared" si="16"/>
        <v>298.17808787227921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386.71238665943781</v>
      </c>
      <c r="E79" s="710">
        <f t="shared" si="2"/>
        <v>298.21136557051454</v>
      </c>
      <c r="F79" s="710">
        <f t="shared" si="3"/>
        <v>298.00025029368783</v>
      </c>
      <c r="G79" s="710">
        <f t="shared" si="4"/>
        <v>298.00000014784052</v>
      </c>
      <c r="H79" s="717">
        <f t="shared" si="5"/>
        <v>298.00000000001296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327.49827396825992</v>
      </c>
      <c r="Q79" s="710">
        <f t="shared" si="14"/>
        <v>309.34887615522757</v>
      </c>
      <c r="R79" s="710">
        <f t="shared" si="15"/>
        <v>301.12053639826661</v>
      </c>
      <c r="S79" s="710">
        <f t="shared" si="16"/>
        <v>298.53932061242608</v>
      </c>
      <c r="T79" s="710">
        <f t="shared" si="11"/>
        <v>298.08735827094353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403.57448700512663</v>
      </c>
      <c r="E80" s="710">
        <f t="shared" si="2"/>
        <v>298.31504521529411</v>
      </c>
      <c r="F80" s="710">
        <f t="shared" si="3"/>
        <v>298.00049791454182</v>
      </c>
      <c r="G80" s="710">
        <f t="shared" si="4"/>
        <v>298.00000044141547</v>
      </c>
      <c r="H80" s="717">
        <f t="shared" si="5"/>
        <v>298.00000000007554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330.38637648827182</v>
      </c>
      <c r="Q80" s="710">
        <f t="shared" si="14"/>
        <v>311.78218749365902</v>
      </c>
      <c r="R80" s="710">
        <f t="shared" si="15"/>
        <v>302.50559137030621</v>
      </c>
      <c r="S80" s="710">
        <f t="shared" si="16"/>
        <v>299.06155690207061</v>
      </c>
      <c r="T80" s="710">
        <f t="shared" si="11"/>
        <v>298.30905760030333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420.15463377386283</v>
      </c>
      <c r="E81" s="710">
        <f t="shared" si="2"/>
        <v>298.4382829657705</v>
      </c>
      <c r="F81" s="710">
        <f t="shared" si="3"/>
        <v>298.00086670612984</v>
      </c>
      <c r="G81" s="710">
        <f t="shared" si="4"/>
        <v>298.00000102508443</v>
      </c>
      <c r="H81" s="717">
        <f t="shared" si="5"/>
        <v>298.0000000002571</v>
      </c>
      <c r="I81" s="710">
        <f t="shared" si="6"/>
        <v>298.00000000002012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333.02405125824521</v>
      </c>
      <c r="Q81" s="710">
        <f t="shared" si="14"/>
        <v>314.06994121565441</v>
      </c>
      <c r="R81" s="710">
        <f t="shared" si="15"/>
        <v>303.93612814645297</v>
      </c>
      <c r="S81" s="710">
        <f t="shared" si="16"/>
        <v>299.72170252377134</v>
      </c>
      <c r="T81" s="710">
        <f t="shared" si="11"/>
        <v>298.67817093273243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436.45759155767712</v>
      </c>
      <c r="E82" s="710">
        <f t="shared" si="2"/>
        <v>298.58070192904347</v>
      </c>
      <c r="F82" s="710">
        <f t="shared" si="3"/>
        <v>298.00137935147131</v>
      </c>
      <c r="G82" s="710">
        <f t="shared" si="4"/>
        <v>298.00000204045813</v>
      </c>
      <c r="H82" s="717">
        <f t="shared" si="5"/>
        <v>298.00000000066819</v>
      </c>
      <c r="I82" s="710">
        <f t="shared" si="6"/>
        <v>298.0000000000735</v>
      </c>
      <c r="J82" s="710">
        <f t="shared" si="7"/>
        <v>298.00000000000529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335.46511109970936</v>
      </c>
      <c r="Q82" s="710">
        <f t="shared" si="14"/>
        <v>316.23327183143954</v>
      </c>
      <c r="R82" s="710">
        <f t="shared" ref="R82:R145" si="17">FoCase*Q81+(1-2*FoCase)*R81+FoCase*S81</f>
        <v>305.38796045191668</v>
      </c>
      <c r="S82" s="710">
        <f t="shared" ref="S82:S145" si="18">FoCase*R81+(1-2*FoCase)*S81+FoCase*T81</f>
        <v>300.49941921049498</v>
      </c>
      <c r="T82" s="710">
        <f t="shared" si="11"/>
        <v>299.19002938977286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452.48804432519705</v>
      </c>
      <c r="E83" s="710">
        <f t="shared" si="2"/>
        <v>298.74193171913129</v>
      </c>
      <c r="F83" s="710">
        <f t="shared" si="3"/>
        <v>298.00205803788947</v>
      </c>
      <c r="G83" s="710">
        <f t="shared" si="4"/>
        <v>298.00000365545174</v>
      </c>
      <c r="H83" s="717">
        <f t="shared" si="5"/>
        <v>298.00000000146741</v>
      </c>
      <c r="I83" s="710">
        <f t="shared" si="6"/>
        <v>298.00000000020265</v>
      </c>
      <c r="J83" s="710">
        <f t="shared" si="7"/>
        <v>298.00000000002075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337.74682963286864</v>
      </c>
      <c r="Q83" s="710">
        <f t="shared" si="14"/>
        <v>318.2902130655724</v>
      </c>
      <c r="R83" s="710">
        <f t="shared" si="17"/>
        <v>306.84896151002471</v>
      </c>
      <c r="S83" s="710">
        <f t="shared" si="18"/>
        <v>301.37726809362107</v>
      </c>
      <c r="T83" s="710">
        <f t="shared" si="11"/>
        <v>299.83227792114991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468.2505967862088</v>
      </c>
      <c r="E84" s="710">
        <f t="shared" si="2"/>
        <v>298.92160834642942</v>
      </c>
      <c r="F84" s="710">
        <f t="shared" si="3"/>
        <v>298.00292446584757</v>
      </c>
      <c r="G84" s="710">
        <f t="shared" si="4"/>
        <v>298.00000606364091</v>
      </c>
      <c r="H84" s="717">
        <f t="shared" si="5"/>
        <v>298.00000000286838</v>
      </c>
      <c r="I84" s="710">
        <f t="shared" si="6"/>
        <v>298.00000000046822</v>
      </c>
      <c r="J84" s="710">
        <f t="shared" si="7"/>
        <v>298.0000000000606</v>
      </c>
      <c r="K84" s="710">
        <f t="shared" si="8"/>
        <v>298.0000000000058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339.89668983447245</v>
      </c>
      <c r="Q84" s="710">
        <f t="shared" si="14"/>
        <v>320.25612017492739</v>
      </c>
      <c r="R84" s="710">
        <f t="shared" si="17"/>
        <v>308.3130990468992</v>
      </c>
      <c r="S84" s="710">
        <f t="shared" si="18"/>
        <v>302.34036008160405</v>
      </c>
      <c r="T84" s="710">
        <f t="shared" si="11"/>
        <v>300.59006823302121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483.74977573312282</v>
      </c>
      <c r="E85" s="710">
        <f t="shared" si="2"/>
        <v>299.11937410904198</v>
      </c>
      <c r="F85" s="710">
        <f t="shared" si="3"/>
        <v>298.00399985763357</v>
      </c>
      <c r="G85" s="710">
        <f t="shared" si="4"/>
        <v>298.00000948363009</v>
      </c>
      <c r="H85" s="717">
        <f t="shared" si="5"/>
        <v>298.00000000514558</v>
      </c>
      <c r="I85" s="710">
        <f t="shared" si="6"/>
        <v>298.0000000009569</v>
      </c>
      <c r="J85" s="710">
        <f t="shared" si="7"/>
        <v>298.00000000014711</v>
      </c>
      <c r="K85" s="710">
        <f t="shared" si="8"/>
        <v>298.00000000001796</v>
      </c>
      <c r="L85" s="710">
        <f t="shared" si="9"/>
        <v>298.00000000000324</v>
      </c>
      <c r="N85" s="580">
        <v>11</v>
      </c>
      <c r="O85" s="710">
        <f t="shared" si="13"/>
        <v>4.1686297454321411E-2</v>
      </c>
      <c r="P85" s="710">
        <f t="shared" si="10"/>
        <v>341.93596547835261</v>
      </c>
      <c r="Q85" s="710">
        <f t="shared" si="14"/>
        <v>322.14407728736501</v>
      </c>
      <c r="R85" s="710">
        <f t="shared" si="17"/>
        <v>309.77741416310022</v>
      </c>
      <c r="S85" s="710">
        <f t="shared" si="18"/>
        <v>303.37598837719048</v>
      </c>
      <c r="T85" s="710">
        <f t="shared" si="11"/>
        <v>301.44853267438168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498.99003135973402</v>
      </c>
      <c r="E86" s="710">
        <f t="shared" si="2"/>
        <v>299.3348774859536</v>
      </c>
      <c r="F86" s="710">
        <f t="shared" si="3"/>
        <v>298.0053049658967</v>
      </c>
      <c r="G86" s="710">
        <f t="shared" si="4"/>
        <v>298.00001415843218</v>
      </c>
      <c r="H86" s="717">
        <f t="shared" si="5"/>
        <v>298.00000000863986</v>
      </c>
      <c r="I86" s="710">
        <f t="shared" si="6"/>
        <v>298.00000000178562</v>
      </c>
      <c r="J86" s="710">
        <f t="shared" si="7"/>
        <v>298.000000000314</v>
      </c>
      <c r="K86" s="710">
        <f t="shared" si="8"/>
        <v>298.00000000004599</v>
      </c>
      <c r="L86" s="710">
        <f t="shared" si="9"/>
        <v>298.00000000001052</v>
      </c>
      <c r="N86" s="580">
        <v>12</v>
      </c>
      <c r="O86" s="710">
        <f t="shared" si="13"/>
        <v>4.5475960859259722E-2</v>
      </c>
      <c r="P86" s="710">
        <f t="shared" si="10"/>
        <v>343.88171166942084</v>
      </c>
      <c r="Q86" s="710">
        <f t="shared" si="14"/>
        <v>323.96524235294032</v>
      </c>
      <c r="R86" s="710">
        <f t="shared" si="17"/>
        <v>311.24049194873731</v>
      </c>
      <c r="S86" s="710">
        <f t="shared" si="18"/>
        <v>304.47330703710401</v>
      </c>
      <c r="T86" s="710">
        <f t="shared" si="11"/>
        <v>302.3938642242299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513.97573855766063</v>
      </c>
      <c r="E87" s="710">
        <f t="shared" si="2"/>
        <v>299.56777303201096</v>
      </c>
      <c r="F87" s="710">
        <f t="shared" si="3"/>
        <v>298.00686008203695</v>
      </c>
      <c r="G87" s="710">
        <f t="shared" si="4"/>
        <v>298.0000203548596</v>
      </c>
      <c r="H87" s="717">
        <f t="shared" si="5"/>
        <v>298.00000001376361</v>
      </c>
      <c r="I87" s="710">
        <f t="shared" si="6"/>
        <v>298.00000000310581</v>
      </c>
      <c r="J87" s="710">
        <f t="shared" si="7"/>
        <v>298.00000000060919</v>
      </c>
      <c r="K87" s="710">
        <f t="shared" si="8"/>
        <v>298.000000000103</v>
      </c>
      <c r="L87" s="710">
        <f t="shared" si="9"/>
        <v>298.00000000002791</v>
      </c>
      <c r="N87" s="580">
        <v>13</v>
      </c>
      <c r="O87" s="710">
        <f t="shared" si="13"/>
        <v>4.9265624264198032E-2</v>
      </c>
      <c r="P87" s="710">
        <f t="shared" si="10"/>
        <v>345.74792932118555</v>
      </c>
      <c r="Q87" s="710">
        <f t="shared" si="14"/>
        <v>325.72913598940056</v>
      </c>
      <c r="R87" s="710">
        <f t="shared" si="17"/>
        <v>312.70168808130563</v>
      </c>
      <c r="S87" s="710">
        <f t="shared" si="18"/>
        <v>305.62305698676516</v>
      </c>
      <c r="T87" s="710">
        <f t="shared" si="11"/>
        <v>303.41370898232469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528.71119819084004</v>
      </c>
      <c r="E88" s="710">
        <f t="shared" si="2"/>
        <v>299.81772127468315</v>
      </c>
      <c r="F88" s="710">
        <f t="shared" si="3"/>
        <v>298.00868504445157</v>
      </c>
      <c r="G88" s="710">
        <f t="shared" si="4"/>
        <v>298.00002836292708</v>
      </c>
      <c r="H88" s="717">
        <f t="shared" si="5"/>
        <v>298.00000002100541</v>
      </c>
      <c r="I88" s="710">
        <f t="shared" si="6"/>
        <v>298.00000000510744</v>
      </c>
      <c r="J88" s="710">
        <f t="shared" si="7"/>
        <v>298.00000000109736</v>
      </c>
      <c r="K88" s="710">
        <f t="shared" si="8"/>
        <v>298.00000000020867</v>
      </c>
      <c r="L88" s="710">
        <f t="shared" si="9"/>
        <v>298.00000000006474</v>
      </c>
      <c r="N88" s="580">
        <v>14</v>
      </c>
      <c r="O88" s="710">
        <f t="shared" si="13"/>
        <v>5.3055287669136343E-2</v>
      </c>
      <c r="P88" s="710">
        <f t="shared" si="10"/>
        <v>347.54628908323377</v>
      </c>
      <c r="Q88" s="710">
        <f t="shared" si="14"/>
        <v>327.44388455696333</v>
      </c>
      <c r="R88" s="710">
        <f t="shared" si="17"/>
        <v>314.16073844880299</v>
      </c>
      <c r="S88" s="710">
        <f t="shared" si="18"/>
        <v>306.81733300916198</v>
      </c>
      <c r="T88" s="710">
        <f t="shared" si="11"/>
        <v>304.49723171302907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543.2006383484528</v>
      </c>
      <c r="E89" s="710">
        <f t="shared" si="2"/>
        <v>300.08438861257105</v>
      </c>
      <c r="F89" s="710">
        <f t="shared" si="3"/>
        <v>298.01079924663998</v>
      </c>
      <c r="G89" s="710">
        <f t="shared" si="4"/>
        <v>298.00003849526524</v>
      </c>
      <c r="H89" s="717">
        <f t="shared" si="5"/>
        <v>298.00000003093413</v>
      </c>
      <c r="I89" s="710">
        <f t="shared" si="6"/>
        <v>298.00000000802316</v>
      </c>
      <c r="J89" s="710">
        <f t="shared" si="7"/>
        <v>298.00000000186293</v>
      </c>
      <c r="K89" s="710">
        <f t="shared" si="8"/>
        <v>298.00000000039131</v>
      </c>
      <c r="L89" s="710">
        <f t="shared" si="9"/>
        <v>298.00000000013534</v>
      </c>
      <c r="N89" s="580">
        <v>15</v>
      </c>
      <c r="O89" s="710">
        <f t="shared" si="13"/>
        <v>5.6844951074074654E-2</v>
      </c>
      <c r="P89" s="710">
        <f t="shared" si="10"/>
        <v>349.28661254157146</v>
      </c>
      <c r="Q89" s="710">
        <f t="shared" si="14"/>
        <v>329.11642580555792</v>
      </c>
      <c r="R89" s="710">
        <f t="shared" si="17"/>
        <v>315.61756273451567</v>
      </c>
      <c r="S89" s="710">
        <f t="shared" si="18"/>
        <v>308.0493853628227</v>
      </c>
      <c r="T89" s="710">
        <f t="shared" si="11"/>
        <v>305.63503493470301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557.4482155766392</v>
      </c>
      <c r="E90" s="710">
        <f t="shared" si="2"/>
        <v>300.36744721563576</v>
      </c>
      <c r="F90" s="710">
        <f t="shared" si="3"/>
        <v>298.01322164516932</v>
      </c>
      <c r="G90" s="710">
        <f t="shared" si="4"/>
        <v>298.00005108654511</v>
      </c>
      <c r="H90" s="717">
        <f t="shared" si="5"/>
        <v>298.00000004420332</v>
      </c>
      <c r="I90" s="710">
        <f t="shared" si="6"/>
        <v>298.00000001213152</v>
      </c>
      <c r="J90" s="710">
        <f t="shared" si="7"/>
        <v>298.00000000301287</v>
      </c>
      <c r="K90" s="710">
        <f t="shared" si="8"/>
        <v>298.00000000068945</v>
      </c>
      <c r="L90" s="710">
        <f t="shared" si="9"/>
        <v>298.00000000026091</v>
      </c>
      <c r="N90" s="580">
        <v>16</v>
      </c>
      <c r="O90" s="710">
        <f t="shared" si="13"/>
        <v>6.0634614479012965E-2</v>
      </c>
      <c r="P90" s="710">
        <f t="shared" si="10"/>
        <v>350.97721369588987</v>
      </c>
      <c r="Q90" s="710">
        <f t="shared" si="14"/>
        <v>330.75268349345504</v>
      </c>
      <c r="R90" s="710">
        <f t="shared" si="17"/>
        <v>317.0721661321914</v>
      </c>
      <c r="S90" s="710">
        <f t="shared" si="18"/>
        <v>309.313450694084</v>
      </c>
      <c r="T90" s="710">
        <f t="shared" si="11"/>
        <v>306.81902038886727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571.4580160893687</v>
      </c>
      <c r="E91" s="710">
        <f t="shared" si="2"/>
        <v>300.66657492711693</v>
      </c>
      <c r="F91" s="710">
        <f t="shared" si="3"/>
        <v>298.01597076750443</v>
      </c>
      <c r="G91" s="710">
        <f t="shared" si="4"/>
        <v>298.00006649291322</v>
      </c>
      <c r="H91" s="717">
        <f t="shared" si="5"/>
        <v>298.00000006155454</v>
      </c>
      <c r="I91" s="710">
        <f t="shared" si="6"/>
        <v>298.00000001776118</v>
      </c>
      <c r="J91" s="710">
        <f t="shared" si="7"/>
        <v>298.00000000467952</v>
      </c>
      <c r="K91" s="710">
        <f t="shared" si="8"/>
        <v>298.00000000115415</v>
      </c>
      <c r="L91" s="710">
        <f t="shared" si="9"/>
        <v>298.00000000047118</v>
      </c>
      <c r="N91" s="580">
        <v>17</v>
      </c>
      <c r="O91" s="710">
        <f t="shared" si="13"/>
        <v>6.4424277883951275E-2</v>
      </c>
      <c r="P91" s="710">
        <f t="shared" si="10"/>
        <v>352.6251553546864</v>
      </c>
      <c r="Q91" s="710">
        <f t="shared" si="14"/>
        <v>332.35771599656778</v>
      </c>
      <c r="R91" s="710">
        <f t="shared" si="17"/>
        <v>318.52459062987316</v>
      </c>
      <c r="S91" s="710">
        <f t="shared" si="18"/>
        <v>310.60460780960557</v>
      </c>
      <c r="T91" s="710">
        <f t="shared" si="11"/>
        <v>308.04223552626689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585.23405695881456</v>
      </c>
      <c r="E92" s="710">
        <f t="shared" si="2"/>
        <v>300.98145516711281</v>
      </c>
      <c r="F92" s="710">
        <f t="shared" si="3"/>
        <v>298.01906471970278</v>
      </c>
      <c r="G92" s="710">
        <f t="shared" si="4"/>
        <v>298.00008509143748</v>
      </c>
      <c r="H92" s="717">
        <f t="shared" si="5"/>
        <v>298.00000008382096</v>
      </c>
      <c r="I92" s="710">
        <f t="shared" si="6"/>
        <v>298.00000002529373</v>
      </c>
      <c r="J92" s="710">
        <f t="shared" si="7"/>
        <v>298.00000000702335</v>
      </c>
      <c r="K92" s="710">
        <f t="shared" si="8"/>
        <v>298.00000000185128</v>
      </c>
      <c r="L92" s="710">
        <f t="shared" si="9"/>
        <v>298.00000000080621</v>
      </c>
      <c r="N92" s="580">
        <v>18</v>
      </c>
      <c r="O92" s="710">
        <f t="shared" si="13"/>
        <v>6.8213941288889579E-2</v>
      </c>
      <c r="P92" s="710">
        <f t="shared" si="10"/>
        <v>354.23645023083492</v>
      </c>
      <c r="Q92" s="710">
        <f t="shared" si="14"/>
        <v>333.93584295660293</v>
      </c>
      <c r="R92" s="710">
        <f t="shared" si="17"/>
        <v>319.97489126541643</v>
      </c>
      <c r="S92" s="710">
        <f t="shared" si="18"/>
        <v>311.91865459702768</v>
      </c>
      <c r="T92" s="710">
        <f t="shared" si="11"/>
        <v>309.2987245550384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598.78028728557933</v>
      </c>
      <c r="E93" s="710">
        <f t="shared" si="2"/>
        <v>301.31177683779418</v>
      </c>
      <c r="F93" s="710">
        <f t="shared" si="3"/>
        <v>298.02252119397764</v>
      </c>
      <c r="G93" s="710">
        <f t="shared" si="4"/>
        <v>298.00010727956351</v>
      </c>
      <c r="H93" s="717">
        <f t="shared" si="5"/>
        <v>298.00000011193049</v>
      </c>
      <c r="I93" s="710">
        <f t="shared" si="6"/>
        <v>298.00000003516743</v>
      </c>
      <c r="J93" s="710">
        <f t="shared" si="7"/>
        <v>298.00000001023591</v>
      </c>
      <c r="K93" s="710">
        <f t="shared" si="8"/>
        <v>298.00000000286349</v>
      </c>
      <c r="L93" s="710">
        <f t="shared" si="9"/>
        <v>298.00000000131882</v>
      </c>
      <c r="N93" s="580">
        <v>19</v>
      </c>
      <c r="O93" s="710">
        <f t="shared" si="13"/>
        <v>7.2003604693827897E-2</v>
      </c>
      <c r="P93" s="710">
        <f t="shared" si="10"/>
        <v>355.8162236146772</v>
      </c>
      <c r="Q93" s="710">
        <f t="shared" si="14"/>
        <v>335.49075330233302</v>
      </c>
      <c r="R93" s="710">
        <f t="shared" si="17"/>
        <v>321.42312490481009</v>
      </c>
      <c r="S93" s="710">
        <f t="shared" si="18"/>
        <v>313.25200296354717</v>
      </c>
      <c r="T93" s="710">
        <f t="shared" si="11"/>
        <v>310.5833921868055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612.10058934911444</v>
      </c>
      <c r="E94" s="710">
        <f t="shared" si="2"/>
        <v>301.65723423022263</v>
      </c>
      <c r="F94" s="710">
        <f t="shared" si="3"/>
        <v>298.02635747613175</v>
      </c>
      <c r="G94" s="710">
        <f t="shared" si="4"/>
        <v>298.00013347458054</v>
      </c>
      <c r="H94" s="717">
        <f t="shared" si="5"/>
        <v>298.0000001469088</v>
      </c>
      <c r="I94" s="710">
        <f t="shared" si="6"/>
        <v>298.00000004788001</v>
      </c>
      <c r="J94" s="710">
        <f t="shared" si="7"/>
        <v>298.00000001454254</v>
      </c>
      <c r="K94" s="710">
        <f t="shared" si="8"/>
        <v>298.00000000429281</v>
      </c>
      <c r="L94" s="710">
        <f t="shared" si="9"/>
        <v>298.00000000207655</v>
      </c>
      <c r="N94" s="580">
        <v>20</v>
      </c>
      <c r="O94" s="710">
        <f t="shared" si="13"/>
        <v>7.5793268098766201E-2</v>
      </c>
      <c r="P94" s="710">
        <f t="shared" si="10"/>
        <v>357.3688476987445</v>
      </c>
      <c r="Q94" s="710">
        <f t="shared" si="14"/>
        <v>337.02559742877452</v>
      </c>
      <c r="R94" s="710">
        <f t="shared" si="17"/>
        <v>322.86934525107358</v>
      </c>
      <c r="S94" s="710">
        <f t="shared" si="18"/>
        <v>314.60158913982013</v>
      </c>
      <c r="T94" s="710">
        <f t="shared" si="11"/>
        <v>311.89188268978251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625.19877973866767</v>
      </c>
      <c r="E95" s="710">
        <f t="shared" si="2"/>
        <v>302.01752693274858</v>
      </c>
      <c r="F95" s="710">
        <f t="shared" si="3"/>
        <v>298.03059045286335</v>
      </c>
      <c r="G95" s="710">
        <f t="shared" si="4"/>
        <v>298.0001641130977</v>
      </c>
      <c r="H95" s="717">
        <f t="shared" si="5"/>
        <v>298.00000018988203</v>
      </c>
      <c r="I95" s="710">
        <f t="shared" si="6"/>
        <v>298.00000006399193</v>
      </c>
      <c r="J95" s="710">
        <f t="shared" si="7"/>
        <v>298.00000002020522</v>
      </c>
      <c r="K95" s="710">
        <f t="shared" si="8"/>
        <v>298.00000000626318</v>
      </c>
      <c r="L95" s="710">
        <f t="shared" si="9"/>
        <v>298.00000000316362</v>
      </c>
      <c r="N95" s="580">
        <v>21</v>
      </c>
      <c r="O95" s="710">
        <f t="shared" si="13"/>
        <v>7.9582931503704518E-2</v>
      </c>
      <c r="P95" s="710">
        <f t="shared" si="10"/>
        <v>358.8980539571989</v>
      </c>
      <c r="Q95" s="710">
        <f t="shared" si="14"/>
        <v>338.54306588059541</v>
      </c>
      <c r="R95" s="710">
        <f t="shared" si="17"/>
        <v>324.31360091048145</v>
      </c>
      <c r="S95" s="710">
        <f t="shared" si="18"/>
        <v>315.9647970944319</v>
      </c>
      <c r="T95" s="710">
        <f t="shared" si="11"/>
        <v>313.2204742768169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638.07861046508788</v>
      </c>
      <c r="E96" s="710">
        <f t="shared" si="2"/>
        <v>302.39235974096084</v>
      </c>
      <c r="F96" s="710">
        <f t="shared" si="3"/>
        <v>298.03523661894678</v>
      </c>
      <c r="G96" s="710">
        <f t="shared" si="4"/>
        <v>298.00019965053053</v>
      </c>
      <c r="H96" s="717">
        <f t="shared" si="5"/>
        <v>298.00000024207935</v>
      </c>
      <c r="I96" s="710">
        <f t="shared" si="6"/>
        <v>298.00000008412917</v>
      </c>
      <c r="J96" s="710">
        <f t="shared" si="7"/>
        <v>298.00000002752512</v>
      </c>
      <c r="K96" s="710">
        <f t="shared" si="8"/>
        <v>298.00000000892248</v>
      </c>
      <c r="L96" s="710">
        <f t="shared" si="9"/>
        <v>298.00000000468395</v>
      </c>
      <c r="N96" s="580">
        <v>22</v>
      </c>
      <c r="O96" s="710">
        <f t="shared" si="13"/>
        <v>8.3372594908642822E-2</v>
      </c>
      <c r="P96" s="710">
        <f t="shared" si="10"/>
        <v>360.40702793249091</v>
      </c>
      <c r="Q96" s="710">
        <f t="shared" si="14"/>
        <v>340.04545652729894</v>
      </c>
      <c r="R96" s="710">
        <f t="shared" si="17"/>
        <v>325.75593492191297</v>
      </c>
      <c r="S96" s="710">
        <f t="shared" si="18"/>
        <v>317.33939313876897</v>
      </c>
      <c r="T96" s="710">
        <f t="shared" si="11"/>
        <v>314.5659877365627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650.74377005381257</v>
      </c>
      <c r="E97" s="710">
        <f t="shared" si="2"/>
        <v>302.78144256916124</v>
      </c>
      <c r="F97" s="710">
        <f t="shared" si="3"/>
        <v>298.04031208429006</v>
      </c>
      <c r="G97" s="710">
        <f t="shared" si="4"/>
        <v>298.00024056059618</v>
      </c>
      <c r="H97" s="717">
        <f t="shared" si="5"/>
        <v>298.0000003048354</v>
      </c>
      <c r="I97" s="710">
        <f t="shared" si="6"/>
        <v>298.00000010898606</v>
      </c>
      <c r="J97" s="710">
        <f t="shared" si="7"/>
        <v>298.00000003684562</v>
      </c>
      <c r="K97" s="710">
        <f t="shared" si="8"/>
        <v>298.00000001244553</v>
      </c>
      <c r="L97" s="710">
        <f t="shared" si="9"/>
        <v>298.00000000676295</v>
      </c>
      <c r="N97" s="580">
        <v>23</v>
      </c>
      <c r="O97" s="710">
        <f t="shared" si="13"/>
        <v>8.716225831358114E-2</v>
      </c>
      <c r="P97" s="710">
        <f t="shared" si="10"/>
        <v>361.89848958044337</v>
      </c>
      <c r="Q97" s="710">
        <f t="shared" si="14"/>
        <v>341.53473191928663</v>
      </c>
      <c r="R97" s="710">
        <f t="shared" si="17"/>
        <v>327.19638495366087</v>
      </c>
      <c r="S97" s="710">
        <f t="shared" si="18"/>
        <v>318.72347008524423</v>
      </c>
      <c r="T97" s="710">
        <f t="shared" si="11"/>
        <v>315.92570780968668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663.19788461935445</v>
      </c>
      <c r="E98" s="710">
        <f t="shared" si="2"/>
        <v>303.18449036333936</v>
      </c>
      <c r="F98" s="710">
        <f t="shared" si="3"/>
        <v>298.04583258087115</v>
      </c>
      <c r="G98" s="710">
        <f t="shared" si="4"/>
        <v>298.00028733481878</v>
      </c>
      <c r="H98" s="717">
        <f t="shared" si="5"/>
        <v>298.00000037959245</v>
      </c>
      <c r="I98" s="710">
        <f t="shared" si="6"/>
        <v>298.00000013932777</v>
      </c>
      <c r="J98" s="710">
        <f t="shared" si="7"/>
        <v>298.00000004855474</v>
      </c>
      <c r="K98" s="710">
        <f t="shared" si="8"/>
        <v>298.00000001703631</v>
      </c>
      <c r="L98" s="710">
        <f t="shared" si="9"/>
        <v>298.00000000955015</v>
      </c>
      <c r="N98" s="580">
        <v>24</v>
      </c>
      <c r="O98" s="710">
        <f t="shared" si="13"/>
        <v>9.0951921718519443E-2</v>
      </c>
      <c r="P98" s="710">
        <f t="shared" si="10"/>
        <v>363.37476157792941</v>
      </c>
      <c r="Q98" s="710">
        <f t="shared" si="14"/>
        <v>343.01256826307952</v>
      </c>
      <c r="R98" s="710">
        <f t="shared" si="17"/>
        <v>328.63498377510456</v>
      </c>
      <c r="S98" s="710">
        <f t="shared" si="18"/>
        <v>320.11539956227028</v>
      </c>
      <c r="T98" s="710">
        <f t="shared" si="11"/>
        <v>317.29731574391514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675.44451892160293</v>
      </c>
      <c r="E99" s="710">
        <f t="shared" si="2"/>
        <v>303.6012230156216</v>
      </c>
      <c r="F99" s="710">
        <f t="shared" si="3"/>
        <v>298.05181346955533</v>
      </c>
      <c r="G99" s="710">
        <f t="shared" si="4"/>
        <v>298.00034048204407</v>
      </c>
      <c r="H99" s="717">
        <f t="shared" si="5"/>
        <v>298.00000046790251</v>
      </c>
      <c r="I99" s="710">
        <f t="shared" si="6"/>
        <v>298.00000017599319</v>
      </c>
      <c r="J99" s="710">
        <f t="shared" si="7"/>
        <v>298.00000006308795</v>
      </c>
      <c r="K99" s="710">
        <f t="shared" si="8"/>
        <v>298.00000002293064</v>
      </c>
      <c r="L99" s="710">
        <f t="shared" si="9"/>
        <v>298.00000001322195</v>
      </c>
      <c r="N99" s="580">
        <v>25</v>
      </c>
      <c r="O99" s="710">
        <f t="shared" si="13"/>
        <v>9.4741585123457761E-2</v>
      </c>
      <c r="P99" s="710">
        <f t="shared" si="10"/>
        <v>364.83782750075375</v>
      </c>
      <c r="Q99" s="710">
        <f t="shared" si="14"/>
        <v>344.48039724182439</v>
      </c>
      <c r="R99" s="710">
        <f t="shared" si="17"/>
        <v>330.0717598134537</v>
      </c>
      <c r="S99" s="710">
        <f t="shared" si="18"/>
        <v>321.51379129403392</v>
      </c>
      <c r="T99" s="710">
        <f t="shared" si="11"/>
        <v>318.67883154498679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687.48717740424547</v>
      </c>
      <c r="E100" s="710">
        <f t="shared" si="2"/>
        <v>304.03136528016938</v>
      </c>
      <c r="F100" s="710">
        <f t="shared" si="3"/>
        <v>298.0582697467953</v>
      </c>
      <c r="G100" s="710">
        <f t="shared" si="4"/>
        <v>298.00040052796288</v>
      </c>
      <c r="H100" s="717">
        <f t="shared" si="5"/>
        <v>298.00000057142933</v>
      </c>
      <c r="I100" s="710">
        <f t="shared" si="6"/>
        <v>298.00000021989706</v>
      </c>
      <c r="J100" s="710">
        <f t="shared" si="7"/>
        <v>298.00000008093065</v>
      </c>
      <c r="K100" s="710">
        <f t="shared" si="8"/>
        <v>298.00000003039867</v>
      </c>
      <c r="L100" s="710">
        <f t="shared" si="9"/>
        <v>298.00000001798384</v>
      </c>
      <c r="N100" s="580">
        <v>26</v>
      </c>
      <c r="O100" s="710">
        <f t="shared" si="13"/>
        <v>9.8531248528396065E-2</v>
      </c>
      <c r="P100" s="710">
        <f t="shared" si="10"/>
        <v>366.28938142700093</v>
      </c>
      <c r="Q100" s="710">
        <f t="shared" si="14"/>
        <v>345.9394417270766</v>
      </c>
      <c r="R100" s="710">
        <f t="shared" si="17"/>
        <v>331.50673770725263</v>
      </c>
      <c r="S100" s="710">
        <f t="shared" si="18"/>
        <v>322.91745832754839</v>
      </c>
      <c r="T100" s="710">
        <f t="shared" si="11"/>
        <v>320.06856458338194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699.32930521561377</v>
      </c>
      <c r="E101" s="710">
        <f t="shared" si="2"/>
        <v>304.47464669050242</v>
      </c>
      <c r="F101" s="710">
        <f t="shared" si="3"/>
        <v>298.0652160512164</v>
      </c>
      <c r="G101" s="710">
        <f t="shared" si="4"/>
        <v>298.00046801464379</v>
      </c>
      <c r="H101" s="717">
        <f t="shared" si="5"/>
        <v>298.00000069195005</v>
      </c>
      <c r="I101" s="710">
        <f t="shared" si="6"/>
        <v>298.00000027203248</v>
      </c>
      <c r="J101" s="710">
        <f t="shared" si="7"/>
        <v>298.00000010262073</v>
      </c>
      <c r="K101" s="710">
        <f t="shared" si="8"/>
        <v>298.00000003974753</v>
      </c>
      <c r="L101" s="710">
        <f t="shared" si="9"/>
        <v>298.00000002407302</v>
      </c>
      <c r="N101" s="580">
        <v>27</v>
      </c>
      <c r="O101" s="710">
        <f t="shared" si="13"/>
        <v>0.10232091193333438</v>
      </c>
      <c r="P101" s="710">
        <f t="shared" si="10"/>
        <v>367.7308702565756</v>
      </c>
      <c r="Q101" s="710">
        <f t="shared" si="14"/>
        <v>347.39074627455352</v>
      </c>
      <c r="R101" s="710">
        <f t="shared" si="17"/>
        <v>332.9399388186373</v>
      </c>
      <c r="S101" s="710">
        <f t="shared" si="18"/>
        <v>324.32538733824248</v>
      </c>
      <c r="T101" s="710">
        <f t="shared" si="11"/>
        <v>321.46507137500771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710.97428921225105</v>
      </c>
      <c r="E102" s="710">
        <f t="shared" si="2"/>
        <v>304.93080147822235</v>
      </c>
      <c r="F102" s="710">
        <f t="shared" si="3"/>
        <v>298.07266667008878</v>
      </c>
      <c r="G102" s="710">
        <f t="shared" si="4"/>
        <v>298.00054350007463</v>
      </c>
      <c r="H102" s="717">
        <f t="shared" si="5"/>
        <v>298.00000083135706</v>
      </c>
      <c r="I102" s="710">
        <f t="shared" si="6"/>
        <v>298.00000033347339</v>
      </c>
      <c r="J102" s="710">
        <f t="shared" si="7"/>
        <v>298.00000012875114</v>
      </c>
      <c r="K102" s="710">
        <f t="shared" si="8"/>
        <v>298.00000005132381</v>
      </c>
      <c r="L102" s="710">
        <f t="shared" si="9"/>
        <v>298.00000003176086</v>
      </c>
      <c r="N102" s="580">
        <v>28</v>
      </c>
      <c r="O102" s="710">
        <f t="shared" si="13"/>
        <v>0.10611057533827269</v>
      </c>
      <c r="P102" s="710">
        <f t="shared" si="10"/>
        <v>369.16352983019652</v>
      </c>
      <c r="Q102" s="710">
        <f t="shared" si="14"/>
        <v>348.83520316590443</v>
      </c>
      <c r="R102" s="710">
        <f t="shared" si="17"/>
        <v>334.37138169085534</v>
      </c>
      <c r="S102" s="710">
        <f t="shared" si="18"/>
        <v>325.73671327230875</v>
      </c>
      <c r="T102" s="710">
        <f t="shared" si="11"/>
        <v>322.86711950764584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722.42545894549289</v>
      </c>
      <c r="E103" s="710">
        <f t="shared" si="2"/>
        <v>305.39956849311363</v>
      </c>
      <c r="F103" s="710">
        <f t="shared" si="3"/>
        <v>298.08063554568827</v>
      </c>
      <c r="G103" s="710">
        <f t="shared" si="4"/>
        <v>298.00062755771268</v>
      </c>
      <c r="H103" s="717">
        <f t="shared" si="5"/>
        <v>298.00000099165948</v>
      </c>
      <c r="I103" s="710">
        <f t="shared" si="6"/>
        <v>298.00000040537628</v>
      </c>
      <c r="J103" s="710">
        <f t="shared" si="7"/>
        <v>298.00000015997239</v>
      </c>
      <c r="K103" s="710">
        <f t="shared" si="8"/>
        <v>298.00000006551602</v>
      </c>
      <c r="L103" s="710">
        <f t="shared" si="9"/>
        <v>298.0000000413558</v>
      </c>
      <c r="N103" s="580">
        <v>29</v>
      </c>
      <c r="O103" s="710">
        <f t="shared" si="13"/>
        <v>0.109900238743211</v>
      </c>
      <c r="P103" s="710">
        <f t="shared" si="10"/>
        <v>370.58841576328393</v>
      </c>
      <c r="Q103" s="710">
        <f t="shared" si="14"/>
        <v>350.27357464711378</v>
      </c>
      <c r="R103" s="710">
        <f t="shared" si="17"/>
        <v>335.80108244914896</v>
      </c>
      <c r="S103" s="710">
        <f t="shared" si="18"/>
        <v>327.15069769240938</v>
      </c>
      <c r="T103" s="710">
        <f t="shared" si="11"/>
        <v>324.27365682551391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733.68608763135001</v>
      </c>
      <c r="E104" s="710">
        <f t="shared" si="2"/>
        <v>305.88069112459817</v>
      </c>
      <c r="F104" s="710">
        <f t="shared" si="3"/>
        <v>298.08913628154789</v>
      </c>
      <c r="G104" s="710">
        <f t="shared" si="4"/>
        <v>298.00072077604329</v>
      </c>
      <c r="H104" s="717">
        <f t="shared" si="5"/>
        <v>298.00000117498467</v>
      </c>
      <c r="I104" s="710">
        <f t="shared" si="6"/>
        <v>298.00000048898283</v>
      </c>
      <c r="J104" s="710">
        <f t="shared" si="7"/>
        <v>298.00000019699485</v>
      </c>
      <c r="K104" s="710">
        <f t="shared" si="8"/>
        <v>298.00000008275731</v>
      </c>
      <c r="L104" s="710">
        <f t="shared" si="9"/>
        <v>298.00000005320538</v>
      </c>
      <c r="N104" s="580">
        <v>30</v>
      </c>
      <c r="O104" s="710">
        <f t="shared" si="13"/>
        <v>0.11368990214814931</v>
      </c>
      <c r="P104" s="710">
        <f t="shared" si="10"/>
        <v>372.00642977161004</v>
      </c>
      <c r="Q104" s="710">
        <f t="shared" si="14"/>
        <v>351.70651191906552</v>
      </c>
      <c r="R104" s="710">
        <f t="shared" si="17"/>
        <v>337.22905514825334</v>
      </c>
      <c r="S104" s="710">
        <f t="shared" si="18"/>
        <v>328.56671028586703</v>
      </c>
      <c r="T104" s="710">
        <f t="shared" si="11"/>
        <v>325.68378510904546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744.75939310397405</v>
      </c>
      <c r="E105" s="710">
        <f t="shared" si="2"/>
        <v>306.37391722452037</v>
      </c>
      <c r="F105" s="710">
        <f t="shared" si="3"/>
        <v>298.09818214860206</v>
      </c>
      <c r="G105" s="710">
        <f t="shared" si="4"/>
        <v>298.00082375814679</v>
      </c>
      <c r="H105" s="717">
        <f t="shared" si="5"/>
        <v>298.00000138357962</v>
      </c>
      <c r="I105" s="710">
        <f t="shared" si="6"/>
        <v>298.00000058562154</v>
      </c>
      <c r="J105" s="710">
        <f t="shared" si="7"/>
        <v>298.00000024059119</v>
      </c>
      <c r="K105" s="710">
        <f t="shared" si="8"/>
        <v>298.0000001035279</v>
      </c>
      <c r="L105" s="710">
        <f t="shared" si="9"/>
        <v>298.00000006769932</v>
      </c>
      <c r="N105" s="580">
        <v>31</v>
      </c>
      <c r="O105" s="710">
        <f t="shared" si="13"/>
        <v>0.11747956555308763</v>
      </c>
      <c r="P105" s="710">
        <f t="shared" si="10"/>
        <v>373.41834214965456</v>
      </c>
      <c r="Q105" s="710">
        <f t="shared" si="14"/>
        <v>353.13457135462994</v>
      </c>
      <c r="R105" s="710">
        <f t="shared" si="17"/>
        <v>338.65531207176372</v>
      </c>
      <c r="S105" s="710">
        <f t="shared" si="18"/>
        <v>329.98421307346865</v>
      </c>
      <c r="T105" s="710">
        <f t="shared" si="11"/>
        <v>327.09673759593926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755.64853875298638</v>
      </c>
      <c r="E106" s="710">
        <f t="shared" si="2"/>
        <v>306.87899903124077</v>
      </c>
      <c r="F106" s="710">
        <f t="shared" si="3"/>
        <v>298.10778609122519</v>
      </c>
      <c r="G106" s="710">
        <f t="shared" si="4"/>
        <v>298.00093712127409</v>
      </c>
      <c r="H106" s="717">
        <f t="shared" si="5"/>
        <v>298.00000161981234</v>
      </c>
      <c r="I106" s="710">
        <f t="shared" si="6"/>
        <v>298.00000069670989</v>
      </c>
      <c r="J106" s="710">
        <f t="shared" si="7"/>
        <v>298.00000029159872</v>
      </c>
      <c r="K106" s="710">
        <f t="shared" si="8"/>
        <v>298.00000012835744</v>
      </c>
      <c r="L106" s="710">
        <f t="shared" si="9"/>
        <v>298.00000008527149</v>
      </c>
      <c r="N106" s="580">
        <v>32</v>
      </c>
      <c r="O106" s="710">
        <f t="shared" si="13"/>
        <v>0.12126922895802593</v>
      </c>
      <c r="P106" s="710">
        <f t="shared" si="10"/>
        <v>374.82481096482491</v>
      </c>
      <c r="Q106" s="710">
        <f t="shared" si="14"/>
        <v>354.55822834733823</v>
      </c>
      <c r="R106" s="710">
        <f t="shared" si="17"/>
        <v>340.07986398910941</v>
      </c>
      <c r="S106" s="710">
        <f t="shared" si="18"/>
        <v>331.4027469244711</v>
      </c>
      <c r="T106" s="710">
        <f t="shared" si="11"/>
        <v>328.51185978377572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766.35663444494105</v>
      </c>
      <c r="E107" s="710">
        <f t="shared" ref="E107:E138" si="20">FoAb*D106+(1-2*FoAb)*E106+FoAb*F106</f>
        <v>307.39569309501553</v>
      </c>
      <c r="F107" s="710">
        <f t="shared" ref="F107:F138" si="21">FoAb*E106+(1-2*FoAb)*F106+FoAb*G106</f>
        <v>298.11796073316634</v>
      </c>
      <c r="G107" s="710">
        <f t="shared" ref="G107:G138" si="22">FoAb*F106+(1-2*FoAb)*G106+FoAb*H106</f>
        <v>298.00106149642994</v>
      </c>
      <c r="H107" s="717">
        <f t="shared" ref="H107:H138" si="23">_FoN1*G106+(1-_FoN1-_FoN2)*H106+_FoN2*I106</f>
        <v>298.00000188617281</v>
      </c>
      <c r="I107" s="710">
        <f t="shared" ref="I107:I138" si="24">FoCase*H106+(1-2*FoCase)*I106+FoCase*J106</f>
        <v>298.00000082375618</v>
      </c>
      <c r="J107" s="710">
        <f t="shared" ref="J107:J138" si="25">FoCase*I106+(1-2*FoCase)*J106+FoCase*K106</f>
        <v>298.00000035092148</v>
      </c>
      <c r="K107" s="710">
        <f t="shared" ref="K107:K138" si="26">FoCase*J106+(1-2*FoCase)*K106+FoCase*L106</f>
        <v>298.00000015782757</v>
      </c>
      <c r="L107" s="710">
        <f t="shared" ref="L107:L138" si="27">(1-2*FoCase-2*FoCase*BiAtmCase)*L106+2*FoCase*K106+2*FoCase*BiAtmCase*Tatm</f>
        <v>298.00000010640287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376.22639844782105</v>
      </c>
      <c r="Q107" s="710">
        <f t="shared" si="14"/>
        <v>355.97788913754482</v>
      </c>
      <c r="R107" s="710">
        <f t="shared" si="17"/>
        <v>341.50272037567191</v>
      </c>
      <c r="S107" s="710">
        <f t="shared" si="18"/>
        <v>332.82192004100023</v>
      </c>
      <c r="T107" s="710">
        <f t="shared" ref="T107:T138" si="29">(1-2*FoCase-2*FoCase*BiAtmCase)*T106+2*FoCase*S106+2*FoCase*BiAtmCase*Tatm</f>
        <v>329.92859303560584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776.88673742919161</v>
      </c>
      <c r="E108" s="710">
        <f t="shared" si="20"/>
        <v>307.92376020464019</v>
      </c>
      <c r="F108" s="710">
        <f t="shared" si="21"/>
        <v>298.12871838338197</v>
      </c>
      <c r="G108" s="710">
        <f t="shared" si="22"/>
        <v>298.00119752796388</v>
      </c>
      <c r="H108" s="717">
        <f t="shared" si="23"/>
        <v>298.0000021852743</v>
      </c>
      <c r="I108" s="710">
        <f t="shared" si="24"/>
        <v>298.00000096836135</v>
      </c>
      <c r="J108" s="710">
        <f t="shared" si="25"/>
        <v>298.00000041953274</v>
      </c>
      <c r="K108" s="710">
        <f t="shared" si="26"/>
        <v>298.00000019257442</v>
      </c>
      <c r="L108" s="710">
        <f t="shared" si="27"/>
        <v>298.00000013162384</v>
      </c>
      <c r="N108" s="580">
        <v>34</v>
      </c>
      <c r="O108" s="710">
        <f t="shared" si="13"/>
        <v>0.12884855576790255</v>
      </c>
      <c r="P108" s="710">
        <f t="shared" si="28"/>
        <v>377.62358498896054</v>
      </c>
      <c r="Q108" s="710">
        <f t="shared" ref="Q108:Q139" si="30">FoCase*P107+(1-2*FoCase)*Q107+FoCase*R107</f>
        <v>357.39390091145629</v>
      </c>
      <c r="R108" s="710">
        <f t="shared" si="17"/>
        <v>342.92388960109838</v>
      </c>
      <c r="S108" s="710">
        <f t="shared" si="18"/>
        <v>334.24139812422561</v>
      </c>
      <c r="T108" s="710">
        <f t="shared" si="29"/>
        <v>331.3464605794897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787.24185322842527</v>
      </c>
      <c r="E109" s="710">
        <f t="shared" si="20"/>
        <v>308.46296531533665</v>
      </c>
      <c r="F109" s="710">
        <f t="shared" si="21"/>
        <v>298.14007104176824</v>
      </c>
      <c r="G109" s="710">
        <f t="shared" si="22"/>
        <v>298.00134587317007</v>
      </c>
      <c r="H109" s="717">
        <f t="shared" si="23"/>
        <v>298.00000251985449</v>
      </c>
      <c r="I109" s="710">
        <f t="shared" si="24"/>
        <v>298.00000113222058</v>
      </c>
      <c r="J109" s="710">
        <f t="shared" si="25"/>
        <v>298.00000049847699</v>
      </c>
      <c r="K109" s="710">
        <f t="shared" si="26"/>
        <v>298.00000023329068</v>
      </c>
      <c r="L109" s="710">
        <f t="shared" si="27"/>
        <v>298.00000016151643</v>
      </c>
      <c r="N109" s="580">
        <v>35</v>
      </c>
      <c r="O109" s="710">
        <f t="shared" si="13"/>
        <v>0.13263821917284085</v>
      </c>
      <c r="P109" s="710">
        <f t="shared" si="28"/>
        <v>379.0167810902642</v>
      </c>
      <c r="Q109" s="710">
        <f t="shared" si="30"/>
        <v>358.80656042526442</v>
      </c>
      <c r="R109" s="710">
        <f t="shared" si="17"/>
        <v>344.34337909028631</v>
      </c>
      <c r="S109" s="710">
        <f t="shared" si="18"/>
        <v>335.6608959766985</v>
      </c>
      <c r="T109" s="710">
        <f t="shared" si="29"/>
        <v>332.76505555253181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797.42493651412428</v>
      </c>
      <c r="E110" s="710">
        <f t="shared" si="20"/>
        <v>309.01307747786154</v>
      </c>
      <c r="F110" s="710">
        <f t="shared" si="21"/>
        <v>298.15203040479474</v>
      </c>
      <c r="G110" s="710">
        <f t="shared" si="22"/>
        <v>298.00150720189362</v>
      </c>
      <c r="H110" s="717">
        <f t="shared" si="23"/>
        <v>298.00000289277619</v>
      </c>
      <c r="I110" s="710">
        <f t="shared" si="24"/>
        <v>298.00000131712522</v>
      </c>
      <c r="J110" s="710">
        <f t="shared" si="25"/>
        <v>298.00000058887201</v>
      </c>
      <c r="K110" s="710">
        <f t="shared" si="26"/>
        <v>298.00000028072833</v>
      </c>
      <c r="L110" s="710">
        <f t="shared" si="27"/>
        <v>298.00000019671705</v>
      </c>
      <c r="N110" s="580">
        <v>36</v>
      </c>
      <c r="O110" s="710">
        <f t="shared" si="13"/>
        <v>0.13642788257777916</v>
      </c>
      <c r="P110" s="710">
        <f t="shared" si="28"/>
        <v>380.40633757193513</v>
      </c>
      <c r="Q110" s="710">
        <f t="shared" si="30"/>
        <v>360.21612136978433</v>
      </c>
      <c r="R110" s="710">
        <f t="shared" si="17"/>
        <v>345.7611954609456</v>
      </c>
      <c r="S110" s="710">
        <f t="shared" si="18"/>
        <v>337.08017033111099</v>
      </c>
      <c r="T110" s="710">
        <f t="shared" si="29"/>
        <v>334.18403079091541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807.43889196720909</v>
      </c>
      <c r="E111" s="710">
        <f t="shared" si="20"/>
        <v>309.57386976881628</v>
      </c>
      <c r="F111" s="710">
        <f t="shared" si="21"/>
        <v>298.16460787104126</v>
      </c>
      <c r="G111" s="710">
        <f t="shared" si="22"/>
        <v>298.00168219614494</v>
      </c>
      <c r="H111" s="717">
        <f t="shared" si="23"/>
        <v>298.00000330702858</v>
      </c>
      <c r="I111" s="710">
        <f t="shared" si="24"/>
        <v>298.0000015249642</v>
      </c>
      <c r="J111" s="710">
        <f t="shared" si="25"/>
        <v>298.00000069191117</v>
      </c>
      <c r="K111" s="710">
        <f t="shared" si="26"/>
        <v>298.00000033570069</v>
      </c>
      <c r="L111" s="710">
        <f t="shared" si="27"/>
        <v>298.00000023791887</v>
      </c>
      <c r="N111" s="580">
        <v>37</v>
      </c>
      <c r="O111" s="710">
        <f t="shared" si="13"/>
        <v>0.14021754598271749</v>
      </c>
      <c r="P111" s="710">
        <f t="shared" si="28"/>
        <v>381.79255428820852</v>
      </c>
      <c r="Q111" s="710">
        <f t="shared" si="30"/>
        <v>361.62280065953723</v>
      </c>
      <c r="R111" s="710">
        <f t="shared" si="17"/>
        <v>347.17734464111606</v>
      </c>
      <c r="S111" s="710">
        <f t="shared" si="18"/>
        <v>338.49901372636589</v>
      </c>
      <c r="T111" s="710">
        <f t="shared" si="29"/>
        <v>335.60309011098752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817.28657512411507</v>
      </c>
      <c r="E112" s="710">
        <f t="shared" si="20"/>
        <v>310.14511922213762</v>
      </c>
      <c r="F112" s="710">
        <f t="shared" si="21"/>
        <v>298.17781454663947</v>
      </c>
      <c r="G112" s="710">
        <f t="shared" si="22"/>
        <v>298.00187154972184</v>
      </c>
      <c r="H112" s="717">
        <f t="shared" si="23"/>
        <v>298.0000037657278</v>
      </c>
      <c r="I112" s="710">
        <f t="shared" si="24"/>
        <v>298.00000175772567</v>
      </c>
      <c r="J112" s="710">
        <f t="shared" si="25"/>
        <v>298.00000080886502</v>
      </c>
      <c r="K112" s="710">
        <f t="shared" si="26"/>
        <v>298.0000003990848</v>
      </c>
      <c r="L112" s="710">
        <f t="shared" si="27"/>
        <v>298.0000002858738</v>
      </c>
      <c r="N112" s="580">
        <v>38</v>
      </c>
      <c r="O112" s="710">
        <f t="shared" si="13"/>
        <v>0.14400720938765579</v>
      </c>
      <c r="P112" s="710">
        <f t="shared" si="28"/>
        <v>383.17568757028926</v>
      </c>
      <c r="Q112" s="710">
        <f t="shared" si="30"/>
        <v>363.02678380335664</v>
      </c>
      <c r="R112" s="710">
        <f t="shared" si="17"/>
        <v>348.59183196954444</v>
      </c>
      <c r="S112" s="710">
        <f t="shared" si="18"/>
        <v>339.91724927800442</v>
      </c>
      <c r="T112" s="710">
        <f t="shared" si="29"/>
        <v>337.0219808636582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826.97079320854812</v>
      </c>
      <c r="E113" s="710">
        <f t="shared" si="20"/>
        <v>310.726606761749</v>
      </c>
      <c r="F113" s="710">
        <f t="shared" si="21"/>
        <v>298.19166125062054</v>
      </c>
      <c r="G113" s="710">
        <f t="shared" si="22"/>
        <v>298.00207596783821</v>
      </c>
      <c r="H113" s="717">
        <f t="shared" si="23"/>
        <v>298.00000427211791</v>
      </c>
      <c r="I113" s="710">
        <f t="shared" si="24"/>
        <v>298.00000201749845</v>
      </c>
      <c r="J113" s="710">
        <f t="shared" si="25"/>
        <v>298.00000094108384</v>
      </c>
      <c r="K113" s="710">
        <f t="shared" si="26"/>
        <v>298.00000047182351</v>
      </c>
      <c r="L113" s="710">
        <f t="shared" si="27"/>
        <v>298.00000034139515</v>
      </c>
      <c r="N113" s="580">
        <v>39</v>
      </c>
      <c r="O113" s="710">
        <f t="shared" si="13"/>
        <v>0.1477968727925941</v>
      </c>
      <c r="P113" s="710">
        <f t="shared" si="28"/>
        <v>384.55595658228924</v>
      </c>
      <c r="Q113" s="710">
        <f t="shared" si="30"/>
        <v>364.42822949065464</v>
      </c>
      <c r="R113" s="710">
        <f t="shared" si="17"/>
        <v>350.0046622814146</v>
      </c>
      <c r="S113" s="710">
        <f t="shared" si="18"/>
        <v>341.33472621237723</v>
      </c>
      <c r="T113" s="710">
        <f t="shared" si="29"/>
        <v>338.44048757616787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836.49430594916271</v>
      </c>
      <c r="E114" s="710">
        <f t="shared" si="20"/>
        <v>311.3181171353533</v>
      </c>
      <c r="F114" s="710">
        <f t="shared" si="21"/>
        <v>298.20615852017113</v>
      </c>
      <c r="G114" s="710">
        <f t="shared" si="22"/>
        <v>298.0022961667604</v>
      </c>
      <c r="H114" s="717">
        <f t="shared" si="23"/>
        <v>298.00000482957159</v>
      </c>
      <c r="I114" s="710">
        <f t="shared" si="24"/>
        <v>298.00000230647356</v>
      </c>
      <c r="J114" s="710">
        <f t="shared" si="25"/>
        <v>298.00000108999893</v>
      </c>
      <c r="K114" s="710">
        <f t="shared" si="26"/>
        <v>298.00000055492791</v>
      </c>
      <c r="L114" s="710">
        <f t="shared" si="27"/>
        <v>298.00000040535974</v>
      </c>
      <c r="N114" s="580">
        <v>40</v>
      </c>
      <c r="O114" s="710">
        <f t="shared" si="13"/>
        <v>0.1515865361975324</v>
      </c>
      <c r="P114" s="710">
        <f t="shared" si="28"/>
        <v>385.93354874891872</v>
      </c>
      <c r="Q114" s="710">
        <f t="shared" si="30"/>
        <v>365.82727350789656</v>
      </c>
      <c r="R114" s="710">
        <f t="shared" si="17"/>
        <v>351.41583998156318</v>
      </c>
      <c r="S114" s="710">
        <f t="shared" si="18"/>
        <v>342.7513160530192</v>
      </c>
      <c r="T114" s="710">
        <f t="shared" si="29"/>
        <v>339.85842652242468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845.85982638339954</v>
      </c>
      <c r="E115" s="710">
        <f t="shared" si="20"/>
        <v>311.91943884934761</v>
      </c>
      <c r="F115" s="710">
        <f t="shared" si="21"/>
        <v>298.22131661579817</v>
      </c>
      <c r="G115" s="710">
        <f t="shared" si="22"/>
        <v>298.00253287345032</v>
      </c>
      <c r="H115" s="717">
        <f t="shared" si="23"/>
        <v>298.00000544159082</v>
      </c>
      <c r="I115" s="710">
        <f t="shared" si="24"/>
        <v>298.00000262694556</v>
      </c>
      <c r="J115" s="710">
        <f t="shared" si="25"/>
        <v>298.00000125712495</v>
      </c>
      <c r="K115" s="710">
        <f t="shared" si="26"/>
        <v>298.00000064947915</v>
      </c>
      <c r="L115" s="710">
        <f t="shared" si="27"/>
        <v>298.00000047871021</v>
      </c>
      <c r="N115" s="580">
        <v>41</v>
      </c>
      <c r="O115" s="710">
        <f t="shared" si="13"/>
        <v>0.15537619960247073</v>
      </c>
      <c r="P115" s="710">
        <f t="shared" si="28"/>
        <v>387.30862439049815</v>
      </c>
      <c r="Q115" s="710">
        <f t="shared" si="30"/>
        <v>367.22403208310158</v>
      </c>
      <c r="R115" s="710">
        <f t="shared" si="17"/>
        <v>352.82536910700594</v>
      </c>
      <c r="S115" s="710">
        <f t="shared" si="18"/>
        <v>344.16690936397828</v>
      </c>
      <c r="T115" s="710">
        <f t="shared" si="29"/>
        <v>341.27564108630384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855.07002164771814</v>
      </c>
      <c r="E116" s="710">
        <f t="shared" si="20"/>
        <v>312.53036410484032</v>
      </c>
      <c r="F116" s="710">
        <f t="shared" si="21"/>
        <v>298.23714552640553</v>
      </c>
      <c r="G116" s="710">
        <f t="shared" si="22"/>
        <v>298.00278682521576</v>
      </c>
      <c r="H116" s="717">
        <f t="shared" si="23"/>
        <v>298.00000611180747</v>
      </c>
      <c r="I116" s="710">
        <f t="shared" si="24"/>
        <v>298.00000298131386</v>
      </c>
      <c r="J116" s="710">
        <f t="shared" si="25"/>
        <v>298.00000144406152</v>
      </c>
      <c r="K116" s="710">
        <f t="shared" si="26"/>
        <v>298.00000075663075</v>
      </c>
      <c r="L116" s="710">
        <f t="shared" si="27"/>
        <v>298.00000056245716</v>
      </c>
      <c r="N116" s="580">
        <v>42</v>
      </c>
      <c r="O116" s="710">
        <f t="shared" si="13"/>
        <v>0.15916586300740904</v>
      </c>
      <c r="P116" s="710">
        <f t="shared" si="28"/>
        <v>388.68132068105774</v>
      </c>
      <c r="Q116" s="710">
        <f t="shared" si="30"/>
        <v>368.61860474190252</v>
      </c>
      <c r="R116" s="710">
        <f t="shared" si="17"/>
        <v>354.23325338033476</v>
      </c>
      <c r="S116" s="710">
        <f t="shared" si="18"/>
        <v>345.58141296875874</v>
      </c>
      <c r="T116" s="710">
        <f t="shared" si="29"/>
        <v>342.69199780210414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864.12751375445418</v>
      </c>
      <c r="E117" s="710">
        <f t="shared" si="20"/>
        <v>313.15068873475298</v>
      </c>
      <c r="F117" s="710">
        <f t="shared" si="21"/>
        <v>298.2536549742826</v>
      </c>
      <c r="G117" s="710">
        <f t="shared" si="22"/>
        <v>298.0030587693671</v>
      </c>
      <c r="H117" s="717">
        <f t="shared" si="23"/>
        <v>298.00000684398407</v>
      </c>
      <c r="I117" s="710">
        <f t="shared" si="24"/>
        <v>298.00000337208388</v>
      </c>
      <c r="J117" s="710">
        <f t="shared" si="25"/>
        <v>298.00000165249497</v>
      </c>
      <c r="K117" s="710">
        <f t="shared" si="26"/>
        <v>298.00000087761066</v>
      </c>
      <c r="L117" s="710">
        <f t="shared" si="27"/>
        <v>298.00000065768126</v>
      </c>
      <c r="N117" s="580">
        <v>43</v>
      </c>
      <c r="O117" s="710">
        <f t="shared" si="13"/>
        <v>0.16295552641234734</v>
      </c>
      <c r="P117" s="710">
        <f t="shared" si="28"/>
        <v>390.0517550283833</v>
      </c>
      <c r="Q117" s="710">
        <f t="shared" si="30"/>
        <v>370.01107674649865</v>
      </c>
      <c r="R117" s="710">
        <f t="shared" si="17"/>
        <v>355.639496255317</v>
      </c>
      <c r="S117" s="710">
        <f t="shared" si="18"/>
        <v>346.99474757541896</v>
      </c>
      <c r="T117" s="710">
        <f t="shared" si="29"/>
        <v>344.10738297326759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873.03488035552732</v>
      </c>
      <c r="E118" s="710">
        <f t="shared" si="20"/>
        <v>313.78021214198782</v>
      </c>
      <c r="F118" s="710">
        <f t="shared" si="21"/>
        <v>298.2708544200072</v>
      </c>
      <c r="G118" s="710">
        <f t="shared" si="22"/>
        <v>298.00334946288109</v>
      </c>
      <c r="H118" s="717">
        <f t="shared" si="23"/>
        <v>298.00000764201417</v>
      </c>
      <c r="I118" s="710">
        <f t="shared" si="24"/>
        <v>298.00000380186856</v>
      </c>
      <c r="J118" s="710">
        <f t="shared" si="25"/>
        <v>298.00000188420012</v>
      </c>
      <c r="K118" s="710">
        <f t="shared" si="26"/>
        <v>298.00000101372297</v>
      </c>
      <c r="L118" s="710">
        <f t="shared" si="27"/>
        <v>298.00000076553522</v>
      </c>
      <c r="N118" s="580">
        <v>44</v>
      </c>
      <c r="O118" s="710">
        <f t="shared" si="13"/>
        <v>0.16674518981728564</v>
      </c>
      <c r="P118" s="710">
        <f t="shared" si="28"/>
        <v>391.42002796043039</v>
      </c>
      <c r="Q118" s="710">
        <f t="shared" si="30"/>
        <v>371.40152117841615</v>
      </c>
      <c r="R118" s="710">
        <f t="shared" si="17"/>
        <v>357.0441009558366</v>
      </c>
      <c r="S118" s="710">
        <f t="shared" si="18"/>
        <v>348.40684574850769</v>
      </c>
      <c r="T118" s="710">
        <f t="shared" si="29"/>
        <v>345.52169978491196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881.79465549322367</v>
      </c>
      <c r="E119" s="710">
        <f t="shared" si="20"/>
        <v>314.41873723864285</v>
      </c>
      <c r="F119" s="710">
        <f t="shared" si="21"/>
        <v>298.28875306726371</v>
      </c>
      <c r="G119" s="710">
        <f t="shared" si="22"/>
        <v>298.00365967207068</v>
      </c>
      <c r="H119" s="717">
        <f t="shared" si="23"/>
        <v>298.00000850992296</v>
      </c>
      <c r="I119" s="710">
        <f t="shared" si="24"/>
        <v>298.00000427338932</v>
      </c>
      <c r="J119" s="710">
        <f t="shared" si="25"/>
        <v>298.00000214104188</v>
      </c>
      <c r="K119" s="710">
        <f t="shared" si="26"/>
        <v>298.00000116635022</v>
      </c>
      <c r="L119" s="710">
        <f t="shared" si="27"/>
        <v>298.00000088724613</v>
      </c>
      <c r="N119" s="580">
        <v>45</v>
      </c>
      <c r="O119" s="710">
        <f t="shared" si="13"/>
        <v>0.17053485322222398</v>
      </c>
      <c r="P119" s="710">
        <f t="shared" si="28"/>
        <v>392.78622559019709</v>
      </c>
      <c r="Q119" s="710">
        <f t="shared" si="30"/>
        <v>372.7900007170964</v>
      </c>
      <c r="R119" s="710">
        <f t="shared" si="17"/>
        <v>358.44707050914855</v>
      </c>
      <c r="S119" s="710">
        <f t="shared" si="18"/>
        <v>349.81765017718521</v>
      </c>
      <c r="T119" s="710">
        <f t="shared" si="29"/>
        <v>346.93486583805799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890.40933033826991</v>
      </c>
      <c r="E120" s="710">
        <f t="shared" si="20"/>
        <v>315.06607038625737</v>
      </c>
      <c r="F120" s="710">
        <f t="shared" si="21"/>
        <v>298.30735986757838</v>
      </c>
      <c r="G120" s="710">
        <f t="shared" si="22"/>
        <v>298.00399017226181</v>
      </c>
      <c r="H120" s="717">
        <f t="shared" si="23"/>
        <v>298.00000945186764</v>
      </c>
      <c r="I120" s="710">
        <f t="shared" si="24"/>
        <v>298.00000478947737</v>
      </c>
      <c r="J120" s="710">
        <f t="shared" si="25"/>
        <v>298.00000242497697</v>
      </c>
      <c r="K120" s="710">
        <f t="shared" si="26"/>
        <v>298.00000133695511</v>
      </c>
      <c r="L120" s="710">
        <f t="shared" si="27"/>
        <v>298.00000102411724</v>
      </c>
      <c r="N120" s="580">
        <v>46</v>
      </c>
      <c r="O120" s="710">
        <f t="shared" si="13"/>
        <v>0.17432451662716228</v>
      </c>
      <c r="P120" s="710">
        <f t="shared" si="28"/>
        <v>394.15042172061987</v>
      </c>
      <c r="Q120" s="710">
        <f t="shared" si="30"/>
        <v>374.17656915873476</v>
      </c>
      <c r="R120" s="710">
        <f t="shared" si="17"/>
        <v>359.84840777427672</v>
      </c>
      <c r="S120" s="710">
        <f t="shared" si="18"/>
        <v>351.22711219627388</v>
      </c>
      <c r="T120" s="710">
        <f t="shared" si="29"/>
        <v>348.34681104396572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898.88135391541493</v>
      </c>
      <c r="E121" s="710">
        <f t="shared" si="20"/>
        <v>315.72202133707009</v>
      </c>
      <c r="F121" s="710">
        <f t="shared" si="21"/>
        <v>298.32668352497268</v>
      </c>
      <c r="G121" s="710">
        <f t="shared" si="22"/>
        <v>298.00434174747625</v>
      </c>
      <c r="H121" s="717">
        <f t="shared" si="23"/>
        <v>298.00001047213806</v>
      </c>
      <c r="I121" s="710">
        <f t="shared" si="24"/>
        <v>298.00000535307464</v>
      </c>
      <c r="J121" s="710">
        <f t="shared" si="25"/>
        <v>298.00000273805546</v>
      </c>
      <c r="K121" s="710">
        <f t="shared" si="26"/>
        <v>298.00000152708242</v>
      </c>
      <c r="L121" s="710">
        <f t="shared" si="27"/>
        <v>298.0000011775299</v>
      </c>
      <c r="N121" s="580">
        <v>47</v>
      </c>
      <c r="O121" s="710">
        <f t="shared" si="13"/>
        <v>0.17811418003210058</v>
      </c>
      <c r="P121" s="710">
        <f t="shared" si="28"/>
        <v>395.5126796420646</v>
      </c>
      <c r="Q121" s="710">
        <f t="shared" si="30"/>
        <v>375.56127271330257</v>
      </c>
      <c r="R121" s="710">
        <f t="shared" si="17"/>
        <v>361.24811546626586</v>
      </c>
      <c r="S121" s="710">
        <f t="shared" si="18"/>
        <v>352.63519052329923</v>
      </c>
      <c r="T121" s="710">
        <f t="shared" si="29"/>
        <v>349.75747582598893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907.21313381673156</v>
      </c>
      <c r="E122" s="710">
        <f t="shared" si="20"/>
        <v>316.38640317627244</v>
      </c>
      <c r="F122" s="710">
        <f t="shared" si="21"/>
        <v>298.34673250053686</v>
      </c>
      <c r="G122" s="710">
        <f t="shared" si="22"/>
        <v>298.00471519012063</v>
      </c>
      <c r="H122" s="717">
        <f t="shared" si="23"/>
        <v>298.0000115751568</v>
      </c>
      <c r="I122" s="710">
        <f t="shared" si="24"/>
        <v>298.00000596723487</v>
      </c>
      <c r="J122" s="710">
        <f t="shared" si="25"/>
        <v>298.0000030824221</v>
      </c>
      <c r="K122" s="710">
        <f t="shared" si="26"/>
        <v>298.00000173836065</v>
      </c>
      <c r="L122" s="710">
        <f t="shared" si="27"/>
        <v>298.00000134894555</v>
      </c>
      <c r="N122" s="580">
        <v>48</v>
      </c>
      <c r="O122" s="710">
        <f t="shared" si="13"/>
        <v>0.18190384343703889</v>
      </c>
      <c r="P122" s="710">
        <f t="shared" si="28"/>
        <v>396.8730536673059</v>
      </c>
      <c r="Q122" s="710">
        <f t="shared" si="30"/>
        <v>376.94415111214971</v>
      </c>
      <c r="R122" s="710">
        <f t="shared" si="17"/>
        <v>362.64619617689112</v>
      </c>
      <c r="S122" s="710">
        <f t="shared" si="18"/>
        <v>354.04185017997804</v>
      </c>
      <c r="T122" s="710">
        <f t="shared" si="29"/>
        <v>351.16680958403668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915.40703690284374</v>
      </c>
      <c r="E123" s="710">
        <f t="shared" si="20"/>
        <v>317.05903226524066</v>
      </c>
      <c r="F123" s="710">
        <f t="shared" si="21"/>
        <v>298.36751501692385</v>
      </c>
      <c r="G123" s="710">
        <f t="shared" si="22"/>
        <v>298.00511130068162</v>
      </c>
      <c r="H123" s="717">
        <f t="shared" si="23"/>
        <v>298.00001276547982</v>
      </c>
      <c r="I123" s="710">
        <f t="shared" si="24"/>
        <v>298.00000663512452</v>
      </c>
      <c r="J123" s="710">
        <f t="shared" si="25"/>
        <v>298.000003460318</v>
      </c>
      <c r="K123" s="710">
        <f t="shared" si="26"/>
        <v>298.00000197250415</v>
      </c>
      <c r="L123" s="710">
        <f t="shared" si="27"/>
        <v>298.0000015399076</v>
      </c>
      <c r="N123" s="580">
        <v>49</v>
      </c>
      <c r="O123" s="710">
        <f t="shared" si="13"/>
        <v>0.18569350684197719</v>
      </c>
      <c r="P123" s="710">
        <f t="shared" si="28"/>
        <v>398.23159044233466</v>
      </c>
      <c r="Q123" s="710">
        <f t="shared" si="30"/>
        <v>378.32523855384909</v>
      </c>
      <c r="R123" s="710">
        <f t="shared" si="17"/>
        <v>364.04265239234411</v>
      </c>
      <c r="S123" s="710">
        <f t="shared" si="18"/>
        <v>355.44706157121561</v>
      </c>
      <c r="T123" s="710">
        <f t="shared" si="29"/>
        <v>352.57476938328972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923.46538999228596</v>
      </c>
      <c r="E124" s="710">
        <f t="shared" si="20"/>
        <v>317.7397281857302</v>
      </c>
      <c r="F124" s="710">
        <f t="shared" si="21"/>
        <v>298.38903906276636</v>
      </c>
      <c r="G124" s="710">
        <f t="shared" si="22"/>
        <v>298.00553088742714</v>
      </c>
      <c r="H124" s="717">
        <f t="shared" si="23"/>
        <v>298.00001404779664</v>
      </c>
      <c r="I124" s="710">
        <f t="shared" si="24"/>
        <v>298.00000736002403</v>
      </c>
      <c r="J124" s="710">
        <f t="shared" si="25"/>
        <v>298.00000387408215</v>
      </c>
      <c r="K124" s="710">
        <f t="shared" si="26"/>
        <v>298.00000223131445</v>
      </c>
      <c r="L124" s="710">
        <f t="shared" si="27"/>
        <v>298.00000175204326</v>
      </c>
      <c r="N124" s="580">
        <v>50</v>
      </c>
      <c r="O124" s="710">
        <f t="shared" si="13"/>
        <v>0.18948317024691552</v>
      </c>
      <c r="P124" s="710">
        <f t="shared" si="28"/>
        <v>399.58833006573116</v>
      </c>
      <c r="Q124" s="710">
        <f t="shared" si="30"/>
        <v>379.70456451190751</v>
      </c>
      <c r="R124" s="710">
        <f t="shared" si="17"/>
        <v>365.43748650833606</v>
      </c>
      <c r="S124" s="710">
        <f t="shared" si="18"/>
        <v>356.85079969861005</v>
      </c>
      <c r="T124" s="710">
        <f t="shared" si="29"/>
        <v>353.98131883442142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931.3904805391943</v>
      </c>
      <c r="E125" s="710">
        <f t="shared" si="20"/>
        <v>318.4283136850155</v>
      </c>
      <c r="F125" s="710">
        <f t="shared" si="21"/>
        <v>298.41131239701713</v>
      </c>
      <c r="G125" s="710">
        <f t="shared" si="22"/>
        <v>298.00597476611352</v>
      </c>
      <c r="H125" s="717">
        <f t="shared" si="23"/>
        <v>298.00001542693053</v>
      </c>
      <c r="I125" s="710">
        <f t="shared" si="24"/>
        <v>298.00000814532848</v>
      </c>
      <c r="J125" s="710">
        <f t="shared" si="25"/>
        <v>298.00000432615252</v>
      </c>
      <c r="K125" s="710">
        <f t="shared" si="26"/>
        <v>298.00000251668212</v>
      </c>
      <c r="L125" s="710">
        <f t="shared" si="27"/>
        <v>298.0000019870651</v>
      </c>
      <c r="N125" s="580">
        <v>51</v>
      </c>
      <c r="O125" s="710">
        <f t="shared" si="13"/>
        <v>0.19327283365185383</v>
      </c>
      <c r="P125" s="710">
        <f t="shared" si="28"/>
        <v>400.94330704456166</v>
      </c>
      <c r="Q125" s="710">
        <f t="shared" si="30"/>
        <v>381.08215442451683</v>
      </c>
      <c r="R125" s="710">
        <f t="shared" si="17"/>
        <v>366.83070084299584</v>
      </c>
      <c r="S125" s="710">
        <f t="shared" si="18"/>
        <v>358.25304348881855</v>
      </c>
      <c r="T125" s="710">
        <f t="shared" si="29"/>
        <v>355.38642713735481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939.18455729952689</v>
      </c>
      <c r="E126" s="710">
        <f t="shared" si="20"/>
        <v>319.12461462195967</v>
      </c>
      <c r="F126" s="710">
        <f t="shared" si="21"/>
        <v>298.43434255321449</v>
      </c>
      <c r="G126" s="710">
        <f t="shared" si="22"/>
        <v>298.00644375969819</v>
      </c>
      <c r="H126" s="717">
        <f t="shared" si="23"/>
        <v>298.00001690783904</v>
      </c>
      <c r="I126" s="710">
        <f t="shared" si="24"/>
        <v>298.00000899454841</v>
      </c>
      <c r="J126" s="710">
        <f t="shared" si="25"/>
        <v>298.00000481906761</v>
      </c>
      <c r="K126" s="710">
        <f t="shared" si="26"/>
        <v>298.0000028305883</v>
      </c>
      <c r="L126" s="710">
        <f t="shared" si="27"/>
        <v>298.00000224677291</v>
      </c>
      <c r="N126" s="580">
        <v>52</v>
      </c>
      <c r="O126" s="710">
        <f t="shared" si="13"/>
        <v>0.19706249705679213</v>
      </c>
      <c r="P126" s="710">
        <f t="shared" si="28"/>
        <v>402.29655111067359</v>
      </c>
      <c r="Q126" s="710">
        <f t="shared" si="30"/>
        <v>382.45803028357147</v>
      </c>
      <c r="R126" s="710">
        <f t="shared" si="17"/>
        <v>368.2222976478846</v>
      </c>
      <c r="S126" s="710">
        <f t="shared" si="18"/>
        <v>359.65377522001182</v>
      </c>
      <c r="T126" s="710">
        <f t="shared" si="29"/>
        <v>356.79006826467281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946.84983098600901</v>
      </c>
      <c r="E127" s="710">
        <f t="shared" si="20"/>
        <v>319.8284599139983</v>
      </c>
      <c r="F127" s="710">
        <f t="shared" si="21"/>
        <v>298.45813684367431</v>
      </c>
      <c r="G127" s="710">
        <f t="shared" si="22"/>
        <v>298.00693869805826</v>
      </c>
      <c r="H127" s="717">
        <f t="shared" si="23"/>
        <v>298.00001849561409</v>
      </c>
      <c r="I127" s="710">
        <f t="shared" si="24"/>
        <v>298.000009911311</v>
      </c>
      <c r="J127" s="710">
        <f t="shared" si="25"/>
        <v>298.00000535546758</v>
      </c>
      <c r="K127" s="710">
        <f t="shared" si="26"/>
        <v>298.00000317510649</v>
      </c>
      <c r="L127" s="710">
        <f t="shared" si="27"/>
        <v>298.00000253305541</v>
      </c>
      <c r="N127" s="580">
        <v>53</v>
      </c>
      <c r="O127" s="710">
        <f t="shared" si="13"/>
        <v>0.20085216046173043</v>
      </c>
      <c r="P127" s="710">
        <f t="shared" si="28"/>
        <v>403.64808791777693</v>
      </c>
      <c r="Q127" s="710">
        <f t="shared" si="30"/>
        <v>383.83221113766467</v>
      </c>
      <c r="R127" s="710">
        <f t="shared" si="17"/>
        <v>369.6122791174023</v>
      </c>
      <c r="S127" s="710">
        <f t="shared" si="18"/>
        <v>361.05298003209134</v>
      </c>
      <c r="T127" s="710">
        <f t="shared" si="29"/>
        <v>358.19222026428594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954.38847491199158</v>
      </c>
      <c r="E128" s="710">
        <f t="shared" si="20"/>
        <v>320.53968148502184</v>
      </c>
      <c r="F128" s="710">
        <f t="shared" si="21"/>
        <v>298.48270236360935</v>
      </c>
      <c r="G128" s="710">
        <f t="shared" si="22"/>
        <v>298.0074604177147</v>
      </c>
      <c r="H128" s="717">
        <f t="shared" si="23"/>
        <v>298.00002019548208</v>
      </c>
      <c r="I128" s="710">
        <f t="shared" si="24"/>
        <v>298.00001089936052</v>
      </c>
      <c r="J128" s="710">
        <f t="shared" si="25"/>
        <v>298.00000593809574</v>
      </c>
      <c r="K128" s="710">
        <f t="shared" si="26"/>
        <v>298.00000355240365</v>
      </c>
      <c r="L128" s="710">
        <f t="shared" si="27"/>
        <v>298.00000284789189</v>
      </c>
      <c r="N128" s="580">
        <v>54</v>
      </c>
      <c r="O128" s="710">
        <f t="shared" si="13"/>
        <v>0.20464182386666877</v>
      </c>
      <c r="P128" s="710">
        <f t="shared" si="28"/>
        <v>404.99793963672136</v>
      </c>
      <c r="Q128" s="710">
        <f t="shared" si="30"/>
        <v>385.20471352162622</v>
      </c>
      <c r="R128" s="710">
        <f t="shared" si="17"/>
        <v>371.00064739682045</v>
      </c>
      <c r="S128" s="710">
        <f t="shared" si="18"/>
        <v>362.4506455084362</v>
      </c>
      <c r="T128" s="710">
        <f t="shared" si="29"/>
        <v>359.59286466394104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961.80262562441305</v>
      </c>
      <c r="E129" s="710">
        <f t="shared" si="20"/>
        <v>321.25811421414107</v>
      </c>
      <c r="F129" s="710">
        <f t="shared" si="21"/>
        <v>298.50804599517744</v>
      </c>
      <c r="G129" s="710">
        <f t="shared" si="22"/>
        <v>298.00800976156199</v>
      </c>
      <c r="H129" s="717">
        <f t="shared" si="23"/>
        <v>298.00002201280404</v>
      </c>
      <c r="I129" s="710">
        <f t="shared" si="24"/>
        <v>298.0000119625592</v>
      </c>
      <c r="J129" s="710">
        <f t="shared" si="25"/>
        <v>298.00000656979955</v>
      </c>
      <c r="K129" s="710">
        <f t="shared" si="26"/>
        <v>298.00000396474218</v>
      </c>
      <c r="L129" s="710">
        <f t="shared" si="27"/>
        <v>298.00000319335362</v>
      </c>
      <c r="N129" s="580">
        <v>55</v>
      </c>
      <c r="O129" s="710">
        <f t="shared" si="13"/>
        <v>0.20843148727160707</v>
      </c>
      <c r="P129" s="710">
        <f t="shared" si="28"/>
        <v>406.34612546383869</v>
      </c>
      <c r="Q129" s="710">
        <f t="shared" si="30"/>
        <v>386.57555182332891</v>
      </c>
      <c r="R129" s="710">
        <f t="shared" si="17"/>
        <v>372.38740458914276</v>
      </c>
      <c r="S129" s="710">
        <f t="shared" si="18"/>
        <v>363.84676131873294</v>
      </c>
      <c r="T129" s="710">
        <f t="shared" si="29"/>
        <v>360.99198596269792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969.09438352604707</v>
      </c>
      <c r="E130" s="710">
        <f t="shared" si="20"/>
        <v>321.98359588532099</v>
      </c>
      <c r="F130" s="710">
        <f t="shared" si="21"/>
        <v>298.53417441145962</v>
      </c>
      <c r="G130" s="710">
        <f t="shared" si="22"/>
        <v>298.008587578603</v>
      </c>
      <c r="H130" s="717">
        <f t="shared" si="23"/>
        <v>298.0000239530761</v>
      </c>
      <c r="I130" s="710">
        <f t="shared" si="24"/>
        <v>298.00001310488813</v>
      </c>
      <c r="J130" s="710">
        <f t="shared" si="25"/>
        <v>298.00000725353181</v>
      </c>
      <c r="K130" s="710">
        <f t="shared" si="26"/>
        <v>298.00000441448123</v>
      </c>
      <c r="L130" s="710">
        <f t="shared" si="27"/>
        <v>298.00000357160548</v>
      </c>
      <c r="N130" s="580">
        <v>56</v>
      </c>
      <c r="O130" s="710">
        <f t="shared" si="13"/>
        <v>0.21222115067654537</v>
      </c>
      <c r="P130" s="710">
        <f t="shared" si="28"/>
        <v>407.69266205504476</v>
      </c>
      <c r="Q130" s="710">
        <f t="shared" si="30"/>
        <v>387.94473859692641</v>
      </c>
      <c r="R130" s="710">
        <f t="shared" si="17"/>
        <v>373.77255276096332</v>
      </c>
      <c r="S130" s="710">
        <f t="shared" si="18"/>
        <v>365.24131891396894</v>
      </c>
      <c r="T130" s="710">
        <f t="shared" si="29"/>
        <v>362.38957119667236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976.26581348721845</v>
      </c>
      <c r="E131" s="710">
        <f t="shared" si="20"/>
        <v>322.7159671378688</v>
      </c>
      <c r="F131" s="710">
        <f t="shared" si="21"/>
        <v>298.56109408036968</v>
      </c>
      <c r="G131" s="710">
        <f t="shared" si="22"/>
        <v>298.00919472368923</v>
      </c>
      <c r="H131" s="717">
        <f t="shared" si="23"/>
        <v>298.00002602192927</v>
      </c>
      <c r="I131" s="710">
        <f t="shared" si="24"/>
        <v>298.00001433044758</v>
      </c>
      <c r="J131" s="710">
        <f t="shared" si="25"/>
        <v>298.00000799235193</v>
      </c>
      <c r="K131" s="710">
        <f t="shared" si="26"/>
        <v>298.00000490407763</v>
      </c>
      <c r="L131" s="710">
        <f t="shared" si="27"/>
        <v>298.00000398490755</v>
      </c>
      <c r="N131" s="580">
        <v>57</v>
      </c>
      <c r="O131" s="710">
        <f t="shared" si="13"/>
        <v>0.21601081408148368</v>
      </c>
      <c r="P131" s="710">
        <f t="shared" si="28"/>
        <v>409.03756389654495</v>
      </c>
      <c r="Q131" s="710">
        <f t="shared" si="30"/>
        <v>389.31228483034511</v>
      </c>
      <c r="R131" s="710">
        <f t="shared" si="17"/>
        <v>375.15609394747065</v>
      </c>
      <c r="S131" s="710">
        <f t="shared" si="18"/>
        <v>366.63431126596913</v>
      </c>
      <c r="T131" s="710">
        <f t="shared" si="29"/>
        <v>363.78560956819985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983.31894544716624</v>
      </c>
      <c r="E132" s="710">
        <f t="shared" si="20"/>
        <v>323.45507141776045</v>
      </c>
      <c r="F132" s="710">
        <f t="shared" si="21"/>
        <v>298.58881126849593</v>
      </c>
      <c r="G132" s="710">
        <f t="shared" si="22"/>
        <v>298.00983205726652</v>
      </c>
      <c r="H132" s="717">
        <f t="shared" si="23"/>
        <v>298.00002822512971</v>
      </c>
      <c r="I132" s="710">
        <f t="shared" si="24"/>
        <v>298.00001564345825</v>
      </c>
      <c r="J132" s="710">
        <f t="shared" si="25"/>
        <v>298.00000878942689</v>
      </c>
      <c r="K132" s="710">
        <f t="shared" si="26"/>
        <v>298.00000543608803</v>
      </c>
      <c r="L132" s="710">
        <f t="shared" si="27"/>
        <v>298.0000044356164</v>
      </c>
      <c r="N132" s="580">
        <v>58</v>
      </c>
      <c r="O132" s="710">
        <f t="shared" si="13"/>
        <v>0.21980047748642201</v>
      </c>
      <c r="P132" s="710">
        <f t="shared" si="28"/>
        <v>410.38084362140035</v>
      </c>
      <c r="Q132" s="710">
        <f t="shared" si="30"/>
        <v>390.67820017371082</v>
      </c>
      <c r="R132" s="710">
        <f t="shared" si="17"/>
        <v>376.5380301567202</v>
      </c>
      <c r="S132" s="710">
        <f t="shared" si="18"/>
        <v>368.02573264497289</v>
      </c>
      <c r="T132" s="710">
        <f t="shared" si="29"/>
        <v>365.18009212915769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990.25577500522661</v>
      </c>
      <c r="E133" s="710">
        <f t="shared" si="20"/>
        <v>324.20075492979288</v>
      </c>
      <c r="F133" s="710">
        <f t="shared" si="21"/>
        <v>298.61733204487632</v>
      </c>
      <c r="G133" s="710">
        <f t="shared" si="22"/>
        <v>298.01050044512556</v>
      </c>
      <c r="H133" s="717">
        <f t="shared" si="23"/>
        <v>298.00003056857861</v>
      </c>
      <c r="I133" s="710">
        <f t="shared" si="24"/>
        <v>298.00001704826116</v>
      </c>
      <c r="J133" s="710">
        <f t="shared" si="25"/>
        <v>298.00000964803235</v>
      </c>
      <c r="K133" s="710">
        <f t="shared" si="26"/>
        <v>298.00000601316947</v>
      </c>
      <c r="L133" s="710">
        <f t="shared" si="27"/>
        <v>298.00000492618659</v>
      </c>
      <c r="N133" s="580">
        <v>59</v>
      </c>
      <c r="O133" s="710">
        <f t="shared" si="13"/>
        <v>0.22359014089136031</v>
      </c>
      <c r="P133" s="710">
        <f t="shared" si="28"/>
        <v>411.7225122798626</v>
      </c>
      <c r="Q133" s="710">
        <f t="shared" si="30"/>
        <v>392.04249313441574</v>
      </c>
      <c r="R133" s="710">
        <f t="shared" si="17"/>
        <v>377.91836337328419</v>
      </c>
      <c r="S133" s="710">
        <f t="shared" si="18"/>
        <v>369.41557842969394</v>
      </c>
      <c r="T133" s="710">
        <f t="shared" si="29"/>
        <v>366.57301151053645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997.07826400201134</v>
      </c>
      <c r="E134" s="710">
        <f t="shared" si="20"/>
        <v>324.95286659054665</v>
      </c>
      <c r="F134" s="710">
        <f t="shared" si="21"/>
        <v>298.64666228470873</v>
      </c>
      <c r="G134" s="710">
        <f t="shared" si="22"/>
        <v>298.01120075815743</v>
      </c>
      <c r="H134" s="717">
        <f t="shared" si="23"/>
        <v>298.00003305831251</v>
      </c>
      <c r="I134" s="710">
        <f t="shared" si="24"/>
        <v>298.00001854931884</v>
      </c>
      <c r="J134" s="710">
        <f t="shared" si="25"/>
        <v>298.00001057155356</v>
      </c>
      <c r="K134" s="710">
        <f t="shared" si="26"/>
        <v>298.00000663808117</v>
      </c>
      <c r="L134" s="710">
        <f t="shared" si="27"/>
        <v>298.00000545917186</v>
      </c>
      <c r="N134" s="580">
        <v>60</v>
      </c>
      <c r="O134" s="710">
        <f t="shared" si="13"/>
        <v>0.22737980429629862</v>
      </c>
      <c r="P134" s="710">
        <f t="shared" si="28"/>
        <v>413.06257957022819</v>
      </c>
      <c r="Q134" s="710">
        <f t="shared" si="30"/>
        <v>393.40517124369785</v>
      </c>
      <c r="R134" s="710">
        <f t="shared" si="17"/>
        <v>379.29709556136822</v>
      </c>
      <c r="S134" s="710">
        <f t="shared" si="18"/>
        <v>370.80384494512049</v>
      </c>
      <c r="T134" s="710">
        <f t="shared" si="29"/>
        <v>367.9643616915053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1003.7883410907483</v>
      </c>
      <c r="E135" s="710">
        <f t="shared" si="20"/>
        <v>325.71125798214621</v>
      </c>
      <c r="F135" s="710">
        <f t="shared" si="21"/>
        <v>298.6768076729964</v>
      </c>
      <c r="G135" s="710">
        <f t="shared" si="22"/>
        <v>298.01193387211413</v>
      </c>
      <c r="H135" s="717">
        <f t="shared" si="23"/>
        <v>298.00003570050313</v>
      </c>
      <c r="I135" s="710">
        <f t="shared" si="24"/>
        <v>298.00002015121572</v>
      </c>
      <c r="J135" s="710">
        <f t="shared" si="25"/>
        <v>298.0000115634864</v>
      </c>
      <c r="K135" s="710">
        <f t="shared" si="26"/>
        <v>298.0000073136855</v>
      </c>
      <c r="L135" s="710">
        <f t="shared" si="27"/>
        <v>298.00000603722674</v>
      </c>
      <c r="N135" s="580">
        <v>61</v>
      </c>
      <c r="O135" s="710">
        <f t="shared" si="13"/>
        <v>0.23116946770123692</v>
      </c>
      <c r="P135" s="710">
        <f t="shared" si="28"/>
        <v>414.40105403597835</v>
      </c>
      <c r="Q135" s="710">
        <f t="shared" si="30"/>
        <v>394.7662411988926</v>
      </c>
      <c r="R135" s="710">
        <f t="shared" si="17"/>
        <v>380.67422866747324</v>
      </c>
      <c r="S135" s="710">
        <f t="shared" si="18"/>
        <v>372.19052932400365</v>
      </c>
      <c r="T135" s="710">
        <f t="shared" si="29"/>
        <v>369.35413780220478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1010.3879022989522</v>
      </c>
      <c r="E136" s="710">
        <f t="shared" si="20"/>
        <v>326.47578330680415</v>
      </c>
      <c r="F136" s="710">
        <f t="shared" si="21"/>
        <v>298.7077737081305</v>
      </c>
      <c r="G136" s="710">
        <f t="shared" si="22"/>
        <v>298.01270066737419</v>
      </c>
      <c r="H136" s="717">
        <f t="shared" si="23"/>
        <v>298.00003850145742</v>
      </c>
      <c r="I136" s="710">
        <f t="shared" si="24"/>
        <v>298.00002185865839</v>
      </c>
      <c r="J136" s="710">
        <f t="shared" si="25"/>
        <v>298.00001262743848</v>
      </c>
      <c r="K136" s="710">
        <f t="shared" si="26"/>
        <v>298.00000804294916</v>
      </c>
      <c r="L136" s="710">
        <f t="shared" si="27"/>
        <v>298.00000666310746</v>
      </c>
      <c r="N136" s="580">
        <v>62</v>
      </c>
      <c r="O136" s="710">
        <f t="shared" si="13"/>
        <v>0.23495913110617525</v>
      </c>
      <c r="P136" s="710">
        <f t="shared" si="28"/>
        <v>415.73794323412886</v>
      </c>
      <c r="Q136" s="710">
        <f t="shared" si="30"/>
        <v>396.1257089849102</v>
      </c>
      <c r="R136" s="710">
        <f t="shared" si="17"/>
        <v>382.04976462266922</v>
      </c>
      <c r="S136" s="710">
        <f t="shared" si="18"/>
        <v>373.57562938857535</v>
      </c>
      <c r="T136" s="710">
        <f t="shared" si="29"/>
        <v>370.74233595534025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1016.8788115805885</v>
      </c>
      <c r="E137" s="710">
        <f t="shared" si="20"/>
        <v>327.24629934213567</v>
      </c>
      <c r="F137" s="710">
        <f t="shared" si="21"/>
        <v>298.73956570541088</v>
      </c>
      <c r="G137" s="710">
        <f t="shared" si="22"/>
        <v>298.01350202871265</v>
      </c>
      <c r="H137" s="717">
        <f t="shared" si="23"/>
        <v>298.00004146761762</v>
      </c>
      <c r="I137" s="710">
        <f t="shared" si="24"/>
        <v>298.00002367647653</v>
      </c>
      <c r="J137" s="710">
        <f t="shared" si="25"/>
        <v>298.00001376712964</v>
      </c>
      <c r="K137" s="710">
        <f t="shared" si="26"/>
        <v>298.00000882894449</v>
      </c>
      <c r="L137" s="710">
        <f t="shared" si="27"/>
        <v>298.00000733967346</v>
      </c>
      <c r="N137" s="580">
        <v>63</v>
      </c>
      <c r="O137" s="710">
        <f t="shared" si="13"/>
        <v>0.23874879451111355</v>
      </c>
      <c r="P137" s="710">
        <f t="shared" si="28"/>
        <v>417.07325387899334</v>
      </c>
      <c r="Q137" s="710">
        <f t="shared" si="30"/>
        <v>397.48357997797251</v>
      </c>
      <c r="R137" s="710">
        <f t="shared" si="17"/>
        <v>383.42370534453687</v>
      </c>
      <c r="S137" s="710">
        <f t="shared" si="18"/>
        <v>374.95914354953999</v>
      </c>
      <c r="T137" s="710">
        <f t="shared" si="29"/>
        <v>372.12895310237076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1023.2629013588913</v>
      </c>
      <c r="E138" s="710">
        <f t="shared" si="20"/>
        <v>328.0226653972307</v>
      </c>
      <c r="F138" s="710">
        <f t="shared" si="21"/>
        <v>298.77218880050538</v>
      </c>
      <c r="G138" s="710">
        <f t="shared" si="22"/>
        <v>298.01433884507588</v>
      </c>
      <c r="H138" s="717">
        <f t="shared" si="23"/>
        <v>298.00004460556102</v>
      </c>
      <c r="I138" s="710">
        <f t="shared" si="24"/>
        <v>298.00002560962309</v>
      </c>
      <c r="J138" s="710">
        <f t="shared" si="25"/>
        <v>298.00001498639313</v>
      </c>
      <c r="K138" s="710">
        <f t="shared" si="26"/>
        <v>298.00000967485039</v>
      </c>
      <c r="L138" s="710">
        <f t="shared" si="27"/>
        <v>298.00000806988845</v>
      </c>
      <c r="N138" s="580">
        <v>64</v>
      </c>
      <c r="O138" s="710">
        <f t="shared" si="13"/>
        <v>0.24253845791605186</v>
      </c>
      <c r="P138" s="710">
        <f t="shared" si="28"/>
        <v>418.40699196495177</v>
      </c>
      <c r="Q138" s="710">
        <f t="shared" si="30"/>
        <v>398.83985903419983</v>
      </c>
      <c r="R138" s="710">
        <f t="shared" si="17"/>
        <v>384.79605273882635</v>
      </c>
      <c r="S138" s="710">
        <f t="shared" si="18"/>
        <v>376.34107071981919</v>
      </c>
      <c r="T138" s="710">
        <f t="shared" si="29"/>
        <v>373.51398691070023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1029.5419730599945</v>
      </c>
      <c r="E139" s="710">
        <f t="shared" ref="E139:E170" si="32">FoAb*D138+(1-2*FoAb)*E138+FoAb*F138</f>
        <v>328.80474326947075</v>
      </c>
      <c r="F139" s="710">
        <f t="shared" ref="F139:F170" si="33">FoAb*E138+(1-2*FoAb)*F138+FoAb*G138</f>
        <v>298.80564795284937</v>
      </c>
      <c r="G139" s="710">
        <f t="shared" ref="G139:G170" si="34">FoAb*F138+(1-2*FoAb)*G138+FoAb*H138</f>
        <v>298.01521200936111</v>
      </c>
      <c r="H139" s="717">
        <f t="shared" ref="H139:H170" si="35">_FoN1*G138+(1-_FoN1-_FoN2)*H138+_FoN2*I138</f>
        <v>298.00004792200008</v>
      </c>
      <c r="I139" s="710">
        <f t="shared" ref="I139:I170" si="36">FoCase*H138+(1-2*FoCase)*I138+FoCase*J138</f>
        <v>298.00002766317471</v>
      </c>
      <c r="J139" s="710">
        <f t="shared" ref="J139:J170" si="37">FoCase*I138+(1-2*FoCase)*J138+FoCase*K138</f>
        <v>298.00001628917641</v>
      </c>
      <c r="K139" s="710">
        <f t="shared" ref="K139:K170" si="38">FoCase*J138+(1-2*FoCase)*K138+FoCase*L138</f>
        <v>298.00001058395355</v>
      </c>
      <c r="L139" s="710">
        <f t="shared" ref="L139:L170" si="39">(1-2*FoCase-2*FoCase*BiAtmCase)*L138+2*FoCase*K138+2*FoCase*BiAtmCase*Tatm</f>
        <v>298.00000885682164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419.7391628712893</v>
      </c>
      <c r="Q139" s="710">
        <f t="shared" si="30"/>
        <v>400.19455056526107</v>
      </c>
      <c r="R139" s="710">
        <f t="shared" si="17"/>
        <v>386.16680870087424</v>
      </c>
      <c r="S139" s="710">
        <f t="shared" si="18"/>
        <v>377.72141024089257</v>
      </c>
      <c r="T139" s="710">
        <f t="shared" ref="T139:T170" si="41">(1-2*FoCase-2*FoCase*BiAtmCase)*T138+2*FoCase*S138+2*FoCase*BiAtmCase*Tatm</f>
        <v>374.89743565880531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1035.7177976375297</v>
      </c>
      <c r="E140" s="710">
        <f t="shared" si="32"/>
        <v>329.59239720207751</v>
      </c>
      <c r="F140" s="710">
        <f t="shared" si="33"/>
        <v>298.83994794898638</v>
      </c>
      <c r="G140" s="710">
        <f t="shared" si="34"/>
        <v>298.01612241820015</v>
      </c>
      <c r="H140" s="717">
        <f t="shared" si="35"/>
        <v>298.00005142378234</v>
      </c>
      <c r="I140" s="710">
        <f t="shared" si="36"/>
        <v>298.00002984233242</v>
      </c>
      <c r="J140" s="710">
        <f t="shared" si="37"/>
        <v>298.00001767954177</v>
      </c>
      <c r="K140" s="710">
        <f t="shared" si="38"/>
        <v>298.00001155964924</v>
      </c>
      <c r="L140" s="710">
        <f t="shared" si="39"/>
        <v>298.00000970364869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421.06977145172493</v>
      </c>
      <c r="Q140" s="710">
        <f t="shared" ref="Q140:Q171" si="44">FoCase*P139+(1-2*FoCase)*Q139+FoCase*R139</f>
        <v>401.54765860297567</v>
      </c>
      <c r="R140" s="710">
        <f t="shared" si="17"/>
        <v>387.53597511681352</v>
      </c>
      <c r="S140" s="710">
        <f t="shared" si="18"/>
        <v>379.10016181989766</v>
      </c>
      <c r="T140" s="710">
        <f t="shared" si="41"/>
        <v>376.27929814667829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1041.7921160883466</v>
      </c>
      <c r="E141" s="710">
        <f t="shared" si="32"/>
        <v>330.38549384238149</v>
      </c>
      <c r="F141" s="710">
        <f t="shared" si="33"/>
        <v>298.87509340585063</v>
      </c>
      <c r="G141" s="710">
        <f t="shared" si="34"/>
        <v>298.01707097174801</v>
      </c>
      <c r="H141" s="717">
        <f t="shared" si="35"/>
        <v>298.00005511789027</v>
      </c>
      <c r="I141" s="710">
        <f t="shared" si="36"/>
        <v>298.00003215242174</v>
      </c>
      <c r="J141" s="710">
        <f t="shared" si="37"/>
        <v>298.00001916166718</v>
      </c>
      <c r="K141" s="710">
        <f t="shared" si="38"/>
        <v>298.00001260544258</v>
      </c>
      <c r="L141" s="710">
        <f t="shared" si="39"/>
        <v>298.00001061365288</v>
      </c>
      <c r="N141" s="580">
        <v>67</v>
      </c>
      <c r="O141" s="710">
        <f t="shared" si="43"/>
        <v>0.2539074481308668</v>
      </c>
      <c r="P141" s="710">
        <f t="shared" si="40"/>
        <v>422.3988221108653</v>
      </c>
      <c r="Q141" s="710">
        <f t="shared" si="44"/>
        <v>402.8991868544814</v>
      </c>
      <c r="R141" s="710">
        <f t="shared" si="17"/>
        <v>388.90355386460766</v>
      </c>
      <c r="S141" s="710">
        <f t="shared" si="18"/>
        <v>380.47732547591522</v>
      </c>
      <c r="T141" s="710">
        <f t="shared" si="41"/>
        <v>377.65957361935074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1047.7666399595028</v>
      </c>
      <c r="E142" s="710">
        <f t="shared" si="32"/>
        <v>331.183902200798</v>
      </c>
      <c r="F142" s="710">
        <f t="shared" si="33"/>
        <v>298.91108877399279</v>
      </c>
      <c r="G142" s="710">
        <f t="shared" si="34"/>
        <v>298.01805857347551</v>
      </c>
      <c r="H142" s="717">
        <f t="shared" si="35"/>
        <v>298.00005901144118</v>
      </c>
      <c r="I142" s="710">
        <f t="shared" si="36"/>
        <v>298.00003459889314</v>
      </c>
      <c r="J142" s="710">
        <f t="shared" si="37"/>
        <v>298.00002073984712</v>
      </c>
      <c r="K142" s="710">
        <f t="shared" si="38"/>
        <v>298.00001372494933</v>
      </c>
      <c r="L142" s="710">
        <f t="shared" si="39"/>
        <v>298.00001159022617</v>
      </c>
      <c r="N142" s="580">
        <v>68</v>
      </c>
      <c r="O142" s="710">
        <f t="shared" si="43"/>
        <v>0.2576971115358051</v>
      </c>
      <c r="P142" s="710">
        <f t="shared" si="40"/>
        <v>423.72631886949324</v>
      </c>
      <c r="Q142" s="710">
        <f t="shared" si="44"/>
        <v>404.2491387493456</v>
      </c>
      <c r="R142" s="710">
        <f t="shared" si="17"/>
        <v>390.26954681493351</v>
      </c>
      <c r="S142" s="710">
        <f t="shared" si="18"/>
        <v>381.85290149410031</v>
      </c>
      <c r="T142" s="710">
        <f t="shared" si="41"/>
        <v>379.03826170158533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1053.6430518466732</v>
      </c>
      <c r="E143" s="710">
        <f t="shared" si="32"/>
        <v>331.98749361049863</v>
      </c>
      <c r="F143" s="710">
        <f t="shared" si="33"/>
        <v>298.94793834074943</v>
      </c>
      <c r="G143" s="710">
        <f t="shared" si="34"/>
        <v>298.01908612996607</v>
      </c>
      <c r="H143" s="717">
        <f t="shared" si="35"/>
        <v>298.00006311168698</v>
      </c>
      <c r="I143" s="710">
        <f t="shared" si="36"/>
        <v>298.00003718732228</v>
      </c>
      <c r="J143" s="710">
        <f t="shared" si="37"/>
        <v>298.00002241849302</v>
      </c>
      <c r="K143" s="710">
        <f t="shared" si="38"/>
        <v>298.00001492189671</v>
      </c>
      <c r="L143" s="710">
        <f t="shared" si="39"/>
        <v>298.00001263687017</v>
      </c>
      <c r="N143" s="580">
        <v>69</v>
      </c>
      <c r="O143" s="710">
        <f t="shared" si="43"/>
        <v>0.2614867749407434</v>
      </c>
      <c r="P143" s="710">
        <f t="shared" si="40"/>
        <v>425.05226542032176</v>
      </c>
      <c r="Q143" s="710">
        <f t="shared" si="44"/>
        <v>405.59751747979669</v>
      </c>
      <c r="R143" s="710">
        <f t="shared" si="17"/>
        <v>391.63395583193613</v>
      </c>
      <c r="S143" s="710">
        <f t="shared" si="18"/>
        <v>383.22689038651185</v>
      </c>
      <c r="T143" s="710">
        <f t="shared" si="41"/>
        <v>380.41536234210679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1059.423005884124</v>
      </c>
      <c r="E144" s="710">
        <f t="shared" si="32"/>
        <v>332.79614168776629</v>
      </c>
      <c r="F144" s="710">
        <f t="shared" si="33"/>
        <v>298.9856462333579</v>
      </c>
      <c r="G144" s="710">
        <f t="shared" si="34"/>
        <v>298.02015455071722</v>
      </c>
      <c r="H144" s="717">
        <f t="shared" si="35"/>
        <v>298.00006742601425</v>
      </c>
      <c r="I144" s="710">
        <f t="shared" si="36"/>
        <v>298.00003992341055</v>
      </c>
      <c r="J144" s="710">
        <f t="shared" si="37"/>
        <v>298.00002420213411</v>
      </c>
      <c r="K144" s="710">
        <f t="shared" si="38"/>
        <v>298.00001620012449</v>
      </c>
      <c r="L144" s="710">
        <f t="shared" si="39"/>
        <v>298.000013757197</v>
      </c>
      <c r="N144" s="580">
        <v>70</v>
      </c>
      <c r="O144" s="710">
        <f t="shared" si="43"/>
        <v>0.26527643834568171</v>
      </c>
      <c r="P144" s="710">
        <f t="shared" si="40"/>
        <v>426.37666517560604</v>
      </c>
      <c r="Q144" s="710">
        <f t="shared" si="44"/>
        <v>406.94432603508005</v>
      </c>
      <c r="R144" s="710">
        <f t="shared" si="17"/>
        <v>392.99678277387352</v>
      </c>
      <c r="S144" s="710">
        <f t="shared" si="18"/>
        <v>384.59929285866406</v>
      </c>
      <c r="T144" s="710">
        <f t="shared" si="41"/>
        <v>381.79087576597698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1065.1081282263929</v>
      </c>
      <c r="E145" s="710">
        <f t="shared" si="32"/>
        <v>333.60972229302286</v>
      </c>
      <c r="F145" s="710">
        <f t="shared" si="33"/>
        <v>299.02421642201671</v>
      </c>
      <c r="G145" s="710">
        <f t="shared" si="34"/>
        <v>298.02126474794574</v>
      </c>
      <c r="H145" s="717">
        <f t="shared" si="35"/>
        <v>298.00007196194389</v>
      </c>
      <c r="I145" s="710">
        <f t="shared" si="36"/>
        <v>298.0000428129851</v>
      </c>
      <c r="J145" s="710">
        <f t="shared" si="37"/>
        <v>298.00002609541798</v>
      </c>
      <c r="K145" s="710">
        <f t="shared" si="38"/>
        <v>298.00001756358563</v>
      </c>
      <c r="L145" s="710">
        <f t="shared" si="39"/>
        <v>298.00001495493024</v>
      </c>
      <c r="N145" s="580">
        <v>71</v>
      </c>
      <c r="O145" s="710">
        <f t="shared" si="43"/>
        <v>0.26906610175062001</v>
      </c>
      <c r="P145" s="710">
        <f t="shared" si="40"/>
        <v>427.69952130780194</v>
      </c>
      <c r="Q145" s="710">
        <f t="shared" si="44"/>
        <v>408.28956723079733</v>
      </c>
      <c r="R145" s="710">
        <f t="shared" si="17"/>
        <v>394.35802949366763</v>
      </c>
      <c r="S145" s="710">
        <f t="shared" si="18"/>
        <v>385.97010978096199</v>
      </c>
      <c r="T145" s="710">
        <f t="shared" si="41"/>
        <v>383.16480243392635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1070.7000175218166</v>
      </c>
      <c r="E146" s="710">
        <f t="shared" si="32"/>
        <v>334.42811349251684</v>
      </c>
      <c r="F146" s="710">
        <f t="shared" si="33"/>
        <v>299.06365272289281</v>
      </c>
      <c r="G146" s="710">
        <f t="shared" si="34"/>
        <v>298.02241763639694</v>
      </c>
      <c r="H146" s="717">
        <f t="shared" si="35"/>
        <v>298.00007672713093</v>
      </c>
      <c r="I146" s="710">
        <f t="shared" si="36"/>
        <v>298.00004586199918</v>
      </c>
      <c r="J146" s="710">
        <f t="shared" si="37"/>
        <v>298.00002810311116</v>
      </c>
      <c r="K146" s="710">
        <f t="shared" si="38"/>
        <v>298.00001901634738</v>
      </c>
      <c r="L146" s="710">
        <f t="shared" si="39"/>
        <v>298.00001623390585</v>
      </c>
      <c r="N146" s="580">
        <v>72</v>
      </c>
      <c r="O146" s="710">
        <f t="shared" si="43"/>
        <v>0.27285576515555832</v>
      </c>
      <c r="P146" s="710">
        <f t="shared" si="40"/>
        <v>429.02083678428767</v>
      </c>
      <c r="Q146" s="710">
        <f t="shared" si="44"/>
        <v>409.63324373396097</v>
      </c>
      <c r="R146" s="710">
        <f t="shared" ref="R146:R202" si="45">FoCase*Q145+(1-2*FoCase)*R145+FoCase*S145</f>
        <v>395.71769783937486</v>
      </c>
      <c r="S146" s="710">
        <f t="shared" ref="S146:S202" si="46">FoCase*R145+(1-2*FoCase)*S145+FoCase*T145</f>
        <v>387.33934216431032</v>
      </c>
      <c r="T146" s="710">
        <f t="shared" si="41"/>
        <v>384.53714300762459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1076.2002453780437</v>
      </c>
      <c r="E147" s="710">
        <f t="shared" si="32"/>
        <v>335.25119552066161</v>
      </c>
      <c r="F147" s="710">
        <f t="shared" si="33"/>
        <v>299.10395880107671</v>
      </c>
      <c r="G147" s="710">
        <f t="shared" si="34"/>
        <v>298.02361413315828</v>
      </c>
      <c r="H147" s="717">
        <f t="shared" si="35"/>
        <v>298.00008172936452</v>
      </c>
      <c r="I147" s="710">
        <f t="shared" si="36"/>
        <v>298.00004907653249</v>
      </c>
      <c r="J147" s="710">
        <f t="shared" si="37"/>
        <v>298.00003023009981</v>
      </c>
      <c r="K147" s="710">
        <f t="shared" si="38"/>
        <v>298.0000205625916</v>
      </c>
      <c r="L147" s="710">
        <f t="shared" si="39"/>
        <v>298.00001759807316</v>
      </c>
      <c r="N147" s="580">
        <v>73</v>
      </c>
      <c r="O147" s="710">
        <f t="shared" si="43"/>
        <v>0.27664542856049668</v>
      </c>
      <c r="P147" s="710">
        <f t="shared" si="40"/>
        <v>430.34061439701435</v>
      </c>
      <c r="Q147" s="710">
        <f t="shared" si="44"/>
        <v>410.97535808439022</v>
      </c>
      <c r="R147" s="710">
        <f t="shared" si="45"/>
        <v>397.0757896545889</v>
      </c>
      <c r="S147" s="710">
        <f t="shared" si="46"/>
        <v>388.70699113928396</v>
      </c>
      <c r="T147" s="710">
        <f t="shared" si="41"/>
        <v>385.90789832002412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1081.6103568196697</v>
      </c>
      <c r="E148" s="710">
        <f t="shared" si="32"/>
        <v>336.07885074301117</v>
      </c>
      <c r="F148" s="710">
        <f t="shared" si="33"/>
        <v>299.14513817348626</v>
      </c>
      <c r="G148" s="710">
        <f t="shared" si="34"/>
        <v>298.02485515747622</v>
      </c>
      <c r="H148" s="717">
        <f t="shared" si="35"/>
        <v>298.0000869765675</v>
      </c>
      <c r="I148" s="710">
        <f t="shared" si="36"/>
        <v>298.00005246279113</v>
      </c>
      <c r="J148" s="710">
        <f t="shared" si="37"/>
        <v>298.00003248139001</v>
      </c>
      <c r="K148" s="710">
        <f t="shared" si="38"/>
        <v>298.00002220661594</v>
      </c>
      <c r="L148" s="710">
        <f t="shared" si="39"/>
        <v>298.00001905149526</v>
      </c>
      <c r="N148" s="580">
        <v>74</v>
      </c>
      <c r="O148" s="710">
        <f t="shared" si="43"/>
        <v>0.28043509196543498</v>
      </c>
      <c r="P148" s="710">
        <f t="shared" si="40"/>
        <v>431.65885678782678</v>
      </c>
      <c r="Q148" s="710">
        <f t="shared" si="44"/>
        <v>412.31591271298259</v>
      </c>
      <c r="R148" s="710">
        <f t="shared" si="45"/>
        <v>398.43230677878449</v>
      </c>
      <c r="S148" s="710">
        <f t="shared" si="46"/>
        <v>390.07305793834064</v>
      </c>
      <c r="T148" s="710">
        <f t="shared" si="41"/>
        <v>387.27706935003454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1086.9318707381235</v>
      </c>
      <c r="E149" s="710">
        <f t="shared" si="32"/>
        <v>336.91096361986456</v>
      </c>
      <c r="F149" s="710">
        <f t="shared" si="33"/>
        <v>299.18719421171954</v>
      </c>
      <c r="G149" s="710">
        <f t="shared" si="34"/>
        <v>298.02614163057763</v>
      </c>
      <c r="H149" s="717">
        <f t="shared" si="35"/>
        <v>298.00009247679623</v>
      </c>
      <c r="I149" s="710">
        <f t="shared" si="36"/>
        <v>298.00005602710786</v>
      </c>
      <c r="J149" s="710">
        <f t="shared" si="37"/>
        <v>298.00003486210841</v>
      </c>
      <c r="K149" s="710">
        <f t="shared" si="38"/>
        <v>298.00002395283428</v>
      </c>
      <c r="L149" s="710">
        <f t="shared" si="39"/>
        <v>298.0000205983502</v>
      </c>
      <c r="N149" s="580">
        <v>75</v>
      </c>
      <c r="O149" s="710">
        <f t="shared" si="43"/>
        <v>0.28422475537037328</v>
      </c>
      <c r="P149" s="710">
        <f t="shared" si="40"/>
        <v>432.97556647008685</v>
      </c>
      <c r="Q149" s="710">
        <f t="shared" si="44"/>
        <v>413.65490995731739</v>
      </c>
      <c r="R149" s="710">
        <f t="shared" si="45"/>
        <v>399.78725104761173</v>
      </c>
      <c r="S149" s="710">
        <f t="shared" si="46"/>
        <v>391.43754388063257</v>
      </c>
      <c r="T149" s="710">
        <f t="shared" si="41"/>
        <v>388.64465720089657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1092.1662803339418</v>
      </c>
      <c r="E150" s="710">
        <f t="shared" si="32"/>
        <v>337.7474206704868</v>
      </c>
      <c r="F150" s="710">
        <f t="shared" si="33"/>
        <v>299.23013014485855</v>
      </c>
      <c r="G150" s="710">
        <f t="shared" si="34"/>
        <v>298.0274744754945</v>
      </c>
      <c r="H150" s="717">
        <f t="shared" si="35"/>
        <v>298.00009823824041</v>
      </c>
      <c r="I150" s="710">
        <f t="shared" si="36"/>
        <v>298.00005977594253</v>
      </c>
      <c r="J150" s="710">
        <f t="shared" si="37"/>
        <v>298.00003737750268</v>
      </c>
      <c r="K150" s="710">
        <f t="shared" si="38"/>
        <v>298.00002580577734</v>
      </c>
      <c r="L150" s="710">
        <f t="shared" si="39"/>
        <v>298.00002224293149</v>
      </c>
      <c r="N150" s="580">
        <v>76</v>
      </c>
      <c r="O150" s="710">
        <f t="shared" si="43"/>
        <v>0.28801441877531159</v>
      </c>
      <c r="P150" s="710">
        <f t="shared" si="40"/>
        <v>434.29074584713914</v>
      </c>
      <c r="Q150" s="710">
        <f t="shared" si="44"/>
        <v>414.99235207498094</v>
      </c>
      <c r="R150" s="710">
        <f t="shared" si="45"/>
        <v>401.14062429314754</v>
      </c>
      <c r="S150" s="710">
        <f t="shared" si="46"/>
        <v>392.80045035903606</v>
      </c>
      <c r="T150" s="710">
        <f t="shared" si="41"/>
        <v>390.01066308171431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1097.3150535515567</v>
      </c>
      <c r="E151" s="710">
        <f t="shared" si="32"/>
        <v>338.58811043793685</v>
      </c>
      <c r="F151" s="710">
        <f t="shared" si="33"/>
        <v>299.27394906222395</v>
      </c>
      <c r="G151" s="710">
        <f t="shared" si="34"/>
        <v>298.02885461689249</v>
      </c>
      <c r="H151" s="717">
        <f t="shared" si="35"/>
        <v>298.00010426922279</v>
      </c>
      <c r="I151" s="710">
        <f t="shared" si="36"/>
        <v>298.00006371588194</v>
      </c>
      <c r="J151" s="710">
        <f t="shared" si="37"/>
        <v>298.00004003294191</v>
      </c>
      <c r="K151" s="710">
        <f t="shared" si="38"/>
        <v>298.00002777009377</v>
      </c>
      <c r="L151" s="710">
        <f t="shared" si="39"/>
        <v>298.00002398964887</v>
      </c>
      <c r="N151" s="580">
        <v>77</v>
      </c>
      <c r="O151" s="710">
        <f t="shared" si="43"/>
        <v>0.29180408218024989</v>
      </c>
      <c r="P151" s="710">
        <f t="shared" si="40"/>
        <v>435.60439722808019</v>
      </c>
      <c r="Q151" s="710">
        <f t="shared" si="44"/>
        <v>416.32824125494551</v>
      </c>
      <c r="R151" s="710">
        <f t="shared" si="45"/>
        <v>402.49242834411064</v>
      </c>
      <c r="S151" s="710">
        <f t="shared" si="46"/>
        <v>394.16177882907562</v>
      </c>
      <c r="T151" s="710">
        <f t="shared" si="41"/>
        <v>391.3750882916849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1102.379633506725</v>
      </c>
      <c r="E152" s="710">
        <f t="shared" si="32"/>
        <v>339.43292345449191</v>
      </c>
      <c r="F152" s="710">
        <f t="shared" si="33"/>
        <v>299.31865391608159</v>
      </c>
      <c r="G152" s="710">
        <f t="shared" si="34"/>
        <v>298.03028298090322</v>
      </c>
      <c r="H152" s="717">
        <f t="shared" si="35"/>
        <v>298.00011057819893</v>
      </c>
      <c r="I152" s="710">
        <f t="shared" si="36"/>
        <v>298.00006785363996</v>
      </c>
      <c r="J152" s="710">
        <f t="shared" si="37"/>
        <v>298.00004283391723</v>
      </c>
      <c r="K152" s="710">
        <f t="shared" si="38"/>
        <v>298.00002985055005</v>
      </c>
      <c r="L152" s="710">
        <f t="shared" si="39"/>
        <v>298.00002584302899</v>
      </c>
      <c r="N152" s="580">
        <v>78</v>
      </c>
      <c r="O152" s="710">
        <f t="shared" si="43"/>
        <v>0.29559374558518819</v>
      </c>
      <c r="P152" s="710">
        <f t="shared" si="40"/>
        <v>436.91652284122506</v>
      </c>
      <c r="Q152" s="710">
        <f t="shared" si="44"/>
        <v>417.6625796272877</v>
      </c>
      <c r="R152" s="710">
        <f t="shared" si="45"/>
        <v>403.84266502604589</v>
      </c>
      <c r="S152" s="710">
        <f t="shared" si="46"/>
        <v>395.52153079946601</v>
      </c>
      <c r="T152" s="710">
        <f t="shared" si="41"/>
        <v>392.73793420663236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1107.3614389067213</v>
      </c>
      <c r="E153" s="710">
        <f t="shared" si="32"/>
        <v>340.28175220765803</v>
      </c>
      <c r="F153" s="710">
        <f t="shared" si="33"/>
        <v>299.36424752430219</v>
      </c>
      <c r="G153" s="710">
        <f t="shared" si="34"/>
        <v>298.03176049496</v>
      </c>
      <c r="H153" s="717">
        <f t="shared" si="35"/>
        <v>298.00011717375679</v>
      </c>
      <c r="I153" s="710">
        <f t="shared" si="36"/>
        <v>298.00007219605772</v>
      </c>
      <c r="J153" s="710">
        <f t="shared" si="37"/>
        <v>298.00004578604194</v>
      </c>
      <c r="K153" s="710">
        <f t="shared" si="38"/>
        <v>298.00003205203177</v>
      </c>
      <c r="L153" s="710">
        <f t="shared" si="39"/>
        <v>298.00002780771598</v>
      </c>
      <c r="N153" s="580">
        <v>79</v>
      </c>
      <c r="O153" s="710">
        <f t="shared" si="43"/>
        <v>0.2993834089901265</v>
      </c>
      <c r="P153" s="710">
        <f t="shared" si="40"/>
        <v>438.2271248456077</v>
      </c>
      <c r="Q153" s="710">
        <f t="shared" si="44"/>
        <v>418.99536927148711</v>
      </c>
      <c r="R153" s="710">
        <f t="shared" si="45"/>
        <v>405.19133616148196</v>
      </c>
      <c r="S153" s="710">
        <f t="shared" si="46"/>
        <v>396.87970782403647</v>
      </c>
      <c r="T153" s="710">
        <f t="shared" si="41"/>
        <v>394.09920226750722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1112.2618644634215</v>
      </c>
      <c r="E154" s="710">
        <f t="shared" si="32"/>
        <v>341.13449110675703</v>
      </c>
      <c r="F154" s="710">
        <f t="shared" si="33"/>
        <v>299.41073257297467</v>
      </c>
      <c r="G154" s="710">
        <f t="shared" si="34"/>
        <v>298.033288087637</v>
      </c>
      <c r="H154" s="717">
        <f t="shared" si="35"/>
        <v>298.00012406461661</v>
      </c>
      <c r="I154" s="710">
        <f t="shared" si="36"/>
        <v>298.00007675010363</v>
      </c>
      <c r="J154" s="710">
        <f t="shared" si="37"/>
        <v>298.00004889505186</v>
      </c>
      <c r="K154" s="710">
        <f t="shared" si="38"/>
        <v>298.00003437954365</v>
      </c>
      <c r="L154" s="710">
        <f t="shared" si="39"/>
        <v>298.00002988847228</v>
      </c>
      <c r="N154" s="580">
        <v>80</v>
      </c>
      <c r="O154" s="710">
        <f t="shared" si="43"/>
        <v>0.3031730723950648</v>
      </c>
      <c r="P154" s="710">
        <f t="shared" si="40"/>
        <v>439.53620534080176</v>
      </c>
      <c r="Q154" s="710">
        <f t="shared" si="44"/>
        <v>420.32661222351362</v>
      </c>
      <c r="R154" s="710">
        <f t="shared" si="45"/>
        <v>406.53844357006585</v>
      </c>
      <c r="S154" s="710">
        <f t="shared" si="46"/>
        <v>398.23631149483384</v>
      </c>
      <c r="T154" s="710">
        <f t="shared" si="41"/>
        <v>395.45889397056754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1117.0822812993924</v>
      </c>
      <c r="E155" s="710">
        <f t="shared" si="32"/>
        <v>341.99103645008012</v>
      </c>
      <c r="F155" s="710">
        <f t="shared" si="33"/>
        <v>299.45811161897348</v>
      </c>
      <c r="G155" s="710">
        <f t="shared" si="34"/>
        <v>298.03486668849217</v>
      </c>
      <c r="H155" s="717">
        <f t="shared" si="35"/>
        <v>298.00013125963039</v>
      </c>
      <c r="I155" s="710">
        <f t="shared" si="36"/>
        <v>298.00008152287353</v>
      </c>
      <c r="J155" s="710">
        <f t="shared" si="37"/>
        <v>298.00005216680597</v>
      </c>
      <c r="K155" s="710">
        <f t="shared" si="38"/>
        <v>298.00003683821041</v>
      </c>
      <c r="L155" s="710">
        <f t="shared" si="39"/>
        <v>298.00003209017888</v>
      </c>
      <c r="N155" s="580">
        <v>81</v>
      </c>
      <c r="O155" s="710">
        <f t="shared" si="43"/>
        <v>0.30696273580000311</v>
      </c>
      <c r="P155" s="710">
        <f t="shared" si="40"/>
        <v>440.84376637530784</v>
      </c>
      <c r="Q155" s="710">
        <f t="shared" si="44"/>
        <v>421.65631048188027</v>
      </c>
      <c r="R155" s="710">
        <f t="shared" si="45"/>
        <v>407.88398906867855</v>
      </c>
      <c r="S155" s="710">
        <f t="shared" si="46"/>
        <v>399.59134343623396</v>
      </c>
      <c r="T155" s="710">
        <f t="shared" si="41"/>
        <v>396.817010858993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1121.8240373471101</v>
      </c>
      <c r="E156" s="710">
        <f t="shared" si="32"/>
        <v>342.85128639259858</v>
      </c>
      <c r="F156" s="710">
        <f t="shared" si="33"/>
        <v>299.50638709248199</v>
      </c>
      <c r="G156" s="710">
        <f t="shared" si="34"/>
        <v>298.03649722791312</v>
      </c>
      <c r="H156" s="717">
        <f t="shared" si="35"/>
        <v>298.00013876778172</v>
      </c>
      <c r="I156" s="710">
        <f t="shared" si="36"/>
        <v>298.00008652159062</v>
      </c>
      <c r="J156" s="710">
        <f t="shared" si="37"/>
        <v>298.00005560728641</v>
      </c>
      <c r="K156" s="710">
        <f t="shared" si="38"/>
        <v>298.00003943327698</v>
      </c>
      <c r="L156" s="710">
        <f t="shared" si="39"/>
        <v>298.00003441783616</v>
      </c>
      <c r="N156" s="580">
        <v>82</v>
      </c>
      <c r="O156" s="710">
        <f t="shared" si="43"/>
        <v>0.31075239920494147</v>
      </c>
      <c r="P156" s="710">
        <f t="shared" si="40"/>
        <v>442.14980995371616</v>
      </c>
      <c r="Q156" s="710">
        <f t="shared" si="44"/>
        <v>422.98446601281182</v>
      </c>
      <c r="R156" s="710">
        <f t="shared" si="45"/>
        <v>409.22797447153431</v>
      </c>
      <c r="S156" s="710">
        <f t="shared" si="46"/>
        <v>400.94480529991324</v>
      </c>
      <c r="T156" s="710">
        <f t="shared" si="41"/>
        <v>398.17355451572456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1126.4884577414191</v>
      </c>
      <c r="E157" s="710">
        <f t="shared" si="32"/>
        <v>343.71514091422216</v>
      </c>
      <c r="F157" s="710">
        <f t="shared" si="33"/>
        <v>299.55556129947075</v>
      </c>
      <c r="G157" s="710">
        <f t="shared" si="34"/>
        <v>298.03818063696679</v>
      </c>
      <c r="H157" s="717">
        <f t="shared" si="35"/>
        <v>298.00014659818549</v>
      </c>
      <c r="I157" s="710">
        <f t="shared" si="36"/>
        <v>298.00009175360537</v>
      </c>
      <c r="J157" s="710">
        <f t="shared" si="37"/>
        <v>298.00005922259902</v>
      </c>
      <c r="K157" s="710">
        <f t="shared" si="38"/>
        <v>298.00004217010917</v>
      </c>
      <c r="L157" s="710">
        <f t="shared" si="39"/>
        <v>298.0000368765642</v>
      </c>
      <c r="N157" s="580">
        <v>83</v>
      </c>
      <c r="O157" s="710">
        <f t="shared" si="43"/>
        <v>0.31454206260987977</v>
      </c>
      <c r="P157" s="710">
        <f t="shared" si="40"/>
        <v>443.45433804282311</v>
      </c>
      <c r="Q157" s="710">
        <f t="shared" si="44"/>
        <v>424.31108075465977</v>
      </c>
      <c r="R157" s="710">
        <f t="shared" si="45"/>
        <v>410.57040159026536</v>
      </c>
      <c r="S157" s="710">
        <f t="shared" si="46"/>
        <v>402.29669876055482</v>
      </c>
      <c r="T157" s="710">
        <f t="shared" si="41"/>
        <v>399.52852655735052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1131.076845205351</v>
      </c>
      <c r="E158" s="710">
        <f t="shared" si="32"/>
        <v>344.58250178859538</v>
      </c>
      <c r="F158" s="710">
        <f t="shared" si="33"/>
        <v>299.60563642413337</v>
      </c>
      <c r="G158" s="710">
        <f t="shared" si="34"/>
        <v>298.0399178472519</v>
      </c>
      <c r="H158" s="717">
        <f t="shared" si="35"/>
        <v>298.0001547600873</v>
      </c>
      <c r="I158" s="710">
        <f t="shared" si="36"/>
        <v>298.00009722639584</v>
      </c>
      <c r="J158" s="710">
        <f t="shared" si="37"/>
        <v>298.00006301897332</v>
      </c>
      <c r="K158" s="710">
        <f t="shared" si="38"/>
        <v>298.00004505419406</v>
      </c>
      <c r="L158" s="710">
        <f t="shared" si="39"/>
        <v>298.00003947160337</v>
      </c>
      <c r="N158" s="580">
        <v>84</v>
      </c>
      <c r="O158" s="710">
        <f t="shared" si="43"/>
        <v>0.31833172601481807</v>
      </c>
      <c r="P158" s="710">
        <f t="shared" si="40"/>
        <v>444.75735257685562</v>
      </c>
      <c r="Q158" s="710">
        <f t="shared" si="44"/>
        <v>425.63615662167211</v>
      </c>
      <c r="R158" s="710">
        <f t="shared" si="45"/>
        <v>411.91127223399496</v>
      </c>
      <c r="S158" s="710">
        <f t="shared" si="46"/>
        <v>403.64702551218198</v>
      </c>
      <c r="T158" s="710">
        <f t="shared" si="41"/>
        <v>400.8819286288853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1135.5904804294114</v>
      </c>
      <c r="E159" s="710">
        <f t="shared" si="32"/>
        <v>345.45327255242358</v>
      </c>
      <c r="F159" s="710">
        <f t="shared" si="33"/>
        <v>299.6566145312795</v>
      </c>
      <c r="G159" s="710">
        <f t="shared" si="34"/>
        <v>298.04170979075514</v>
      </c>
      <c r="H159" s="717">
        <f t="shared" si="35"/>
        <v>298.0001632628634</v>
      </c>
      <c r="I159" s="710">
        <f t="shared" si="36"/>
        <v>298.00010294756731</v>
      </c>
      <c r="J159" s="710">
        <f t="shared" si="37"/>
        <v>298.00006700276293</v>
      </c>
      <c r="K159" s="710">
        <f t="shared" si="38"/>
        <v>298.00004809114029</v>
      </c>
      <c r="L159" s="710">
        <f t="shared" si="39"/>
        <v>298.00004220831494</v>
      </c>
      <c r="N159" s="580">
        <v>85</v>
      </c>
      <c r="O159" s="710">
        <f t="shared" si="43"/>
        <v>0.32212138941975638</v>
      </c>
      <c r="P159" s="710">
        <f t="shared" si="40"/>
        <v>446.0588554619319</v>
      </c>
      <c r="Q159" s="710">
        <f t="shared" si="44"/>
        <v>426.95969550721333</v>
      </c>
      <c r="R159" s="710">
        <f t="shared" si="45"/>
        <v>413.25058820939955</v>
      </c>
      <c r="S159" s="710">
        <f t="shared" si="46"/>
        <v>404.99578726502813</v>
      </c>
      <c r="T159" s="710">
        <f t="shared" si="41"/>
        <v>402.23376239931127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1140.0306224444482</v>
      </c>
      <c r="E160" s="710">
        <f t="shared" si="32"/>
        <v>346.32735847531876</v>
      </c>
      <c r="F160" s="710">
        <f t="shared" si="33"/>
        <v>299.70849756868608</v>
      </c>
      <c r="G160" s="710">
        <f t="shared" si="34"/>
        <v>298.04355739970993</v>
      </c>
      <c r="H160" s="717">
        <f t="shared" si="35"/>
        <v>298.00017211602011</v>
      </c>
      <c r="I160" s="710">
        <f t="shared" si="36"/>
        <v>298.0001089248525</v>
      </c>
      <c r="J160" s="710">
        <f t="shared" si="37"/>
        <v>298.00007118044579</v>
      </c>
      <c r="K160" s="710">
        <f t="shared" si="38"/>
        <v>298.00005128667851</v>
      </c>
      <c r="L160" s="710">
        <f t="shared" si="39"/>
        <v>298.00004509218121</v>
      </c>
      <c r="N160" s="580">
        <v>86</v>
      </c>
      <c r="O160" s="710">
        <f t="shared" si="43"/>
        <v>0.32591105282469468</v>
      </c>
      <c r="P160" s="710">
        <f t="shared" si="40"/>
        <v>447.35884857987213</v>
      </c>
      <c r="Q160" s="710">
        <f t="shared" si="44"/>
        <v>428.28169928651414</v>
      </c>
      <c r="R160" s="710">
        <f t="shared" si="45"/>
        <v>414.58835132076325</v>
      </c>
      <c r="S160" s="710">
        <f t="shared" si="46"/>
        <v>406.34298574286345</v>
      </c>
      <c r="T160" s="710">
        <f t="shared" si="41"/>
        <v>403.58402955777211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1144.3985089882087</v>
      </c>
      <c r="E161" s="710">
        <f t="shared" si="32"/>
        <v>347.20466653015728</v>
      </c>
      <c r="F161" s="710">
        <f t="shared" si="33"/>
        <v>299.76128736940746</v>
      </c>
      <c r="G161" s="710">
        <f t="shared" si="34"/>
        <v>298.04546160645867</v>
      </c>
      <c r="H161" s="717">
        <f t="shared" si="35"/>
        <v>298.00018132919348</v>
      </c>
      <c r="I161" s="710">
        <f t="shared" si="36"/>
        <v>298.00011516611141</v>
      </c>
      <c r="J161" s="710">
        <f t="shared" si="37"/>
        <v>298.0000755586243</v>
      </c>
      <c r="K161" s="710">
        <f t="shared" si="38"/>
        <v>298.00005464666174</v>
      </c>
      <c r="L161" s="710">
        <f t="shared" si="39"/>
        <v>298.00004812880599</v>
      </c>
      <c r="N161" s="580">
        <v>87</v>
      </c>
      <c r="O161" s="710">
        <f t="shared" si="43"/>
        <v>0.32970071622963298</v>
      </c>
      <c r="P161" s="710">
        <f t="shared" si="40"/>
        <v>448.65733379145189</v>
      </c>
      <c r="Q161" s="710">
        <f t="shared" si="44"/>
        <v>429.60216981902062</v>
      </c>
      <c r="R161" s="710">
        <f t="shared" si="45"/>
        <v>415.92456337002346</v>
      </c>
      <c r="S161" s="710">
        <f t="shared" si="46"/>
        <v>407.6886226807128</v>
      </c>
      <c r="T161" s="710">
        <f t="shared" si="41"/>
        <v>404.93273181032248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1148.6953568656916</v>
      </c>
      <c r="E162" s="710">
        <f t="shared" si="32"/>
        <v>348.0851053639401</v>
      </c>
      <c r="F162" s="710">
        <f t="shared" si="33"/>
        <v>299.81498565404496</v>
      </c>
      <c r="G162" s="710">
        <f t="shared" si="34"/>
        <v>298.04742334331809</v>
      </c>
      <c r="H162" s="717">
        <f t="shared" si="35"/>
        <v>298.00019091214898</v>
      </c>
      <c r="I162" s="710">
        <f t="shared" si="36"/>
        <v>298.00012167933102</v>
      </c>
      <c r="J162" s="710">
        <f t="shared" si="37"/>
        <v>298.00008014402556</v>
      </c>
      <c r="K162" s="710">
        <f t="shared" si="38"/>
        <v>298.00005817706574</v>
      </c>
      <c r="L162" s="710">
        <f t="shared" si="39"/>
        <v>298.00005132391522</v>
      </c>
      <c r="N162" s="580">
        <v>88</v>
      </c>
      <c r="O162" s="710">
        <f t="shared" si="43"/>
        <v>0.33349037963457129</v>
      </c>
      <c r="P162" s="710">
        <f t="shared" si="40"/>
        <v>449.9543129391817</v>
      </c>
      <c r="Q162" s="710">
        <f t="shared" si="44"/>
        <v>430.92110895040003</v>
      </c>
      <c r="R162" s="710">
        <f t="shared" si="45"/>
        <v>417.25922615681117</v>
      </c>
      <c r="S162" s="710">
        <f t="shared" si="46"/>
        <v>409.03269982290715</v>
      </c>
      <c r="T162" s="710">
        <f t="shared" si="41"/>
        <v>406.27987087715263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1152.9223623034018</v>
      </c>
      <c r="E163" s="710">
        <f t="shared" si="32"/>
        <v>348.96858526914713</v>
      </c>
      <c r="F163" s="710">
        <f t="shared" si="33"/>
        <v>299.86959403297732</v>
      </c>
      <c r="G163" s="710">
        <f t="shared" si="34"/>
        <v>298.04944354244702</v>
      </c>
      <c r="H163" s="717">
        <f t="shared" si="35"/>
        <v>298.00020087478094</v>
      </c>
      <c r="I163" s="710">
        <f t="shared" si="36"/>
        <v>298.0001284726257</v>
      </c>
      <c r="J163" s="710">
        <f t="shared" si="37"/>
        <v>298.00008494350129</v>
      </c>
      <c r="K163" s="710">
        <f t="shared" si="38"/>
        <v>298.00006188398925</v>
      </c>
      <c r="L163" s="710">
        <f t="shared" si="39"/>
        <v>298.00005468335712</v>
      </c>
      <c r="N163" s="580">
        <v>89</v>
      </c>
      <c r="O163" s="710">
        <f t="shared" si="43"/>
        <v>0.33728004303950959</v>
      </c>
      <c r="P163" s="710">
        <f t="shared" si="40"/>
        <v>451.24978784968067</v>
      </c>
      <c r="Q163" s="710">
        <f t="shared" si="44"/>
        <v>432.23851851425411</v>
      </c>
      <c r="R163" s="710">
        <f t="shared" si="45"/>
        <v>418.59234147848531</v>
      </c>
      <c r="S163" s="710">
        <f t="shared" si="46"/>
        <v>410.37521892141956</v>
      </c>
      <c r="T163" s="710">
        <f t="shared" si="41"/>
        <v>407.62544849021873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1157.0807012976068</v>
      </c>
      <c r="E164" s="710">
        <f t="shared" si="32"/>
        <v>349.85501815557791</v>
      </c>
      <c r="F164" s="710">
        <f t="shared" si="33"/>
        <v>299.92511400855113</v>
      </c>
      <c r="G164" s="710">
        <f t="shared" si="34"/>
        <v>298.0515231357179</v>
      </c>
      <c r="H164" s="717">
        <f t="shared" si="35"/>
        <v>298.0002112271124</v>
      </c>
      <c r="I164" s="710">
        <f t="shared" si="36"/>
        <v>298.00013555423664</v>
      </c>
      <c r="J164" s="710">
        <f t="shared" si="37"/>
        <v>298.00008996402829</v>
      </c>
      <c r="K164" s="710">
        <f t="shared" si="38"/>
        <v>298.00006577365423</v>
      </c>
      <c r="L164" s="710">
        <f t="shared" si="39"/>
        <v>298.00005821310248</v>
      </c>
      <c r="N164" s="580">
        <v>90</v>
      </c>
      <c r="O164" s="710">
        <f t="shared" si="43"/>
        <v>0.34106970644444795</v>
      </c>
      <c r="P164" s="710">
        <f t="shared" si="40"/>
        <v>452.54376033570338</v>
      </c>
      <c r="Q164" s="710">
        <f t="shared" si="44"/>
        <v>433.55440033358275</v>
      </c>
      <c r="R164" s="710">
        <f t="shared" si="45"/>
        <v>419.92391113016231</v>
      </c>
      <c r="S164" s="710">
        <f t="shared" si="46"/>
        <v>411.71618173444563</v>
      </c>
      <c r="T164" s="710">
        <f t="shared" si="41"/>
        <v>408.96946639121938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1161.1715299567011</v>
      </c>
      <c r="E165" s="710">
        <f t="shared" si="32"/>
        <v>350.74431752266958</v>
      </c>
      <c r="F165" s="710">
        <f t="shared" si="33"/>
        <v>299.98154697723373</v>
      </c>
      <c r="G165" s="710">
        <f t="shared" si="34"/>
        <v>298.05366305459046</v>
      </c>
      <c r="H165" s="717">
        <f t="shared" si="35"/>
        <v>298.00022197929439</v>
      </c>
      <c r="I165" s="710">
        <f t="shared" si="36"/>
        <v>298.00014293253184</v>
      </c>
      <c r="J165" s="710">
        <f t="shared" si="37"/>
        <v>298.00009521270835</v>
      </c>
      <c r="K165" s="710">
        <f t="shared" si="38"/>
        <v>298.00006985240623</v>
      </c>
      <c r="L165" s="710">
        <f t="shared" si="39"/>
        <v>298.00006191924507</v>
      </c>
      <c r="N165" s="580">
        <v>91</v>
      </c>
      <c r="O165" s="710">
        <f t="shared" si="43"/>
        <v>0.34485936984938625</v>
      </c>
      <c r="P165" s="710">
        <f t="shared" si="40"/>
        <v>453.83623219787182</v>
      </c>
      <c r="Q165" s="710">
        <f t="shared" si="44"/>
        <v>434.86875622203422</v>
      </c>
      <c r="R165" s="710">
        <f t="shared" si="45"/>
        <v>421.25393690474192</v>
      </c>
      <c r="S165" s="710">
        <f t="shared" si="46"/>
        <v>413.05559002518999</v>
      </c>
      <c r="T165" s="710">
        <f t="shared" si="41"/>
        <v>410.31192632986875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1165.1959848377742</v>
      </c>
      <c r="E166" s="710">
        <f t="shared" si="32"/>
        <v>351.63639843228475</v>
      </c>
      <c r="F166" s="710">
        <f t="shared" si="33"/>
        <v>300.03889423172825</v>
      </c>
      <c r="G166" s="710">
        <f t="shared" si="34"/>
        <v>298.05586422998852</v>
      </c>
      <c r="H166" s="717">
        <f t="shared" si="35"/>
        <v>298.00023314160569</v>
      </c>
      <c r="I166" s="710">
        <f t="shared" si="36"/>
        <v>298.00015061600624</v>
      </c>
      <c r="J166" s="710">
        <f t="shared" si="37"/>
        <v>298.00010069676824</v>
      </c>
      <c r="K166" s="710">
        <f t="shared" si="38"/>
        <v>298.00007412671437</v>
      </c>
      <c r="L166" s="710">
        <f t="shared" si="39"/>
        <v>298.00006580800186</v>
      </c>
      <c r="N166" s="580">
        <v>92</v>
      </c>
      <c r="O166" s="710">
        <f t="shared" si="43"/>
        <v>0.34864903325432456</v>
      </c>
      <c r="P166" s="710">
        <f t="shared" si="40"/>
        <v>455.12720522615422</v>
      </c>
      <c r="Q166" s="710">
        <f t="shared" si="44"/>
        <v>436.18158798497285</v>
      </c>
      <c r="R166" s="710">
        <f t="shared" si="45"/>
        <v>422.58242059292974</v>
      </c>
      <c r="S166" s="710">
        <f t="shared" si="46"/>
        <v>414.39344556083188</v>
      </c>
      <c r="T166" s="710">
        <f t="shared" si="41"/>
        <v>411.65283006242123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1169.1551832774828</v>
      </c>
      <c r="E167" s="710">
        <f t="shared" si="32"/>
        <v>352.53117748196064</v>
      </c>
      <c r="F167" s="710">
        <f t="shared" si="33"/>
        <v>300.09715696305113</v>
      </c>
      <c r="G167" s="710">
        <f t="shared" si="34"/>
        <v>298.0581275921798</v>
      </c>
      <c r="H167" s="717">
        <f t="shared" si="35"/>
        <v>298.00024472445233</v>
      </c>
      <c r="I167" s="710">
        <f t="shared" si="36"/>
        <v>298.00015861328114</v>
      </c>
      <c r="J167" s="710">
        <f t="shared" si="37"/>
        <v>298.00010642356006</v>
      </c>
      <c r="K167" s="710">
        <f t="shared" si="38"/>
        <v>298.00007860317197</v>
      </c>
      <c r="L167" s="710">
        <f t="shared" si="39"/>
        <v>298.00006988571323</v>
      </c>
      <c r="N167" s="580">
        <v>93</v>
      </c>
      <c r="O167" s="710">
        <f t="shared" si="43"/>
        <v>0.35243869665926286</v>
      </c>
      <c r="P167" s="710">
        <f t="shared" si="40"/>
        <v>456.41668120112854</v>
      </c>
      <c r="Q167" s="710">
        <f t="shared" si="44"/>
        <v>437.49289742039156</v>
      </c>
      <c r="R167" s="710">
        <f t="shared" si="45"/>
        <v>423.9093639832563</v>
      </c>
      <c r="S167" s="710">
        <f t="shared" si="46"/>
        <v>415.72975011164124</v>
      </c>
      <c r="T167" s="710">
        <f t="shared" si="41"/>
        <v>412.9921793504127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1173.0502237173223</v>
      </c>
      <c r="E168" s="710">
        <f t="shared" si="32"/>
        <v>353.42857277861236</v>
      </c>
      <c r="F168" s="710">
        <f t="shared" si="33"/>
        <v>300.15633626257397</v>
      </c>
      <c r="G168" s="710">
        <f t="shared" si="34"/>
        <v>298.0604540706579</v>
      </c>
      <c r="H168" s="717">
        <f t="shared" si="35"/>
        <v>298.00025673836711</v>
      </c>
      <c r="I168" s="710">
        <f t="shared" si="36"/>
        <v>298.00016693310431</v>
      </c>
      <c r="J168" s="710">
        <f t="shared" si="37"/>
        <v>298.00011240056108</v>
      </c>
      <c r="K168" s="710">
        <f t="shared" si="38"/>
        <v>298.00008328849628</v>
      </c>
      <c r="L168" s="710">
        <f t="shared" si="39"/>
        <v>298.00007415884346</v>
      </c>
      <c r="N168" s="580">
        <v>94</v>
      </c>
      <c r="O168" s="710">
        <f t="shared" si="43"/>
        <v>0.35622836006420117</v>
      </c>
      <c r="P168" s="710">
        <f t="shared" si="40"/>
        <v>457.70466189506146</v>
      </c>
      <c r="Q168" s="710">
        <f t="shared" si="44"/>
        <v>438.80268631969108</v>
      </c>
      <c r="R168" s="710">
        <f t="shared" si="45"/>
        <v>425.23476886209426</v>
      </c>
      <c r="S168" s="710">
        <f t="shared" si="46"/>
        <v>417.06450545022454</v>
      </c>
      <c r="T168" s="710">
        <f t="shared" si="41"/>
        <v>414.32997595958562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1176.8821860233941</v>
      </c>
      <c r="E169" s="710">
        <f t="shared" si="32"/>
        <v>354.32850391268204</v>
      </c>
      <c r="F169" s="710">
        <f t="shared" si="33"/>
        <v>300.2164331240287</v>
      </c>
      <c r="G169" s="710">
        <f t="shared" si="34"/>
        <v>298.0628445940273</v>
      </c>
      <c r="H169" s="717">
        <f t="shared" si="35"/>
        <v>298.00026919400926</v>
      </c>
      <c r="I169" s="710">
        <f t="shared" si="36"/>
        <v>298.00017558434973</v>
      </c>
      <c r="J169" s="710">
        <f t="shared" si="37"/>
        <v>298.00011863537372</v>
      </c>
      <c r="K169" s="710">
        <f t="shared" si="38"/>
        <v>298.00008818952892</v>
      </c>
      <c r="L169" s="710">
        <f t="shared" si="39"/>
        <v>298.00007863398054</v>
      </c>
      <c r="N169" s="580">
        <v>95</v>
      </c>
      <c r="O169" s="710">
        <f t="shared" si="43"/>
        <v>0.36001802346913947</v>
      </c>
      <c r="P169" s="710">
        <f t="shared" si="40"/>
        <v>458.99114907283047</v>
      </c>
      <c r="Q169" s="710">
        <f t="shared" si="44"/>
        <v>440.11095646834599</v>
      </c>
      <c r="R169" s="710">
        <f t="shared" si="45"/>
        <v>426.55863701367315</v>
      </c>
      <c r="S169" s="710">
        <f t="shared" si="46"/>
        <v>418.39771335088119</v>
      </c>
      <c r="T169" s="710">
        <f t="shared" si="41"/>
        <v>415.66622165897155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1180.6521318007592</v>
      </c>
      <c r="E170" s="710">
        <f t="shared" si="32"/>
        <v>355.23089193272682</v>
      </c>
      <c r="F170" s="710">
        <f t="shared" si="33"/>
        <v>300.27744844547811</v>
      </c>
      <c r="G170" s="710">
        <f t="shared" si="34"/>
        <v>298.06530008989114</v>
      </c>
      <c r="H170" s="717">
        <f t="shared" si="35"/>
        <v>298.00028210216385</v>
      </c>
      <c r="I170" s="710">
        <f t="shared" si="36"/>
        <v>298.00018457601738</v>
      </c>
      <c r="J170" s="710">
        <f t="shared" si="37"/>
        <v>298.00012513572568</v>
      </c>
      <c r="K170" s="710">
        <f t="shared" si="38"/>
        <v>298.00009331323594</v>
      </c>
      <c r="L170" s="710">
        <f t="shared" si="39"/>
        <v>298.00008331783653</v>
      </c>
      <c r="N170" s="580">
        <v>96</v>
      </c>
      <c r="O170" s="710">
        <f t="shared" si="43"/>
        <v>0.36380768687407777</v>
      </c>
      <c r="P170" s="710">
        <f t="shared" si="40"/>
        <v>460.27614449271152</v>
      </c>
      <c r="Q170" s="710">
        <f t="shared" si="44"/>
        <v>441.41770964647367</v>
      </c>
      <c r="R170" s="710">
        <f t="shared" si="45"/>
        <v>427.88097022009231</v>
      </c>
      <c r="S170" s="710">
        <f t="shared" si="46"/>
        <v>419.72937558905403</v>
      </c>
      <c r="T170" s="710">
        <f t="shared" si="41"/>
        <v>417.00091822010808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1184.3611047024722</v>
      </c>
      <c r="E171" s="710">
        <f t="shared" ref="E171:E202" si="48">FoAb*D170+(1-2*FoAb)*E170+FoAb*F170</f>
        <v>356.13565932043792</v>
      </c>
      <c r="F171" s="710">
        <f t="shared" ref="F171:F202" si="49">FoAb*E170+(1-2*FoAb)*F170+FoAb*G170</f>
        <v>300.33938303125177</v>
      </c>
      <c r="G171" s="710">
        <f t="shared" ref="G171:G202" si="50">FoAb*F170+(1-2*FoAb)*G170+FoAb*H170</f>
        <v>298.06782148474133</v>
      </c>
      <c r="H171" s="717">
        <f t="shared" ref="H171:H202" si="51">_FoN1*G170+(1-_FoN1-_FoN2)*H170+_FoN2*I170</f>
        <v>298.00029547374135</v>
      </c>
      <c r="I171" s="710">
        <f t="shared" ref="I171:I202" si="52">FoCase*H170+(1-2*FoCase)*I170+FoCase*J170</f>
        <v>298.00019391723299</v>
      </c>
      <c r="J171" s="710">
        <f t="shared" ref="J171:J202" si="53">FoCase*I170+(1-2*FoCase)*J170+FoCase*K170</f>
        <v>298.00013190946993</v>
      </c>
      <c r="K171" s="710">
        <f t="shared" ref="K171:K202" si="54">FoCase*J170+(1-2*FoCase)*K170+FoCase*L170</f>
        <v>298.00009866670791</v>
      </c>
      <c r="L171" s="710">
        <f t="shared" ref="L171:L202" si="55">(1-2*FoCase-2*FoCase*BiAtmCase)*L170+2*FoCase*K170+2*FoCase*BiAtmCase*Tatm</f>
        <v>298.00008821724788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461.55964990705183</v>
      </c>
      <c r="Q171" s="710">
        <f t="shared" si="44"/>
        <v>442.72294762932074</v>
      </c>
      <c r="R171" s="710">
        <f t="shared" si="45"/>
        <v>429.20177026133229</v>
      </c>
      <c r="S171" s="710">
        <f t="shared" si="46"/>
        <v>421.05949394086065</v>
      </c>
      <c r="T171" s="710">
        <f t="shared" ref="T171:T202" si="57">(1-2*FoCase-2*FoCase*BiAtmCase)*T170+2*FoCase*S170+2*FoCase*BiAtmCase*Tatm</f>
        <v>418.33406741637015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1188.0101307333841</v>
      </c>
      <c r="E172" s="710">
        <f t="shared" si="48"/>
        <v>357.04272996608319</v>
      </c>
      <c r="F172" s="710">
        <f t="shared" si="49"/>
        <v>300.40223759384759</v>
      </c>
      <c r="G172" s="710">
        <f t="shared" si="50"/>
        <v>298.07040970385088</v>
      </c>
      <c r="H172" s="717">
        <f t="shared" si="51"/>
        <v>298.00030931977716</v>
      </c>
      <c r="I172" s="710">
        <f t="shared" si="52"/>
        <v>298.00020361724785</v>
      </c>
      <c r="J172" s="710">
        <f t="shared" si="53"/>
        <v>298.00013896458466</v>
      </c>
      <c r="K172" s="710">
        <f t="shared" si="54"/>
        <v>298.00010425716005</v>
      </c>
      <c r="L172" s="710">
        <f t="shared" si="55"/>
        <v>298.00009333917541</v>
      </c>
      <c r="N172" s="580">
        <v>98</v>
      </c>
      <c r="O172" s="710">
        <f t="shared" si="43"/>
        <v>0.37138701368395438</v>
      </c>
      <c r="P172" s="710">
        <f t="shared" si="56"/>
        <v>462.84166706284486</v>
      </c>
      <c r="Q172" s="710">
        <f t="shared" ref="Q172:Q202" si="58">FoCase*P171+(1-2*FoCase)*Q171+FoCase*R171</f>
        <v>444.02667218767834</v>
      </c>
      <c r="R172" s="710">
        <f t="shared" si="45"/>
        <v>430.52103891526519</v>
      </c>
      <c r="S172" s="710">
        <f t="shared" si="46"/>
        <v>422.38807018269347</v>
      </c>
      <c r="T172" s="710">
        <f t="shared" si="57"/>
        <v>419.66567102239975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1191.6002185488042</v>
      </c>
      <c r="E173" s="710">
        <f t="shared" si="48"/>
        <v>357.9520291443668</v>
      </c>
      <c r="F173" s="710">
        <f t="shared" si="49"/>
        <v>300.46601275580048</v>
      </c>
      <c r="G173" s="710">
        <f t="shared" si="50"/>
        <v>298.0730656711695</v>
      </c>
      <c r="H173" s="717">
        <f t="shared" si="51"/>
        <v>298.00032365143107</v>
      </c>
      <c r="I173" s="710">
        <f t="shared" si="52"/>
        <v>298.00021368543855</v>
      </c>
      <c r="J173" s="710">
        <f t="shared" si="53"/>
        <v>298.00014630917309</v>
      </c>
      <c r="K173" s="710">
        <f t="shared" si="54"/>
        <v>298.00011009193224</v>
      </c>
      <c r="L173" s="710">
        <f t="shared" si="55"/>
        <v>298.00009869070442</v>
      </c>
      <c r="N173" s="580">
        <v>99</v>
      </c>
      <c r="O173" s="710">
        <f t="shared" si="43"/>
        <v>0.37517667708889274</v>
      </c>
      <c r="P173" s="710">
        <f t="shared" si="56"/>
        <v>464.12219770222185</v>
      </c>
      <c r="Q173" s="710">
        <f t="shared" si="58"/>
        <v>445.32888508823748</v>
      </c>
      <c r="R173" s="710">
        <f t="shared" si="45"/>
        <v>431.83877795766341</v>
      </c>
      <c r="S173" s="710">
        <f t="shared" si="46"/>
        <v>423.71510609087858</v>
      </c>
      <c r="T173" s="710">
        <f t="shared" si="57"/>
        <v>420.99573081361922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1195.1323597481055</v>
      </c>
      <c r="E174" s="710">
        <f t="shared" si="48"/>
        <v>358.86348349069829</v>
      </c>
      <c r="F174" s="710">
        <f t="shared" si="49"/>
        <v>300.53070905151753</v>
      </c>
      <c r="G174" s="710">
        <f t="shared" si="50"/>
        <v>298.07579030922102</v>
      </c>
      <c r="H174" s="717">
        <f t="shared" si="51"/>
        <v>298.00033847998691</v>
      </c>
      <c r="I174" s="710">
        <f t="shared" si="52"/>
        <v>298.00022413130682</v>
      </c>
      <c r="J174" s="710">
        <f t="shared" si="53"/>
        <v>298.00015395146357</v>
      </c>
      <c r="K174" s="710">
        <f t="shared" si="54"/>
        <v>298.00011617848929</v>
      </c>
      <c r="L174" s="710">
        <f t="shared" si="55"/>
        <v>298.00010427904465</v>
      </c>
      <c r="N174" s="580">
        <v>100</v>
      </c>
      <c r="O174" s="710">
        <f t="shared" si="43"/>
        <v>0.37896634049383104</v>
      </c>
      <c r="P174" s="710">
        <f t="shared" si="56"/>
        <v>465.40124356287151</v>
      </c>
      <c r="Q174" s="710">
        <f t="shared" si="58"/>
        <v>446.62958809389289</v>
      </c>
      <c r="R174" s="710">
        <f t="shared" si="45"/>
        <v>433.15498916220781</v>
      </c>
      <c r="S174" s="710">
        <f t="shared" si="46"/>
        <v>425.04060344138452</v>
      </c>
      <c r="T174" s="710">
        <f t="shared" si="57"/>
        <v>422.32424856581594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1198.6075291633624</v>
      </c>
      <c r="E175" s="710">
        <f t="shared" si="48"/>
        <v>359.77702097786454</v>
      </c>
      <c r="F175" s="710">
        <f t="shared" si="49"/>
        <v>300.59632692908133</v>
      </c>
      <c r="G175" s="710">
        <f t="shared" si="50"/>
        <v>298.07858453900349</v>
      </c>
      <c r="H175" s="717">
        <f t="shared" si="51"/>
        <v>298.00035381685188</v>
      </c>
      <c r="I175" s="710">
        <f t="shared" si="52"/>
        <v>298.00023496447909</v>
      </c>
      <c r="J175" s="710">
        <f t="shared" si="53"/>
        <v>298.00016189980954</v>
      </c>
      <c r="K175" s="710">
        <f t="shared" si="54"/>
        <v>298.00012252442059</v>
      </c>
      <c r="L175" s="710">
        <f t="shared" si="55"/>
        <v>298.00011011153077</v>
      </c>
      <c r="N175" s="580">
        <v>101</v>
      </c>
      <c r="O175" s="710">
        <f t="shared" si="43"/>
        <v>0.38275600389876935</v>
      </c>
      <c r="P175" s="710">
        <f t="shared" si="56"/>
        <v>466.6788063783992</v>
      </c>
      <c r="Q175" s="710">
        <f t="shared" si="58"/>
        <v>447.92878296400261</v>
      </c>
      <c r="R175" s="710">
        <f t="shared" si="45"/>
        <v>434.46967430049483</v>
      </c>
      <c r="S175" s="710">
        <f t="shared" si="46"/>
        <v>426.36456400957439</v>
      </c>
      <c r="T175" s="710">
        <f t="shared" si="57"/>
        <v>423.65122605478763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1202.0266851431013</v>
      </c>
      <c r="E176" s="710">
        <f t="shared" si="48"/>
        <v>360.69257089309718</v>
      </c>
      <c r="F176" s="710">
        <f t="shared" si="49"/>
        <v>300.66286675202144</v>
      </c>
      <c r="G176" s="710">
        <f t="shared" si="50"/>
        <v>298.08144927989133</v>
      </c>
      <c r="H176" s="717">
        <f t="shared" si="51"/>
        <v>298.00036967355612</v>
      </c>
      <c r="I176" s="710">
        <f t="shared" si="52"/>
        <v>298.00024619470645</v>
      </c>
      <c r="J176" s="710">
        <f t="shared" si="53"/>
        <v>298.00017016268919</v>
      </c>
      <c r="K176" s="710">
        <f t="shared" si="54"/>
        <v>298.00012913744047</v>
      </c>
      <c r="L176" s="710">
        <f t="shared" si="55"/>
        <v>298.00011619562207</v>
      </c>
      <c r="N176" s="580">
        <v>102</v>
      </c>
      <c r="O176" s="710">
        <f t="shared" si="43"/>
        <v>0.38654566730370765</v>
      </c>
      <c r="P176" s="710">
        <f t="shared" si="56"/>
        <v>467.9548878786336</v>
      </c>
      <c r="Q176" s="710">
        <f t="shared" si="58"/>
        <v>449.22647145461002</v>
      </c>
      <c r="R176" s="710">
        <f t="shared" si="45"/>
        <v>435.78283514204315</v>
      </c>
      <c r="S176" s="710">
        <f t="shared" si="46"/>
        <v>427.68698956999395</v>
      </c>
      <c r="T176" s="710">
        <f t="shared" si="57"/>
        <v>424.97666505604042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1205.3907698312501</v>
      </c>
      <c r="E177" s="710">
        <f t="shared" si="48"/>
        <v>361.61006381552954</v>
      </c>
      <c r="F177" s="710">
        <f t="shared" si="49"/>
        <v>300.73032880105461</v>
      </c>
      <c r="G177" s="710">
        <f t="shared" si="50"/>
        <v>298.08438544954026</v>
      </c>
      <c r="H177" s="717">
        <f t="shared" si="51"/>
        <v>298.00038606175218</v>
      </c>
      <c r="I177" s="710">
        <f t="shared" si="52"/>
        <v>298.00025783186391</v>
      </c>
      <c r="J177" s="710">
        <f t="shared" si="53"/>
        <v>298.00017874870554</v>
      </c>
      <c r="K177" s="710">
        <f t="shared" si="54"/>
        <v>298.0001360253882</v>
      </c>
      <c r="L177" s="710">
        <f t="shared" si="55"/>
        <v>298.00012253890253</v>
      </c>
      <c r="N177" s="580">
        <v>103</v>
      </c>
      <c r="O177" s="710">
        <f t="shared" si="43"/>
        <v>0.39033533070864596</v>
      </c>
      <c r="P177" s="710">
        <f t="shared" si="56"/>
        <v>469.22948978988916</v>
      </c>
      <c r="Q177" s="710">
        <f t="shared" si="58"/>
        <v>450.52265531863401</v>
      </c>
      <c r="R177" s="710">
        <f t="shared" si="45"/>
        <v>437.0944734542993</v>
      </c>
      <c r="S177" s="710">
        <f t="shared" si="46"/>
        <v>429.00788189619152</v>
      </c>
      <c r="T177" s="710">
        <f t="shared" si="57"/>
        <v>426.30056734453098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1208.7007094413655</v>
      </c>
      <c r="E178" s="710">
        <f t="shared" si="48"/>
        <v>362.52943159403588</v>
      </c>
      <c r="F178" s="710">
        <f t="shared" si="49"/>
        <v>300.7987132757944</v>
      </c>
      <c r="G178" s="710">
        <f t="shared" si="50"/>
        <v>298.08739396379406</v>
      </c>
      <c r="H178" s="717">
        <f t="shared" si="51"/>
        <v>298.00040299321449</v>
      </c>
      <c r="I178" s="710">
        <f t="shared" si="52"/>
        <v>298.00026988595073</v>
      </c>
      <c r="J178" s="710">
        <f t="shared" si="53"/>
        <v>298.00018766658638</v>
      </c>
      <c r="K178" s="710">
        <f t="shared" si="54"/>
        <v>298.00014319622755</v>
      </c>
      <c r="L178" s="710">
        <f t="shared" si="55"/>
        <v>298.00012914908115</v>
      </c>
      <c r="N178" s="580">
        <v>104</v>
      </c>
      <c r="O178" s="710">
        <f t="shared" si="43"/>
        <v>0.39412499411358426</v>
      </c>
      <c r="P178" s="710">
        <f t="shared" si="56"/>
        <v>470.50261383519057</v>
      </c>
      <c r="Q178" s="710">
        <f t="shared" si="58"/>
        <v>451.81733630603128</v>
      </c>
      <c r="R178" s="710">
        <f t="shared" si="45"/>
        <v>438.40459100264314</v>
      </c>
      <c r="S178" s="710">
        <f t="shared" si="46"/>
        <v>430.32724276056433</v>
      </c>
      <c r="T178" s="710">
        <f t="shared" si="57"/>
        <v>427.62293469444677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1211.9574145262193</v>
      </c>
      <c r="E179" s="710">
        <f t="shared" si="48"/>
        <v>363.45060732544698</v>
      </c>
      <c r="F179" s="710">
        <f t="shared" si="49"/>
        <v>300.86802029643042</v>
      </c>
      <c r="G179" s="710">
        <f t="shared" si="50"/>
        <v>298.09047573659376</v>
      </c>
      <c r="H179" s="717">
        <f t="shared" si="51"/>
        <v>298.00042047983885</v>
      </c>
      <c r="I179" s="710">
        <f t="shared" si="52"/>
        <v>298.00028236708948</v>
      </c>
      <c r="J179" s="710">
        <f t="shared" si="53"/>
        <v>298.00019692518384</v>
      </c>
      <c r="K179" s="710">
        <f t="shared" si="54"/>
        <v>298.00015065804735</v>
      </c>
      <c r="L179" s="710">
        <f t="shared" si="55"/>
        <v>298.00013603399145</v>
      </c>
      <c r="N179" s="580">
        <v>105</v>
      </c>
      <c r="O179" s="710">
        <f t="shared" si="43"/>
        <v>0.39791465751852256</v>
      </c>
      <c r="P179" s="710">
        <f t="shared" si="56"/>
        <v>471.77426173446463</v>
      </c>
      <c r="Q179" s="710">
        <f t="shared" si="58"/>
        <v>453.11051616393593</v>
      </c>
      <c r="R179" s="710">
        <f t="shared" si="45"/>
        <v>439.71318955039305</v>
      </c>
      <c r="S179" s="710">
        <f t="shared" si="46"/>
        <v>431.64507393422758</v>
      </c>
      <c r="T179" s="710">
        <f t="shared" si="57"/>
        <v>428.94376887901882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1215.1617802428223</v>
      </c>
      <c r="E180" s="710">
        <f t="shared" si="48"/>
        <v>364.37352533313521</v>
      </c>
      <c r="F180" s="710">
        <f t="shared" si="49"/>
        <v>300.93824990537837</v>
      </c>
      <c r="G180" s="710">
        <f t="shared" si="50"/>
        <v>298.09363167988909</v>
      </c>
      <c r="H180" s="717">
        <f t="shared" si="51"/>
        <v>298.00043853364178</v>
      </c>
      <c r="I180" s="710">
        <f t="shared" si="52"/>
        <v>298.00029528552625</v>
      </c>
      <c r="J180" s="710">
        <f t="shared" si="53"/>
        <v>298.00020653347451</v>
      </c>
      <c r="K180" s="710">
        <f t="shared" si="54"/>
        <v>298.00015841906094</v>
      </c>
      <c r="L180" s="710">
        <f t="shared" si="55"/>
        <v>298.00014320159187</v>
      </c>
      <c r="N180" s="580">
        <v>106</v>
      </c>
      <c r="O180" s="710">
        <f t="shared" si="43"/>
        <v>0.40170432092346087</v>
      </c>
      <c r="P180" s="710">
        <f t="shared" si="56"/>
        <v>473.04443520470443</v>
      </c>
      <c r="Q180" s="710">
        <f t="shared" si="58"/>
        <v>454.4021966367784</v>
      </c>
      <c r="R180" s="710">
        <f t="shared" si="45"/>
        <v>441.02027085881014</v>
      </c>
      <c r="S180" s="710">
        <f t="shared" si="46"/>
        <v>432.96137718690312</v>
      </c>
      <c r="T180" s="710">
        <f t="shared" si="57"/>
        <v>430.26307167036191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1218.3146866129607</v>
      </c>
      <c r="E181" s="710">
        <f t="shared" si="48"/>
        <v>365.29812114596308</v>
      </c>
      <c r="F181" s="710">
        <f t="shared" si="49"/>
        <v>301.00940206890039</v>
      </c>
      <c r="G181" s="710">
        <f t="shared" si="50"/>
        <v>298.09686270355172</v>
      </c>
      <c r="H181" s="717">
        <f t="shared" si="51"/>
        <v>298.00045716676016</v>
      </c>
      <c r="I181" s="710">
        <f t="shared" si="52"/>
        <v>298.00030865162989</v>
      </c>
      <c r="J181" s="710">
        <f t="shared" si="53"/>
        <v>298.00021650055919</v>
      </c>
      <c r="K181" s="710">
        <f t="shared" si="54"/>
        <v>298.00016648760641</v>
      </c>
      <c r="L181" s="710">
        <f t="shared" si="55"/>
        <v>298.00015065996558</v>
      </c>
      <c r="N181" s="580">
        <v>107</v>
      </c>
      <c r="O181" s="710">
        <f t="shared" si="43"/>
        <v>0.40549398432839923</v>
      </c>
      <c r="P181" s="710">
        <f t="shared" si="56"/>
        <v>474.31313596011012</v>
      </c>
      <c r="Q181" s="710">
        <f t="shared" si="58"/>
        <v>455.69237946638765</v>
      </c>
      <c r="R181" s="710">
        <f t="shared" si="45"/>
        <v>442.32583668710271</v>
      </c>
      <c r="S181" s="710">
        <f t="shared" si="46"/>
        <v>434.27615428682446</v>
      </c>
      <c r="T181" s="710">
        <f t="shared" si="57"/>
        <v>431.58084483933879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1221.4169987793252</v>
      </c>
      <c r="E182" s="710">
        <f t="shared" si="48"/>
        <v>366.22433147758937</v>
      </c>
      <c r="F182" s="710">
        <f t="shared" si="49"/>
        <v>301.08147667869753</v>
      </c>
      <c r="G182" s="710">
        <f t="shared" si="50"/>
        <v>298.10016971529114</v>
      </c>
      <c r="H182" s="717">
        <f t="shared" si="51"/>
        <v>298.00047639145055</v>
      </c>
      <c r="I182" s="710">
        <f t="shared" si="52"/>
        <v>298.00032247589183</v>
      </c>
      <c r="J182" s="710">
        <f t="shared" si="53"/>
        <v>298.00022683566249</v>
      </c>
      <c r="K182" s="710">
        <f t="shared" si="54"/>
        <v>298.00017487214632</v>
      </c>
      <c r="L182" s="710">
        <f t="shared" si="55"/>
        <v>298.00015841732039</v>
      </c>
      <c r="N182" s="580">
        <v>108</v>
      </c>
      <c r="O182" s="710">
        <f t="shared" si="43"/>
        <v>0.40928364773333753</v>
      </c>
      <c r="P182" s="710">
        <f t="shared" si="56"/>
        <v>475.58036571220924</v>
      </c>
      <c r="Q182" s="710">
        <f t="shared" si="58"/>
        <v>456.9810663920789</v>
      </c>
      <c r="R182" s="710">
        <f t="shared" si="45"/>
        <v>443.62988879242999</v>
      </c>
      <c r="S182" s="710">
        <f t="shared" si="46"/>
        <v>435.58940700065648</v>
      </c>
      <c r="T182" s="710">
        <f t="shared" si="57"/>
        <v>432.89709015544429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1224.4695672573039</v>
      </c>
      <c r="E183" s="710">
        <f t="shared" si="48"/>
        <v>367.15209420612598</v>
      </c>
      <c r="F183" s="710">
        <f t="shared" si="49"/>
        <v>301.15447355347328</v>
      </c>
      <c r="G183" s="710">
        <f t="shared" si="50"/>
        <v>298.1035536205722</v>
      </c>
      <c r="H183" s="717">
        <f t="shared" si="51"/>
        <v>298.00049622008862</v>
      </c>
      <c r="I183" s="710">
        <f t="shared" si="52"/>
        <v>298.00033676892576</v>
      </c>
      <c r="J183" s="710">
        <f t="shared" si="53"/>
        <v>298.00023754813293</v>
      </c>
      <c r="K183" s="710">
        <f t="shared" si="54"/>
        <v>298.00018358126766</v>
      </c>
      <c r="L183" s="710">
        <f t="shared" si="55"/>
        <v>298.00016648198874</v>
      </c>
      <c r="N183" s="580">
        <v>109</v>
      </c>
      <c r="O183" s="710">
        <f t="shared" si="43"/>
        <v>0.41307331113827583</v>
      </c>
      <c r="P183" s="710">
        <f t="shared" si="56"/>
        <v>476.84612616995992</v>
      </c>
      <c r="Q183" s="710">
        <f t="shared" si="58"/>
        <v>458.26825915072834</v>
      </c>
      <c r="R183" s="710">
        <f t="shared" si="45"/>
        <v>444.93242892990611</v>
      </c>
      <c r="S183" s="710">
        <f t="shared" si="46"/>
        <v>436.90113709342666</v>
      </c>
      <c r="T183" s="710">
        <f t="shared" si="57"/>
        <v>434.21180938670699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1227.4732281825129</v>
      </c>
      <c r="E184" s="710">
        <f t="shared" si="48"/>
        <v>368.08134835414063</v>
      </c>
      <c r="F184" s="710">
        <f t="shared" si="49"/>
        <v>301.22839244046997</v>
      </c>
      <c r="G184" s="710">
        <f t="shared" si="50"/>
        <v>298.10701532253472</v>
      </c>
      <c r="H184" s="717">
        <f t="shared" si="51"/>
        <v>298.00051666516879</v>
      </c>
      <c r="I184" s="710">
        <f t="shared" si="52"/>
        <v>298.00035154146724</v>
      </c>
      <c r="J184" s="710">
        <f t="shared" si="53"/>
        <v>298.0002486474425</v>
      </c>
      <c r="K184" s="710">
        <f t="shared" si="54"/>
        <v>298.00019262368181</v>
      </c>
      <c r="L184" s="710">
        <f t="shared" si="55"/>
        <v>298.00017486242763</v>
      </c>
      <c r="N184" s="580">
        <v>110</v>
      </c>
      <c r="O184" s="710">
        <f t="shared" si="43"/>
        <v>0.41686297454321414</v>
      </c>
      <c r="P184" s="710">
        <f t="shared" si="56"/>
        <v>478.11041903983914</v>
      </c>
      <c r="Q184" s="710">
        <f t="shared" si="58"/>
        <v>459.55395947683803</v>
      </c>
      <c r="R184" s="710">
        <f t="shared" si="45"/>
        <v>446.23345885260346</v>
      </c>
      <c r="S184" s="710">
        <f t="shared" si="46"/>
        <v>438.21134632846724</v>
      </c>
      <c r="T184" s="710">
        <f t="shared" si="57"/>
        <v>435.5250042996052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1230.4288035541392</v>
      </c>
      <c r="E185" s="710">
        <f t="shared" si="48"/>
        <v>369.01203406899856</v>
      </c>
      <c r="F185" s="710">
        <f t="shared" si="49"/>
        <v>301.30323301697763</v>
      </c>
      <c r="G185" s="710">
        <f t="shared" si="50"/>
        <v>298.1105557219152</v>
      </c>
      <c r="H185" s="717">
        <f t="shared" si="51"/>
        <v>298.00053773930335</v>
      </c>
      <c r="I185" s="710">
        <f t="shared" si="52"/>
        <v>298.00036680437341</v>
      </c>
      <c r="J185" s="710">
        <f t="shared" si="53"/>
        <v>298.00026014318661</v>
      </c>
      <c r="K185" s="710">
        <f t="shared" si="54"/>
        <v>298.00020200822428</v>
      </c>
      <c r="L185" s="710">
        <f t="shared" si="55"/>
        <v>298.0001835672183</v>
      </c>
      <c r="N185" s="580">
        <v>111</v>
      </c>
      <c r="O185" s="710">
        <f t="shared" si="43"/>
        <v>0.42065263794815244</v>
      </c>
      <c r="P185" s="710">
        <f t="shared" si="56"/>
        <v>479.37324602591883</v>
      </c>
      <c r="Q185" s="710">
        <f t="shared" si="58"/>
        <v>460.83816910259111</v>
      </c>
      <c r="R185" s="710">
        <f t="shared" si="45"/>
        <v>447.53298031155612</v>
      </c>
      <c r="S185" s="710">
        <f t="shared" si="46"/>
        <v>439.52003646736557</v>
      </c>
      <c r="T185" s="710">
        <f t="shared" si="57"/>
        <v>436.83667665899594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1233.3371014741626</v>
      </c>
      <c r="E186" s="710">
        <f t="shared" si="48"/>
        <v>369.94409260353831</v>
      </c>
      <c r="F186" s="710">
        <f t="shared" si="49"/>
        <v>301.37899489181655</v>
      </c>
      <c r="G186" s="710">
        <f t="shared" si="50"/>
        <v>298.11417571697075</v>
      </c>
      <c r="H186" s="717">
        <f t="shared" si="51"/>
        <v>298.00055945522217</v>
      </c>
      <c r="I186" s="710">
        <f t="shared" si="52"/>
        <v>298.00038256862223</v>
      </c>
      <c r="J186" s="710">
        <f t="shared" si="53"/>
        <v>298.00027204508365</v>
      </c>
      <c r="K186" s="710">
        <f t="shared" si="54"/>
        <v>298.00021174385461</v>
      </c>
      <c r="L186" s="710">
        <f t="shared" si="55"/>
        <v>298.0001926050665</v>
      </c>
      <c r="N186" s="580">
        <v>112</v>
      </c>
      <c r="O186" s="710">
        <f t="shared" si="43"/>
        <v>0.42444230135309075</v>
      </c>
      <c r="P186" s="710">
        <f t="shared" si="56"/>
        <v>480.6346088299307</v>
      </c>
      <c r="Q186" s="710">
        <f t="shared" si="58"/>
        <v>462.12088975789942</v>
      </c>
      <c r="R186" s="710">
        <f t="shared" si="45"/>
        <v>448.83099505576297</v>
      </c>
      <c r="S186" s="710">
        <f t="shared" si="46"/>
        <v>440.82720926992266</v>
      </c>
      <c r="T186" s="710">
        <f t="shared" si="57"/>
        <v>438.14682822805452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1236.1989163825306</v>
      </c>
      <c r="E187" s="710">
        <f t="shared" si="48"/>
        <v>370.8774662970751</v>
      </c>
      <c r="F187" s="710">
        <f t="shared" si="49"/>
        <v>301.45567760679324</v>
      </c>
      <c r="G187" s="710">
        <f t="shared" si="50"/>
        <v>298.11787620340408</v>
      </c>
      <c r="H187" s="717">
        <f t="shared" si="51"/>
        <v>298.00058182577197</v>
      </c>
      <c r="I187" s="710">
        <f t="shared" si="52"/>
        <v>298.00039884531253</v>
      </c>
      <c r="J187" s="710">
        <f t="shared" si="53"/>
        <v>298.00028436297498</v>
      </c>
      <c r="K187" s="710">
        <f t="shared" si="54"/>
        <v>298.00022183965626</v>
      </c>
      <c r="L187" s="710">
        <f t="shared" si="55"/>
        <v>298.000201984802</v>
      </c>
      <c r="N187" s="580">
        <v>113</v>
      </c>
      <c r="O187" s="710">
        <f t="shared" si="43"/>
        <v>0.42823196475802905</v>
      </c>
      <c r="P187" s="710">
        <f t="shared" si="56"/>
        <v>481.89450915132232</v>
      </c>
      <c r="Q187" s="710">
        <f t="shared" si="58"/>
        <v>463.40212317044461</v>
      </c>
      <c r="R187" s="710">
        <f t="shared" si="45"/>
        <v>450.12750483219105</v>
      </c>
      <c r="S187" s="710">
        <f t="shared" si="46"/>
        <v>442.13286649411759</v>
      </c>
      <c r="T187" s="710">
        <f t="shared" si="57"/>
        <v>439.45546076822325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1239.015029288352</v>
      </c>
      <c r="E188" s="710">
        <f t="shared" si="48"/>
        <v>371.81209855672734</v>
      </c>
      <c r="F188" s="710">
        <f t="shared" si="49"/>
        <v>301.53328063813075</v>
      </c>
      <c r="G188" s="710">
        <f t="shared" si="50"/>
        <v>298.12165807429142</v>
      </c>
      <c r="H188" s="717">
        <f t="shared" si="51"/>
        <v>298.00060486391573</v>
      </c>
      <c r="I188" s="710">
        <f t="shared" si="52"/>
        <v>298.0004156456634</v>
      </c>
      <c r="J188" s="710">
        <f t="shared" si="53"/>
        <v>298.00029710682435</v>
      </c>
      <c r="K188" s="710">
        <f t="shared" si="54"/>
        <v>298.00023230483623</v>
      </c>
      <c r="L188" s="710">
        <f t="shared" si="55"/>
        <v>298.00021171537861</v>
      </c>
      <c r="N188" s="580">
        <v>114</v>
      </c>
      <c r="O188" s="710">
        <f t="shared" si="43"/>
        <v>0.43202162816296735</v>
      </c>
      <c r="P188" s="710">
        <f t="shared" si="56"/>
        <v>483.15294868730518</v>
      </c>
      <c r="Q188" s="710">
        <f t="shared" si="58"/>
        <v>464.68187106571349</v>
      </c>
      <c r="R188" s="710">
        <f t="shared" si="45"/>
        <v>451.42251138577802</v>
      </c>
      <c r="S188" s="710">
        <f t="shared" si="46"/>
        <v>443.43700989607817</v>
      </c>
      <c r="T188" s="710">
        <f t="shared" si="57"/>
        <v>440.76257603916775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1241.7862079971778</v>
      </c>
      <c r="E189" s="710">
        <f t="shared" si="48"/>
        <v>372.74793383905944</v>
      </c>
      <c r="F189" s="710">
        <f t="shared" si="49"/>
        <v>301.61180339787347</v>
      </c>
      <c r="G189" s="710">
        <f t="shared" si="50"/>
        <v>298.12552222001176</v>
      </c>
      <c r="H189" s="717">
        <f t="shared" si="51"/>
        <v>298.00062858273219</v>
      </c>
      <c r="I189" s="710">
        <f t="shared" si="52"/>
        <v>298.00043298101377</v>
      </c>
      <c r="J189" s="710">
        <f t="shared" si="53"/>
        <v>298.00031028671788</v>
      </c>
      <c r="K189" s="710">
        <f t="shared" si="54"/>
        <v>298.00024314872513</v>
      </c>
      <c r="L189" s="710">
        <f t="shared" si="55"/>
        <v>298.00022180587405</v>
      </c>
      <c r="N189" s="580">
        <v>115</v>
      </c>
      <c r="O189" s="710">
        <f t="shared" si="43"/>
        <v>0.43581129156790566</v>
      </c>
      <c r="P189" s="710">
        <f t="shared" si="56"/>
        <v>484.40992913289608</v>
      </c>
      <c r="Q189" s="710">
        <f t="shared" si="58"/>
        <v>465.96013516702857</v>
      </c>
      <c r="R189" s="710">
        <f t="shared" si="45"/>
        <v>452.71601645943559</v>
      </c>
      <c r="S189" s="710">
        <f t="shared" si="46"/>
        <v>444.7396412300551</v>
      </c>
      <c r="T189" s="710">
        <f t="shared" si="57"/>
        <v>442.06817579874047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1244.513207334435</v>
      </c>
      <c r="E190" s="710">
        <f t="shared" si="48"/>
        <v>373.6849176320369</v>
      </c>
      <c r="F190" s="710">
        <f t="shared" si="49"/>
        <v>301.69124523526699</v>
      </c>
      <c r="G190" s="710">
        <f t="shared" si="50"/>
        <v>298.12946952817759</v>
      </c>
      <c r="H190" s="717">
        <f t="shared" si="51"/>
        <v>298.00065299541518</v>
      </c>
      <c r="I190" s="710">
        <f t="shared" si="52"/>
        <v>298.00045086282199</v>
      </c>
      <c r="J190" s="710">
        <f t="shared" si="53"/>
        <v>298.00032391286356</v>
      </c>
      <c r="K190" s="710">
        <f t="shared" si="54"/>
        <v>298.00025438077682</v>
      </c>
      <c r="L190" s="710">
        <f t="shared" si="55"/>
        <v>298.00023226548961</v>
      </c>
      <c r="N190" s="580">
        <v>116</v>
      </c>
      <c r="O190" s="710">
        <f t="shared" si="43"/>
        <v>0.43960095497284402</v>
      </c>
      <c r="P190" s="710">
        <f t="shared" si="56"/>
        <v>485.66545218095285</v>
      </c>
      <c r="Q190" s="710">
        <f t="shared" si="58"/>
        <v>467.23691719557439</v>
      </c>
      <c r="R190" s="710">
        <f t="shared" si="45"/>
        <v>454.00802179405196</v>
      </c>
      <c r="S190" s="710">
        <f t="shared" si="46"/>
        <v>446.04076224840151</v>
      </c>
      <c r="T190" s="710">
        <f t="shared" si="57"/>
        <v>443.37226180294965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1247.1967693650795</v>
      </c>
      <c r="E191" s="710">
        <f t="shared" si="48"/>
        <v>374.62299643728733</v>
      </c>
      <c r="F191" s="710">
        <f t="shared" si="49"/>
        <v>301.77160543811368</v>
      </c>
      <c r="G191" s="710">
        <f t="shared" si="50"/>
        <v>298.13350088356822</v>
      </c>
      <c r="H191" s="717">
        <f t="shared" si="51"/>
        <v>298.00067811527316</v>
      </c>
      <c r="I191" s="710">
        <f t="shared" si="52"/>
        <v>298.00046930266546</v>
      </c>
      <c r="J191" s="710">
        <f t="shared" si="53"/>
        <v>298.00033799559117</v>
      </c>
      <c r="K191" s="710">
        <f t="shared" si="54"/>
        <v>298.00026601056823</v>
      </c>
      <c r="L191" s="710">
        <f t="shared" si="55"/>
        <v>298.00024310355008</v>
      </c>
      <c r="N191" s="580">
        <v>117</v>
      </c>
      <c r="O191" s="710">
        <f t="shared" si="43"/>
        <v>0.44339061837778232</v>
      </c>
      <c r="P191" s="710">
        <f t="shared" si="56"/>
        <v>486.91951952220501</v>
      </c>
      <c r="Q191" s="710">
        <f t="shared" si="58"/>
        <v>468.5122188704205</v>
      </c>
      <c r="R191" s="710">
        <f t="shared" si="45"/>
        <v>455.29852912849452</v>
      </c>
      <c r="S191" s="710">
        <f t="shared" si="46"/>
        <v>447.34037470155511</v>
      </c>
      <c r="T191" s="710">
        <f t="shared" si="57"/>
        <v>444.6748358059329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1249.8376236095291</v>
      </c>
      <c r="E192" s="710">
        <f t="shared" si="48"/>
        <v>375.56211775266297</v>
      </c>
      <c r="F192" s="710">
        <f t="shared" si="49"/>
        <v>301.85288323410407</v>
      </c>
      <c r="G192" s="710">
        <f t="shared" si="50"/>
        <v>298.13761716806425</v>
      </c>
      <c r="H192" s="717">
        <f t="shared" si="51"/>
        <v>298.00070395572845</v>
      </c>
      <c r="I192" s="710">
        <f t="shared" si="52"/>
        <v>298.00048831224007</v>
      </c>
      <c r="J192" s="710">
        <f t="shared" si="53"/>
        <v>298.0003525453518</v>
      </c>
      <c r="K192" s="710">
        <f t="shared" si="54"/>
        <v>298.00027804779904</v>
      </c>
      <c r="L192" s="710">
        <f t="shared" si="55"/>
        <v>298.00025432950355</v>
      </c>
      <c r="N192" s="580">
        <v>118</v>
      </c>
      <c r="O192" s="710">
        <f t="shared" si="43"/>
        <v>0.44718028178272062</v>
      </c>
      <c r="P192" s="710">
        <f t="shared" si="56"/>
        <v>488.17213284528043</v>
      </c>
      <c r="Q192" s="710">
        <f t="shared" si="58"/>
        <v>469.78604190854156</v>
      </c>
      <c r="R192" s="710">
        <f t="shared" si="45"/>
        <v>456.58754019961287</v>
      </c>
      <c r="S192" s="710">
        <f t="shared" si="46"/>
        <v>448.6384803380231</v>
      </c>
      <c r="T192" s="710">
        <f t="shared" si="57"/>
        <v>445.9758995599355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1252.4364872559458</v>
      </c>
      <c r="E193" s="710">
        <f t="shared" si="48"/>
        <v>376.50223005509901</v>
      </c>
      <c r="F193" s="710">
        <f t="shared" si="49"/>
        <v>301.93507779212428</v>
      </c>
      <c r="G193" s="710">
        <f t="shared" si="50"/>
        <v>298.14181926058382</v>
      </c>
      <c r="H193" s="717">
        <f t="shared" si="51"/>
        <v>298.00073053031667</v>
      </c>
      <c r="I193" s="710">
        <f t="shared" si="52"/>
        <v>298.00050790335985</v>
      </c>
      <c r="J193" s="710">
        <f t="shared" si="53"/>
        <v>298.00036757271761</v>
      </c>
      <c r="K193" s="710">
        <f t="shared" si="54"/>
        <v>298.00029050229148</v>
      </c>
      <c r="L193" s="710">
        <f t="shared" si="55"/>
        <v>298.00026595292098</v>
      </c>
      <c r="N193" s="580">
        <v>119</v>
      </c>
      <c r="O193" s="710">
        <f t="shared" si="43"/>
        <v>0.45096994518765893</v>
      </c>
      <c r="P193" s="710">
        <f t="shared" si="56"/>
        <v>489.42329383672876</v>
      </c>
      <c r="Q193" s="710">
        <f t="shared" si="58"/>
        <v>471.05838802483407</v>
      </c>
      <c r="R193" s="710">
        <f t="shared" si="45"/>
        <v>457.87505674224099</v>
      </c>
      <c r="S193" s="710">
        <f t="shared" si="46"/>
        <v>449.93508090437035</v>
      </c>
      <c r="T193" s="710">
        <f t="shared" si="57"/>
        <v>447.27545481529177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1254.9940653689207</v>
      </c>
      <c r="E194" s="710">
        <f t="shared" si="48"/>
        <v>377.44328278376349</v>
      </c>
      <c r="F194" s="710">
        <f t="shared" si="49"/>
        <v>302.01818822354051</v>
      </c>
      <c r="G194" s="710">
        <f t="shared" si="50"/>
        <v>298.14610803702078</v>
      </c>
      <c r="H194" s="717">
        <f t="shared" si="51"/>
        <v>298.00075785268626</v>
      </c>
      <c r="I194" s="710">
        <f t="shared" si="52"/>
        <v>298.00052808795647</v>
      </c>
      <c r="J194" s="710">
        <f t="shared" si="53"/>
        <v>298.00038308838134</v>
      </c>
      <c r="K194" s="710">
        <f t="shared" si="54"/>
        <v>298.00030338399011</v>
      </c>
      <c r="L194" s="710">
        <f t="shared" si="55"/>
        <v>298.0002779834964</v>
      </c>
      <c r="N194" s="580">
        <v>120</v>
      </c>
      <c r="O194" s="710">
        <f t="shared" si="43"/>
        <v>0.45475960859259723</v>
      </c>
      <c r="P194" s="710">
        <f t="shared" si="56"/>
        <v>490.67300418104082</v>
      </c>
      <c r="Q194" s="710">
        <f t="shared" si="58"/>
        <v>472.32925893213223</v>
      </c>
      <c r="R194" s="710">
        <f t="shared" si="45"/>
        <v>459.16108048920023</v>
      </c>
      <c r="S194" s="710">
        <f t="shared" si="46"/>
        <v>451.23017814520915</v>
      </c>
      <c r="T194" s="710">
        <f t="shared" si="57"/>
        <v>448.57350332040966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1257.5110510946301</v>
      </c>
      <c r="E195" s="710">
        <f t="shared" si="48"/>
        <v>378.3852263234927</v>
      </c>
      <c r="F195" s="710">
        <f t="shared" si="49"/>
        <v>302.10221358346064</v>
      </c>
      <c r="G195" s="710">
        <f t="shared" si="50"/>
        <v>298.15048437018436</v>
      </c>
      <c r="H195" s="717">
        <f t="shared" si="51"/>
        <v>298.00078593659765</v>
      </c>
      <c r="I195" s="710">
        <f t="shared" si="52"/>
        <v>298.00054887807892</v>
      </c>
      <c r="J195" s="710">
        <f t="shared" si="53"/>
        <v>298.00039910315616</v>
      </c>
      <c r="K195" s="710">
        <f t="shared" si="54"/>
        <v>298.00031670296164</v>
      </c>
      <c r="L195" s="710">
        <f t="shared" si="55"/>
        <v>298.0002904310461</v>
      </c>
      <c r="N195" s="580">
        <v>121</v>
      </c>
      <c r="O195" s="710">
        <f t="shared" si="43"/>
        <v>0.45854927199753553</v>
      </c>
      <c r="P195" s="710">
        <f t="shared" si="56"/>
        <v>491.9212655606666</v>
      </c>
      <c r="Q195" s="710">
        <f t="shared" si="58"/>
        <v>473.59865634122059</v>
      </c>
      <c r="R195" s="710">
        <f t="shared" si="45"/>
        <v>460.4456131713016</v>
      </c>
      <c r="S195" s="710">
        <f t="shared" si="46"/>
        <v>452.52377380319064</v>
      </c>
      <c r="T195" s="710">
        <f t="shared" si="57"/>
        <v>449.87004682175797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1259.988125862518</v>
      </c>
      <c r="E196" s="710">
        <f t="shared" si="48"/>
        <v>379.32801198850836</v>
      </c>
      <c r="F196" s="710">
        <f t="shared" si="49"/>
        <v>302.18715287197301</v>
      </c>
      <c r="G196" s="710">
        <f t="shared" si="50"/>
        <v>298.15494912974037</v>
      </c>
      <c r="H196" s="717">
        <f t="shared" si="51"/>
        <v>298.00081479592291</v>
      </c>
      <c r="I196" s="710">
        <f t="shared" si="52"/>
        <v>298.00057028589276</v>
      </c>
      <c r="J196" s="710">
        <f t="shared" si="53"/>
        <v>298.00041562797531</v>
      </c>
      <c r="K196" s="710">
        <f t="shared" si="54"/>
        <v>298.00033046939427</v>
      </c>
      <c r="L196" s="710">
        <f t="shared" si="55"/>
        <v>298.00030330550891</v>
      </c>
      <c r="N196" s="580">
        <v>122</v>
      </c>
      <c r="O196" s="710">
        <f t="shared" si="43"/>
        <v>0.46233893540247384</v>
      </c>
      <c r="P196" s="710">
        <f t="shared" si="56"/>
        <v>493.16807965603016</v>
      </c>
      <c r="Q196" s="710">
        <f t="shared" si="58"/>
        <v>474.86658196084602</v>
      </c>
      <c r="R196" s="710">
        <f t="shared" si="45"/>
        <v>461.72865651734827</v>
      </c>
      <c r="S196" s="710">
        <f t="shared" si="46"/>
        <v>453.81586961899836</v>
      </c>
      <c r="T196" s="710">
        <f t="shared" si="57"/>
        <v>451.16508706385582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1262.4259595835645</v>
      </c>
      <c r="E197" s="710">
        <f t="shared" si="48"/>
        <v>380.27159200641114</v>
      </c>
      <c r="F197" s="710">
        <f t="shared" si="49"/>
        <v>302.27300503536361</v>
      </c>
      <c r="G197" s="710">
        <f t="shared" si="50"/>
        <v>298.15950318215437</v>
      </c>
      <c r="H197" s="717">
        <f t="shared" si="51"/>
        <v>298.00084444464488</v>
      </c>
      <c r="I197" s="710">
        <f t="shared" si="52"/>
        <v>298.00059232367983</v>
      </c>
      <c r="J197" s="710">
        <f t="shared" si="53"/>
        <v>298.0004326738914</v>
      </c>
      <c r="K197" s="710">
        <f t="shared" si="54"/>
        <v>298.00034469359798</v>
      </c>
      <c r="L197" s="710">
        <f t="shared" si="55"/>
        <v>298.00031661694538</v>
      </c>
      <c r="N197" s="580">
        <v>123</v>
      </c>
      <c r="O197" s="710">
        <f t="shared" si="43"/>
        <v>0.46612859880741214</v>
      </c>
      <c r="P197" s="710">
        <f t="shared" si="56"/>
        <v>494.41344814554304</v>
      </c>
      <c r="Q197" s="710">
        <f t="shared" si="58"/>
        <v>476.13303749772791</v>
      </c>
      <c r="R197" s="710">
        <f t="shared" si="45"/>
        <v>463.01021225413808</v>
      </c>
      <c r="S197" s="710">
        <f t="shared" si="46"/>
        <v>455.1064673313428</v>
      </c>
      <c r="T197" s="710">
        <f t="shared" si="57"/>
        <v>452.45862578926375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1264.8252108452</v>
      </c>
      <c r="E198" s="710">
        <f t="shared" si="48"/>
        <v>381.21591950244596</v>
      </c>
      <c r="F198" s="710">
        <f t="shared" si="49"/>
        <v>302.35976896731103</v>
      </c>
      <c r="G198" s="710">
        <f t="shared" si="50"/>
        <v>298.16414739063578</v>
      </c>
      <c r="H198" s="717">
        <f t="shared" si="51"/>
        <v>298.00087489685677</v>
      </c>
      <c r="I198" s="710">
        <f t="shared" si="52"/>
        <v>298.00061500383765</v>
      </c>
      <c r="J198" s="710">
        <f t="shared" si="53"/>
        <v>298.00045025207646</v>
      </c>
      <c r="K198" s="710">
        <f t="shared" si="54"/>
        <v>298.00035938600354</v>
      </c>
      <c r="L198" s="710">
        <f t="shared" si="55"/>
        <v>298.00033037553811</v>
      </c>
      <c r="N198" s="580">
        <v>124</v>
      </c>
      <c r="O198" s="710">
        <f t="shared" si="43"/>
        <v>0.4699182622123505</v>
      </c>
      <c r="P198" s="710">
        <f t="shared" si="56"/>
        <v>495.65737270561613</v>
      </c>
      <c r="Q198" s="710">
        <f t="shared" si="58"/>
        <v>477.39802465656726</v>
      </c>
      <c r="R198" s="710">
        <f t="shared" si="45"/>
        <v>464.29028210646618</v>
      </c>
      <c r="S198" s="710">
        <f t="shared" si="46"/>
        <v>456.39556867695688</v>
      </c>
      <c r="T198" s="710">
        <f t="shared" si="57"/>
        <v>453.75066473857686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1267.1865271029196</v>
      </c>
      <c r="E199" s="710">
        <f t="shared" si="48"/>
        <v>382.16094848403492</v>
      </c>
      <c r="F199" s="710">
        <f t="shared" si="49"/>
        <v>302.44744351006045</v>
      </c>
      <c r="G199" s="710">
        <f t="shared" si="50"/>
        <v>298.1688826150841</v>
      </c>
      <c r="H199" s="717">
        <f t="shared" si="51"/>
        <v>298.00090616676124</v>
      </c>
      <c r="I199" s="710">
        <f t="shared" si="52"/>
        <v>298.00063833887913</v>
      </c>
      <c r="J199" s="710">
        <f t="shared" si="53"/>
        <v>298.00046837382132</v>
      </c>
      <c r="K199" s="710">
        <f t="shared" si="54"/>
        <v>298.00037455716267</v>
      </c>
      <c r="L199" s="710">
        <f t="shared" si="55"/>
        <v>298.00034459159099</v>
      </c>
      <c r="N199" s="580">
        <v>125</v>
      </c>
      <c r="O199" s="710">
        <f t="shared" si="43"/>
        <v>0.47370792561728881</v>
      </c>
      <c r="P199" s="710">
        <f t="shared" si="56"/>
        <v>496.89985501066963</v>
      </c>
      <c r="Q199" s="710">
        <f t="shared" si="58"/>
        <v>478.66154514005484</v>
      </c>
      <c r="R199" s="710">
        <f t="shared" si="45"/>
        <v>465.5688677971271</v>
      </c>
      <c r="S199" s="710">
        <f t="shared" si="46"/>
        <v>457.68317539059285</v>
      </c>
      <c r="T199" s="710">
        <f t="shared" si="57"/>
        <v>455.0412056504187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1269.5105448686541</v>
      </c>
      <c r="E200" s="710">
        <f t="shared" si="48"/>
        <v>383.10663382557226</v>
      </c>
      <c r="F200" s="710">
        <f t="shared" si="49"/>
        <v>302.53602745557657</v>
      </c>
      <c r="G200" s="710">
        <f t="shared" si="50"/>
        <v>298.17370971203638</v>
      </c>
      <c r="H200" s="717">
        <f t="shared" si="51"/>
        <v>298.00093826867015</v>
      </c>
      <c r="I200" s="710">
        <f t="shared" si="52"/>
        <v>298.00066234143191</v>
      </c>
      <c r="J200" s="710">
        <f t="shared" si="53"/>
        <v>298.00048705053518</v>
      </c>
      <c r="K200" s="710">
        <f t="shared" si="54"/>
        <v>298.00039021774774</v>
      </c>
      <c r="L200" s="710">
        <f t="shared" si="55"/>
        <v>298.00035927552898</v>
      </c>
      <c r="N200" s="580">
        <v>126</v>
      </c>
      <c r="O200" s="710">
        <f t="shared" si="43"/>
        <v>0.47749758902222711</v>
      </c>
      <c r="P200" s="710">
        <f t="shared" si="56"/>
        <v>498.14089673314243</v>
      </c>
      <c r="Q200" s="710">
        <f t="shared" si="58"/>
        <v>479.92360064887828</v>
      </c>
      <c r="R200" s="710">
        <f t="shared" si="45"/>
        <v>466.8459710469175</v>
      </c>
      <c r="S200" s="710">
        <f t="shared" si="46"/>
        <v>458.96928920501966</v>
      </c>
      <c r="T200" s="710">
        <f t="shared" si="57"/>
        <v>456.33025026143736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1271.7978898959525</v>
      </c>
      <c r="E201" s="710">
        <f t="shared" si="48"/>
        <v>384.05293125347839</v>
      </c>
      <c r="F201" s="710">
        <f t="shared" si="49"/>
        <v>302.62551954667543</v>
      </c>
      <c r="G201" s="710">
        <f t="shared" si="50"/>
        <v>298.17862953461628</v>
      </c>
      <c r="H201" s="717">
        <f t="shared" si="51"/>
        <v>298.00097121700367</v>
      </c>
      <c r="I201" s="710">
        <f t="shared" si="52"/>
        <v>298.00068702423783</v>
      </c>
      <c r="J201" s="710">
        <f t="shared" si="53"/>
        <v>298.0005062937455</v>
      </c>
      <c r="K201" s="710">
        <f t="shared" si="54"/>
        <v>298.00040637855102</v>
      </c>
      <c r="L201" s="710">
        <f t="shared" si="55"/>
        <v>298.00037443789796</v>
      </c>
      <c r="N201" s="580">
        <v>127</v>
      </c>
      <c r="O201" s="710">
        <f>$O$73*N201</f>
        <v>0.48128725242716541</v>
      </c>
      <c r="P201" s="710">
        <f t="shared" si="56"/>
        <v>499.38049954350038</v>
      </c>
      <c r="Q201" s="710">
        <f t="shared" si="58"/>
        <v>481.18419288172902</v>
      </c>
      <c r="R201" s="710">
        <f t="shared" si="45"/>
        <v>468.12159357463833</v>
      </c>
      <c r="S201" s="710">
        <f t="shared" si="46"/>
        <v>460.25391185102126</v>
      </c>
      <c r="T201" s="710">
        <f t="shared" si="57"/>
        <v>457.61780030630104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1274.0491773620324</v>
      </c>
      <c r="E202" s="710">
        <f t="shared" si="48"/>
        <v>384.99979733150724</v>
      </c>
      <c r="F202" s="710">
        <f t="shared" si="49"/>
        <v>302.71591847813698</v>
      </c>
      <c r="G202" s="710">
        <f t="shared" si="50"/>
        <v>298.18364293248419</v>
      </c>
      <c r="H202" s="717">
        <f t="shared" si="51"/>
        <v>298.0010050262897</v>
      </c>
      <c r="I202" s="710">
        <f t="shared" si="52"/>
        <v>298.00071240015257</v>
      </c>
      <c r="J202" s="710">
        <f t="shared" si="53"/>
        <v>298.00052611509716</v>
      </c>
      <c r="K202" s="710">
        <f t="shared" si="54"/>
        <v>298.0004230504847</v>
      </c>
      <c r="L202" s="710">
        <f t="shared" si="55"/>
        <v>298.00039008936409</v>
      </c>
      <c r="N202" s="580">
        <v>128</v>
      </c>
      <c r="O202" s="710">
        <f>$O$73*N202</f>
        <v>0.48507691583210372</v>
      </c>
      <c r="P202" s="710">
        <f t="shared" si="56"/>
        <v>500.61866511024311</v>
      </c>
      <c r="Q202" s="710">
        <f t="shared" si="58"/>
        <v>482.44332353530768</v>
      </c>
      <c r="R202" s="710">
        <f t="shared" si="45"/>
        <v>469.39573709709731</v>
      </c>
      <c r="S202" s="710">
        <f t="shared" si="46"/>
        <v>461.53704505739523</v>
      </c>
      <c r="T202" s="710">
        <f t="shared" si="57"/>
        <v>458.90385751769628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1276.2650120467467</v>
      </c>
      <c r="E203" s="710">
        <f t="shared" ref="E203:E266" si="61">FoAb*D202+(1-2*FoAb)*E202+FoAb*F202</f>
        <v>385.94718944630335</v>
      </c>
      <c r="F203" s="710">
        <f t="shared" ref="F203:F266" si="62">FoAb*E202+(1-2*FoAb)*F202+FoAb*G202</f>
        <v>302.80722289779669</v>
      </c>
      <c r="G203" s="710">
        <f t="shared" ref="G203:G266" si="63">FoAb*F202+(1-2*FoAb)*G202+FoAb*H202</f>
        <v>298.18875075178954</v>
      </c>
      <c r="H203" s="717">
        <f t="shared" ref="H203:H266" si="64">_FoN1*G202+(1-_FoN1-_FoN2)*H202+_FoN2*I202</f>
        <v>298.00103971116334</v>
      </c>
      <c r="I203" s="710">
        <f t="shared" ref="I203:I266" si="65">FoCase*H202+(1-2*FoCase)*I202+FoCase*J202</f>
        <v>298.00073848214487</v>
      </c>
      <c r="J203" s="710">
        <f t="shared" ref="J203:J266" si="66">FoCase*I202+(1-2*FoCase)*J202+FoCase*K202</f>
        <v>298.00054652635231</v>
      </c>
      <c r="K203" s="710">
        <f t="shared" ref="K203:K266" si="67">FoCase*J202+(1-2*FoCase)*K202+FoCase*L202</f>
        <v>298.00044024458037</v>
      </c>
      <c r="L203" s="710">
        <f t="shared" ref="L203:L266" si="68">(1-2*FoCase-2*FoCase*BiAtmCase)*L202+2*FoCase*K202+2*FoCase*BiAtmCase*Tatm</f>
        <v>298.00040624071397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501.85539509991111</v>
      </c>
      <c r="Q203" s="710">
        <f t="shared" ref="Q203:Q266" si="71">FoCase*P202+(1-2*FoCase)*Q202+FoCase*R202</f>
        <v>483.70099430432987</v>
      </c>
      <c r="R203" s="710">
        <f t="shared" ref="R203:R266" si="72">FoCase*Q202+(1-2*FoCase)*R202+FoCase*S202</f>
        <v>470.66840332911141</v>
      </c>
      <c r="S203" s="710">
        <f t="shared" ref="S203:S266" si="73">FoCase*R202+(1-2*FoCase)*S202+FoCase*T202</f>
        <v>462.81869055095228</v>
      </c>
      <c r="T203" s="710">
        <f t="shared" ref="T203:T266" si="74">(1-2*FoCase-2*FoCase*BiAtmCase)*T202+2*FoCase*S202+2*FoCase*BiAtmCase*Tatm</f>
        <v>460.18842362632535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1278.4459885085221</v>
      </c>
      <c r="E204" s="710">
        <f t="shared" si="61"/>
        <v>386.89506579320442</v>
      </c>
      <c r="F204" s="710">
        <f t="shared" si="62"/>
        <v>302.89943140761818</v>
      </c>
      <c r="G204" s="710">
        <f t="shared" si="63"/>
        <v>298.19395383512369</v>
      </c>
      <c r="H204" s="717">
        <f t="shared" si="64"/>
        <v>298.00107528636602</v>
      </c>
      <c r="I204" s="710">
        <f t="shared" si="65"/>
        <v>298.00076528329635</v>
      </c>
      <c r="J204" s="710">
        <f t="shared" si="66"/>
        <v>298.00056753938986</v>
      </c>
      <c r="K204" s="710">
        <f t="shared" si="67"/>
        <v>298.00045797198868</v>
      </c>
      <c r="L204" s="710">
        <f t="shared" si="68"/>
        <v>298.0004229028537</v>
      </c>
      <c r="N204" s="580">
        <v>130</v>
      </c>
      <c r="O204" s="710">
        <f t="shared" si="69"/>
        <v>0.49265624264198032</v>
      </c>
      <c r="P204" s="710">
        <f t="shared" si="70"/>
        <v>503.09069117709129</v>
      </c>
      <c r="Q204" s="710">
        <f t="shared" si="71"/>
        <v>484.95720688153085</v>
      </c>
      <c r="R204" s="710">
        <f t="shared" si="72"/>
        <v>471.93959398350898</v>
      </c>
      <c r="S204" s="710">
        <f t="shared" si="73"/>
        <v>464.09885005651591</v>
      </c>
      <c r="T204" s="710">
        <f t="shared" si="74"/>
        <v>461.47150036090517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1280.5926912573202</v>
      </c>
      <c r="E205" s="710">
        <f t="shared" si="61"/>
        <v>387.84338536228506</v>
      </c>
      <c r="F205" s="710">
        <f t="shared" si="62"/>
        <v>302.99254256474632</v>
      </c>
      <c r="G205" s="710">
        <f t="shared" si="63"/>
        <v>298.19925302147465</v>
      </c>
      <c r="H205" s="717">
        <f t="shared" si="64"/>
        <v>298.00111176674511</v>
      </c>
      <c r="I205" s="710">
        <f t="shared" si="65"/>
        <v>298.00079281680064</v>
      </c>
      <c r="J205" s="710">
        <f t="shared" si="66"/>
        <v>298.00058916620515</v>
      </c>
      <c r="K205" s="710">
        <f t="shared" si="67"/>
        <v>298.00047624397888</v>
      </c>
      <c r="L205" s="710">
        <f t="shared" si="68"/>
        <v>298.00044008680896</v>
      </c>
      <c r="N205" s="580">
        <v>131</v>
      </c>
      <c r="O205" s="710">
        <f t="shared" si="69"/>
        <v>0.49644590604691863</v>
      </c>
      <c r="P205" s="710">
        <f t="shared" si="70"/>
        <v>504.32455500442234</v>
      </c>
      <c r="Q205" s="710">
        <f t="shared" si="71"/>
        <v>486.21196295767032</v>
      </c>
      <c r="R205" s="710">
        <f t="shared" si="72"/>
        <v>473.20931077113221</v>
      </c>
      <c r="S205" s="710">
        <f t="shared" si="73"/>
        <v>465.37752529692256</v>
      </c>
      <c r="T205" s="710">
        <f t="shared" si="74"/>
        <v>462.75308944816652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1282.705694924671</v>
      </c>
      <c r="E206" s="710">
        <f t="shared" si="61"/>
        <v>388.79210792463766</v>
      </c>
      <c r="F206" s="710">
        <f t="shared" si="62"/>
        <v>303.08655488254163</v>
      </c>
      <c r="G206" s="710">
        <f t="shared" si="63"/>
        <v>298.20464914618316</v>
      </c>
      <c r="H206" s="717">
        <f t="shared" si="64"/>
        <v>298.00114916725312</v>
      </c>
      <c r="I206" s="710">
        <f t="shared" si="65"/>
        <v>298.00082109596315</v>
      </c>
      <c r="J206" s="710">
        <f t="shared" si="66"/>
        <v>298.00061141890927</v>
      </c>
      <c r="K206" s="710">
        <f t="shared" si="67"/>
        <v>298.00049507193864</v>
      </c>
      <c r="L206" s="710">
        <f t="shared" si="68"/>
        <v>298.00045780372443</v>
      </c>
      <c r="N206" s="580">
        <v>132</v>
      </c>
      <c r="O206" s="710">
        <f t="shared" si="69"/>
        <v>0.50023556945185699</v>
      </c>
      <c r="P206" s="710">
        <f t="shared" si="70"/>
        <v>505.5569882425998</v>
      </c>
      <c r="Q206" s="710">
        <f t="shared" si="71"/>
        <v>487.46526422153624</v>
      </c>
      <c r="R206" s="710">
        <f t="shared" si="72"/>
        <v>474.47755540083944</v>
      </c>
      <c r="S206" s="710">
        <f t="shared" si="73"/>
        <v>466.65471799302202</v>
      </c>
      <c r="T206" s="710">
        <f t="shared" si="74"/>
        <v>464.03319261285361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1284.7855644308281</v>
      </c>
      <c r="E207" s="710">
        <f t="shared" si="61"/>
        <v>389.74119401888612</v>
      </c>
      <c r="F207" s="710">
        <f t="shared" si="62"/>
        <v>303.18146683159597</v>
      </c>
      <c r="G207" s="710">
        <f t="shared" si="63"/>
        <v>298.21014304089971</v>
      </c>
      <c r="H207" s="717">
        <f t="shared" si="64"/>
        <v>298.00118750294712</v>
      </c>
      <c r="I207" s="710">
        <f t="shared" si="65"/>
        <v>298.00085013420033</v>
      </c>
      <c r="J207" s="710">
        <f t="shared" si="66"/>
        <v>298.00063430972881</v>
      </c>
      <c r="K207" s="710">
        <f t="shared" si="67"/>
        <v>298.00051446737342</v>
      </c>
      <c r="L207" s="710">
        <f t="shared" si="68"/>
        <v>298.00047606486345</v>
      </c>
      <c r="N207" s="580">
        <v>133</v>
      </c>
      <c r="O207" s="710">
        <f t="shared" si="69"/>
        <v>0.50402523285679524</v>
      </c>
      <c r="P207" s="710">
        <f t="shared" si="70"/>
        <v>506.78799255038052</v>
      </c>
      <c r="Q207" s="710">
        <f t="shared" si="71"/>
        <v>488.71711235994906</v>
      </c>
      <c r="R207" s="710">
        <f t="shared" si="72"/>
        <v>475.74432957950768</v>
      </c>
      <c r="S207" s="710">
        <f t="shared" si="73"/>
        <v>467.93042986367806</v>
      </c>
      <c r="T207" s="710">
        <f t="shared" si="74"/>
        <v>465.31181157772409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1286.8328551490961</v>
      </c>
      <c r="E208" s="710">
        <f t="shared" si="61"/>
        <v>390.69060493792909</v>
      </c>
      <c r="F208" s="710">
        <f t="shared" si="62"/>
        <v>303.27727684072988</v>
      </c>
      <c r="G208" s="710">
        <f t="shared" si="63"/>
        <v>298.21573553354324</v>
      </c>
      <c r="H208" s="717">
        <f t="shared" si="64"/>
        <v>298.00122678898799</v>
      </c>
      <c r="I208" s="710">
        <f t="shared" si="65"/>
        <v>298.00087994503917</v>
      </c>
      <c r="J208" s="710">
        <f t="shared" si="66"/>
        <v>298.00065785100537</v>
      </c>
      <c r="K208" s="710">
        <f t="shared" si="67"/>
        <v>298.00053444190621</v>
      </c>
      <c r="L208" s="710">
        <f t="shared" si="68"/>
        <v>298.00049488160761</v>
      </c>
      <c r="N208" s="580">
        <v>134</v>
      </c>
      <c r="O208" s="710">
        <f t="shared" si="69"/>
        <v>0.50781489626173359</v>
      </c>
      <c r="P208" s="710">
        <f t="shared" si="70"/>
        <v>508.01756958458668</v>
      </c>
      <c r="Q208" s="710">
        <f t="shared" si="71"/>
        <v>489.96750905776548</v>
      </c>
      <c r="R208" s="710">
        <f t="shared" si="72"/>
        <v>477.00963501203455</v>
      </c>
      <c r="S208" s="710">
        <f t="shared" si="73"/>
        <v>469.20466262576969</v>
      </c>
      <c r="T208" s="710">
        <f t="shared" si="74"/>
        <v>466.58894806354959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1288.8481130673749</v>
      </c>
      <c r="E209" s="710">
        <f t="shared" si="61"/>
        <v>391.64030271590838</v>
      </c>
      <c r="F209" s="710">
        <f t="shared" si="62"/>
        <v>303.3739832979723</v>
      </c>
      <c r="G209" s="710">
        <f t="shared" si="63"/>
        <v>298.22142744826107</v>
      </c>
      <c r="H209" s="717">
        <f t="shared" si="64"/>
        <v>298.00126704064007</v>
      </c>
      <c r="I209" s="710">
        <f t="shared" si="65"/>
        <v>298.00091054211669</v>
      </c>
      <c r="J209" s="710">
        <f t="shared" si="66"/>
        <v>298.000682055195</v>
      </c>
      <c r="K209" s="710">
        <f t="shared" si="67"/>
        <v>298.00055500727694</v>
      </c>
      <c r="L209" s="710">
        <f t="shared" si="68"/>
        <v>298.0005142654565</v>
      </c>
      <c r="N209" s="580">
        <v>135</v>
      </c>
      <c r="O209" s="710">
        <f t="shared" si="69"/>
        <v>0.51160455966667184</v>
      </c>
      <c r="P209" s="710">
        <f t="shared" si="70"/>
        <v>509.24572100011005</v>
      </c>
      <c r="Q209" s="710">
        <f t="shared" si="71"/>
        <v>491.21645599788155</v>
      </c>
      <c r="R209" s="710">
        <f t="shared" si="72"/>
        <v>478.27347340134099</v>
      </c>
      <c r="S209" s="710">
        <f t="shared" si="73"/>
        <v>470.4774179941918</v>
      </c>
      <c r="T209" s="710">
        <f t="shared" si="74"/>
        <v>467.8646037891163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1290.8318749469718</v>
      </c>
      <c r="E210" s="710">
        <f t="shared" si="61"/>
        <v>392.59025011539882</v>
      </c>
      <c r="F210" s="710">
        <f t="shared" si="62"/>
        <v>303.47158455152197</v>
      </c>
      <c r="G210" s="710">
        <f t="shared" si="63"/>
        <v>298.22721960538985</v>
      </c>
      <c r="H210" s="717">
        <f t="shared" si="64"/>
        <v>298.00130827327007</v>
      </c>
      <c r="I210" s="710">
        <f t="shared" si="65"/>
        <v>298.00094193917937</v>
      </c>
      <c r="J210" s="710">
        <f t="shared" si="66"/>
        <v>298.00070693486771</v>
      </c>
      <c r="K210" s="710">
        <f t="shared" si="67"/>
        <v>298.00057617534236</v>
      </c>
      <c r="L210" s="710">
        <f t="shared" si="68"/>
        <v>298.00053422802699</v>
      </c>
      <c r="N210" s="580">
        <v>136</v>
      </c>
      <c r="O210" s="710">
        <f t="shared" si="69"/>
        <v>0.5153942230716102</v>
      </c>
      <c r="P210" s="710">
        <f t="shared" si="70"/>
        <v>510.4724484499153</v>
      </c>
      <c r="Q210" s="710">
        <f t="shared" si="71"/>
        <v>492.46395486123618</v>
      </c>
      <c r="R210" s="710">
        <f t="shared" si="72"/>
        <v>479.53584644837326</v>
      </c>
      <c r="S210" s="710">
        <f t="shared" si="73"/>
        <v>471.74869768185698</v>
      </c>
      <c r="T210" s="710">
        <f t="shared" si="74"/>
        <v>469.13878047122557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1292.7846684787237</v>
      </c>
      <c r="E211" s="710">
        <f t="shared" si="61"/>
        <v>393.54041061481564</v>
      </c>
      <c r="F211" s="710">
        <f t="shared" si="62"/>
        <v>303.57007891069242</v>
      </c>
      <c r="G211" s="710">
        <f t="shared" si="63"/>
        <v>298.23311282141788</v>
      </c>
      <c r="H211" s="717">
        <f t="shared" si="64"/>
        <v>298.00135050234678</v>
      </c>
      <c r="I211" s="710">
        <f t="shared" si="65"/>
        <v>298.00097415008253</v>
      </c>
      <c r="J211" s="710">
        <f t="shared" si="66"/>
        <v>298.00073250270725</v>
      </c>
      <c r="K211" s="710">
        <f t="shared" si="67"/>
        <v>298.00059795807522</v>
      </c>
      <c r="L211" s="710">
        <f t="shared" si="68"/>
        <v>298.00055478105327</v>
      </c>
      <c r="N211" s="580">
        <v>137</v>
      </c>
      <c r="O211" s="710">
        <f t="shared" si="69"/>
        <v>0.51918388647654856</v>
      </c>
      <c r="P211" s="710">
        <f t="shared" si="70"/>
        <v>511.69775358504353</v>
      </c>
      <c r="Q211" s="710">
        <f t="shared" si="71"/>
        <v>493.71000732681438</v>
      </c>
      <c r="R211" s="710">
        <f t="shared" si="72"/>
        <v>480.79675585210549</v>
      </c>
      <c r="S211" s="710">
        <f t="shared" si="73"/>
        <v>473.01850339969673</v>
      </c>
      <c r="T211" s="710">
        <f t="shared" si="74"/>
        <v>470.4114798246955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1294.7070124364784</v>
      </c>
      <c r="E212" s="710">
        <f t="shared" si="61"/>
        <v>394.49074839603605</v>
      </c>
      <c r="F212" s="710">
        <f t="shared" si="62"/>
        <v>303.669464646839</v>
      </c>
      <c r="G212" s="710">
        <f t="shared" si="63"/>
        <v>298.2391079089486</v>
      </c>
      <c r="H212" s="717">
        <f t="shared" si="64"/>
        <v>298.00139374344025</v>
      </c>
      <c r="I212" s="710">
        <f t="shared" si="65"/>
        <v>298.00100718878986</v>
      </c>
      <c r="J212" s="710">
        <f t="shared" si="66"/>
        <v>298.00075877151022</v>
      </c>
      <c r="K212" s="710">
        <f t="shared" si="67"/>
        <v>298.00062036756424</v>
      </c>
      <c r="L212" s="710">
        <f t="shared" si="68"/>
        <v>298.00057593638581</v>
      </c>
      <c r="N212" s="580">
        <v>138</v>
      </c>
      <c r="O212" s="710">
        <f t="shared" si="69"/>
        <v>0.52297354988148681</v>
      </c>
      <c r="P212" s="710">
        <f t="shared" si="70"/>
        <v>512.92163805461553</v>
      </c>
      <c r="Q212" s="710">
        <f t="shared" si="71"/>
        <v>494.9546150716501</v>
      </c>
      <c r="R212" s="710">
        <f t="shared" si="72"/>
        <v>482.05620330954179</v>
      </c>
      <c r="S212" s="710">
        <f t="shared" si="73"/>
        <v>474.28683685666294</v>
      </c>
      <c r="T212" s="710">
        <f t="shared" si="74"/>
        <v>471.68270356236201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1296.5994168279781</v>
      </c>
      <c r="E213" s="710">
        <f t="shared" si="61"/>
        <v>395.44122833223145</v>
      </c>
      <c r="F213" s="710">
        <f t="shared" si="62"/>
        <v>303.76973999426968</v>
      </c>
      <c r="G213" s="710">
        <f t="shared" si="63"/>
        <v>298.24520567666531</v>
      </c>
      <c r="H213" s="717">
        <f t="shared" si="64"/>
        <v>298.00143801222112</v>
      </c>
      <c r="I213" s="710">
        <f t="shared" si="65"/>
        <v>298.00104106937277</v>
      </c>
      <c r="J213" s="710">
        <f t="shared" si="66"/>
        <v>298.00078575418593</v>
      </c>
      <c r="K213" s="710">
        <f t="shared" si="67"/>
        <v>298.00064341601319</v>
      </c>
      <c r="L213" s="710">
        <f t="shared" si="68"/>
        <v>298.00059770599159</v>
      </c>
      <c r="N213" s="580">
        <v>139</v>
      </c>
      <c r="O213" s="710">
        <f t="shared" si="69"/>
        <v>0.52676321328642517</v>
      </c>
      <c r="P213" s="710">
        <f t="shared" si="70"/>
        <v>514.14410350583512</v>
      </c>
      <c r="Q213" s="710">
        <f t="shared" si="71"/>
        <v>496.19777977082896</v>
      </c>
      <c r="R213" s="710">
        <f t="shared" si="72"/>
        <v>483.31419051571874</v>
      </c>
      <c r="S213" s="710">
        <f t="shared" si="73"/>
        <v>475.5536997597298</v>
      </c>
      <c r="T213" s="710">
        <f t="shared" si="74"/>
        <v>472.95245339508006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1298.4623830431881</v>
      </c>
      <c r="E214" s="710">
        <f t="shared" si="61"/>
        <v>396.39181597590584</v>
      </c>
      <c r="F214" s="710">
        <f t="shared" si="62"/>
        <v>303.87090315113932</v>
      </c>
      <c r="G214" s="710">
        <f t="shared" si="63"/>
        <v>298.25140692929688</v>
      </c>
      <c r="H214" s="717">
        <f t="shared" si="64"/>
        <v>298.00148332445997</v>
      </c>
      <c r="I214" s="710">
        <f t="shared" si="65"/>
        <v>298.00107580600996</v>
      </c>
      <c r="J214" s="710">
        <f t="shared" si="66"/>
        <v>298.00081346375561</v>
      </c>
      <c r="K214" s="710">
        <f t="shared" si="67"/>
        <v>298.00066711574101</v>
      </c>
      <c r="L214" s="710">
        <f t="shared" si="68"/>
        <v>298.00062010195319</v>
      </c>
      <c r="N214" s="580">
        <v>140</v>
      </c>
      <c r="O214" s="710">
        <f t="shared" si="69"/>
        <v>0.53055287669136342</v>
      </c>
      <c r="P214" s="710">
        <f t="shared" si="70"/>
        <v>515.36515158399163</v>
      </c>
      <c r="Q214" s="710">
        <f t="shared" si="71"/>
        <v>497.43950309749164</v>
      </c>
      <c r="R214" s="710">
        <f t="shared" si="72"/>
        <v>484.57071916370739</v>
      </c>
      <c r="S214" s="710">
        <f t="shared" si="73"/>
        <v>476.81909381389539</v>
      </c>
      <c r="T214" s="710">
        <f t="shared" si="74"/>
        <v>474.22073103172545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1300.2964040001168</v>
      </c>
      <c r="E215" s="710">
        <f t="shared" si="61"/>
        <v>397.3424775471384</v>
      </c>
      <c r="F215" s="710">
        <f t="shared" si="62"/>
        <v>303.97295228032749</v>
      </c>
      <c r="G215" s="710">
        <f t="shared" si="63"/>
        <v>298.25771246758495</v>
      </c>
      <c r="H215" s="717">
        <f t="shared" si="64"/>
        <v>298.00152969602686</v>
      </c>
      <c r="I215" s="710">
        <f t="shared" si="65"/>
        <v>298.00111141298663</v>
      </c>
      <c r="J215" s="710">
        <f t="shared" si="66"/>
        <v>298.00084191335213</v>
      </c>
      <c r="K215" s="710">
        <f t="shared" si="67"/>
        <v>298.00069147918072</v>
      </c>
      <c r="L215" s="710">
        <f t="shared" si="68"/>
        <v>298.00064313646851</v>
      </c>
      <c r="N215" s="580">
        <v>141</v>
      </c>
      <c r="O215" s="710">
        <f t="shared" si="69"/>
        <v>0.53434254009630178</v>
      </c>
      <c r="P215" s="710">
        <f t="shared" si="70"/>
        <v>516.5847839324631</v>
      </c>
      <c r="Q215" s="710">
        <f t="shared" si="71"/>
        <v>498.67978672283596</v>
      </c>
      <c r="R215" s="710">
        <f t="shared" si="72"/>
        <v>485.82579094461602</v>
      </c>
      <c r="S215" s="710">
        <f t="shared" si="73"/>
        <v>478.08302072218351</v>
      </c>
      <c r="T215" s="710">
        <f t="shared" si="74"/>
        <v>475.48753817919641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1302.1019642881658</v>
      </c>
      <c r="E216" s="710">
        <f t="shared" si="61"/>
        <v>398.29317992202499</v>
      </c>
      <c r="F216" s="710">
        <f t="shared" si="62"/>
        <v>304.07588551030085</v>
      </c>
      <c r="G216" s="710">
        <f t="shared" si="63"/>
        <v>298.26412308825161</v>
      </c>
      <c r="H216" s="717">
        <f t="shared" si="64"/>
        <v>298.00157714289037</v>
      </c>
      <c r="I216" s="710">
        <f t="shared" si="65"/>
        <v>298.00114790469411</v>
      </c>
      <c r="J216" s="710">
        <f t="shared" si="66"/>
        <v>298.0008711162194</v>
      </c>
      <c r="K216" s="710">
        <f t="shared" si="67"/>
        <v>298.00071651887947</v>
      </c>
      <c r="L216" s="710">
        <f t="shared" si="68"/>
        <v>298.00066682185036</v>
      </c>
      <c r="N216" s="580">
        <v>142</v>
      </c>
      <c r="O216" s="710">
        <f t="shared" si="69"/>
        <v>0.53813220350124003</v>
      </c>
      <c r="P216" s="710">
        <f t="shared" si="70"/>
        <v>517.80300219271919</v>
      </c>
      <c r="Q216" s="710">
        <f t="shared" si="71"/>
        <v>499.91863231611973</v>
      </c>
      <c r="R216" s="710">
        <f t="shared" si="72"/>
        <v>487.07940754759181</v>
      </c>
      <c r="S216" s="710">
        <f t="shared" si="73"/>
        <v>479.34548218564584</v>
      </c>
      <c r="T216" s="710">
        <f t="shared" si="74"/>
        <v>476.75287654241521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1303.8795403090551</v>
      </c>
      <c r="E217" s="710">
        <f t="shared" si="61"/>
        <v>399.24389062131706</v>
      </c>
      <c r="F217" s="710">
        <f t="shared" si="62"/>
        <v>304.17970093595943</v>
      </c>
      <c r="G217" s="710">
        <f t="shared" si="63"/>
        <v>298.27063958396894</v>
      </c>
      <c r="H217" s="717">
        <f t="shared" si="64"/>
        <v>298.00162568111705</v>
      </c>
      <c r="I217" s="710">
        <f t="shared" si="65"/>
        <v>298.001185295629</v>
      </c>
      <c r="J217" s="710">
        <f t="shared" si="66"/>
        <v>298.00090108571175</v>
      </c>
      <c r="K217" s="710">
        <f t="shared" si="67"/>
        <v>298.00074224749778</v>
      </c>
      <c r="L217" s="710">
        <f t="shared" si="68"/>
        <v>298.0006911705259</v>
      </c>
      <c r="N217" s="580">
        <v>143</v>
      </c>
      <c r="O217" s="710">
        <f t="shared" si="69"/>
        <v>0.54192186690617838</v>
      </c>
      <c r="P217" s="710">
        <f t="shared" si="70"/>
        <v>519.01980800432341</v>
      </c>
      <c r="Q217" s="710">
        <f t="shared" si="71"/>
        <v>501.15604154466359</v>
      </c>
      <c r="R217" s="710">
        <f t="shared" si="72"/>
        <v>488.33157065982368</v>
      </c>
      <c r="S217" s="710">
        <f t="shared" si="73"/>
        <v>480.60647990336355</v>
      </c>
      <c r="T217" s="710">
        <f t="shared" si="74"/>
        <v>478.01674782433031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1305.629600415363</v>
      </c>
      <c r="E218" s="710">
        <f t="shared" si="61"/>
        <v>400.19457779925312</v>
      </c>
      <c r="F218" s="710">
        <f t="shared" si="62"/>
        <v>304.28439661946771</v>
      </c>
      <c r="G218" s="710">
        <f t="shared" si="63"/>
        <v>298.27726274332889</v>
      </c>
      <c r="H218" s="717">
        <f t="shared" si="64"/>
        <v>298.0016753268709</v>
      </c>
      <c r="I218" s="710">
        <f t="shared" si="65"/>
        <v>298.00122360039296</v>
      </c>
      <c r="J218" s="710">
        <f t="shared" si="66"/>
        <v>298.00093183529361</v>
      </c>
      <c r="K218" s="710">
        <f t="shared" si="67"/>
        <v>298.00076867780899</v>
      </c>
      <c r="L218" s="710">
        <f t="shared" si="68"/>
        <v>298.0007161950362</v>
      </c>
      <c r="N218" s="580">
        <v>144</v>
      </c>
      <c r="O218" s="710">
        <f t="shared" si="69"/>
        <v>0.54571153031111663</v>
      </c>
      <c r="P218" s="710">
        <f t="shared" si="70"/>
        <v>520.2352030049359</v>
      </c>
      <c r="Q218" s="710">
        <f t="shared" si="71"/>
        <v>502.39201607385331</v>
      </c>
      <c r="R218" s="710">
        <f t="shared" si="72"/>
        <v>489.58228196654409</v>
      </c>
      <c r="S218" s="710">
        <f t="shared" si="73"/>
        <v>481.86601557244956</v>
      </c>
      <c r="T218" s="710">
        <f t="shared" si="74"/>
        <v>479.27915372591787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1307.3526050467208</v>
      </c>
      <c r="E219" s="710">
        <f t="shared" si="61"/>
        <v>401.14521023258015</v>
      </c>
      <c r="F219" s="710">
        <f t="shared" si="62"/>
        <v>304.38997059107072</v>
      </c>
      <c r="G219" s="710">
        <f t="shared" si="63"/>
        <v>298.28399335081463</v>
      </c>
      <c r="H219" s="717">
        <f t="shared" si="64"/>
        <v>298.00172609641243</v>
      </c>
      <c r="I219" s="710">
        <f t="shared" si="65"/>
        <v>298.00126283369184</v>
      </c>
      <c r="J219" s="710">
        <f t="shared" si="66"/>
        <v>298.00096337853881</v>
      </c>
      <c r="K219" s="710">
        <f t="shared" si="67"/>
        <v>298.00079582269916</v>
      </c>
      <c r="L219" s="710">
        <f t="shared" si="68"/>
        <v>298.00074190803576</v>
      </c>
      <c r="N219" s="580">
        <v>145</v>
      </c>
      <c r="O219" s="710">
        <f t="shared" si="69"/>
        <v>0.54950119371605499</v>
      </c>
      <c r="P219" s="710">
        <f t="shared" si="70"/>
        <v>521.44918883031642</v>
      </c>
      <c r="Q219" s="710">
        <f t="shared" si="71"/>
        <v>503.62655756714207</v>
      </c>
      <c r="R219" s="710">
        <f t="shared" si="72"/>
        <v>490.83154315103189</v>
      </c>
      <c r="S219" s="710">
        <f t="shared" si="73"/>
        <v>483.12409088805038</v>
      </c>
      <c r="T219" s="710">
        <f t="shared" si="74"/>
        <v>480.54009594618384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1309.0490068637021</v>
      </c>
      <c r="E220" s="710">
        <f t="shared" si="61"/>
        <v>402.09575730976223</v>
      </c>
      <c r="F220" s="710">
        <f t="shared" si="62"/>
        <v>304.49642084989529</v>
      </c>
      <c r="G220" s="710">
        <f t="shared" si="63"/>
        <v>298.290832186773</v>
      </c>
      <c r="H220" s="717">
        <f t="shared" si="64"/>
        <v>298.00177800609828</v>
      </c>
      <c r="I220" s="710">
        <f t="shared" si="65"/>
        <v>298.00130301033516</v>
      </c>
      <c r="J220" s="710">
        <f t="shared" si="66"/>
        <v>298.00099572913012</v>
      </c>
      <c r="K220" s="710">
        <f t="shared" si="67"/>
        <v>298.0008236951661</v>
      </c>
      <c r="L220" s="710">
        <f t="shared" si="68"/>
        <v>298.00076832229212</v>
      </c>
      <c r="N220" s="580">
        <v>146</v>
      </c>
      <c r="O220" s="710">
        <f t="shared" si="69"/>
        <v>0.55329085712099335</v>
      </c>
      <c r="P220" s="710">
        <f t="shared" si="70"/>
        <v>522.66176711432604</v>
      </c>
      <c r="Q220" s="710">
        <f t="shared" si="71"/>
        <v>504.85966768605357</v>
      </c>
      <c r="R220" s="710">
        <f t="shared" si="72"/>
        <v>492.07935589461385</v>
      </c>
      <c r="S220" s="710">
        <f t="shared" si="73"/>
        <v>484.38070754334848</v>
      </c>
      <c r="T220" s="710">
        <f t="shared" si="74"/>
        <v>481.79957618216605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1310.7192508794478</v>
      </c>
      <c r="E221" s="710">
        <f t="shared" si="61"/>
        <v>403.04618902037197</v>
      </c>
      <c r="F221" s="710">
        <f t="shared" si="62"/>
        <v>304.60374536473626</v>
      </c>
      <c r="G221" s="710">
        <f t="shared" si="63"/>
        <v>298.29778002738766</v>
      </c>
      <c r="H221" s="717">
        <f t="shared" si="64"/>
        <v>298.00183107238041</v>
      </c>
      <c r="I221" s="710">
        <f t="shared" si="65"/>
        <v>298.00134414523563</v>
      </c>
      <c r="J221" s="710">
        <f t="shared" si="66"/>
        <v>298.00102890085873</v>
      </c>
      <c r="K221" s="710">
        <f t="shared" si="67"/>
        <v>298.00085230831922</v>
      </c>
      <c r="L221" s="710">
        <f t="shared" si="68"/>
        <v>298.00079545068519</v>
      </c>
      <c r="N221" s="580">
        <v>147</v>
      </c>
      <c r="O221" s="710">
        <f t="shared" si="69"/>
        <v>0.5570805205259316</v>
      </c>
      <c r="P221" s="710">
        <f t="shared" si="70"/>
        <v>523.87293948893034</v>
      </c>
      <c r="Q221" s="710">
        <f t="shared" si="71"/>
        <v>506.0913480901836</v>
      </c>
      <c r="R221" s="710">
        <f t="shared" si="72"/>
        <v>493.32572187666767</v>
      </c>
      <c r="S221" s="710">
        <f t="shared" si="73"/>
        <v>485.63586722956398</v>
      </c>
      <c r="T221" s="710">
        <f t="shared" si="74"/>
        <v>483.05759612893621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1312.363774589061</v>
      </c>
      <c r="E222" s="710">
        <f t="shared" si="61"/>
        <v>403.99647594466273</v>
      </c>
      <c r="F222" s="710">
        <f t="shared" si="62"/>
        <v>304.71194207482915</v>
      </c>
      <c r="G222" s="710">
        <f t="shared" si="63"/>
        <v>298.30483764465333</v>
      </c>
      <c r="H222" s="717">
        <f t="shared" si="64"/>
        <v>298.00188531180538</v>
      </c>
      <c r="I222" s="710">
        <f t="shared" si="65"/>
        <v>298.00138625340833</v>
      </c>
      <c r="J222" s="710">
        <f t="shared" si="66"/>
        <v>298.00106290762352</v>
      </c>
      <c r="K222" s="710">
        <f t="shared" si="67"/>
        <v>298.00088167537876</v>
      </c>
      <c r="L222" s="710">
        <f t="shared" si="68"/>
        <v>298.00082330620677</v>
      </c>
      <c r="N222" s="580">
        <v>148</v>
      </c>
      <c r="O222" s="710">
        <f t="shared" si="69"/>
        <v>0.56087018393086996</v>
      </c>
      <c r="P222" s="710">
        <f t="shared" si="70"/>
        <v>525.08270758420133</v>
      </c>
      <c r="Q222" s="710">
        <f t="shared" si="71"/>
        <v>507.32160043720319</v>
      </c>
      <c r="R222" s="710">
        <f t="shared" si="72"/>
        <v>494.57064277462371</v>
      </c>
      <c r="S222" s="710">
        <f t="shared" si="73"/>
        <v>486.88957163595717</v>
      </c>
      <c r="T222" s="710">
        <f t="shared" si="74"/>
        <v>484.31415747960187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1313.9830080968136</v>
      </c>
      <c r="E223" s="710">
        <f t="shared" si="61"/>
        <v>404.94658924331821</v>
      </c>
      <c r="F223" s="710">
        <f t="shared" si="62"/>
        <v>304.82100889060803</v>
      </c>
      <c r="G223" s="710">
        <f t="shared" si="63"/>
        <v>298.31200580635101</v>
      </c>
      <c r="H223" s="717">
        <f t="shared" si="64"/>
        <v>298.00194074101381</v>
      </c>
      <c r="I223" s="710">
        <f t="shared" si="65"/>
        <v>298.00142934997012</v>
      </c>
      <c r="J223" s="710">
        <f t="shared" si="66"/>
        <v>298.00109776343089</v>
      </c>
      <c r="K223" s="710">
        <f t="shared" si="67"/>
        <v>298.00091180967559</v>
      </c>
      <c r="L223" s="710">
        <f t="shared" si="68"/>
        <v>298.00085190196035</v>
      </c>
      <c r="N223" s="580">
        <v>149</v>
      </c>
      <c r="O223" s="710">
        <f t="shared" si="69"/>
        <v>0.56465984733580821</v>
      </c>
      <c r="P223" s="710">
        <f t="shared" si="70"/>
        <v>526.29107302832017</v>
      </c>
      <c r="Q223" s="710">
        <f t="shared" si="71"/>
        <v>508.55042638286045</v>
      </c>
      <c r="R223" s="710">
        <f t="shared" si="72"/>
        <v>495.81412026396754</v>
      </c>
      <c r="S223" s="710">
        <f t="shared" si="73"/>
        <v>488.14182244983044</v>
      </c>
      <c r="T223" s="710">
        <f t="shared" si="74"/>
        <v>485.56926192530858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1315.5773742411989</v>
      </c>
      <c r="E224" s="710">
        <f t="shared" si="61"/>
        <v>405.89650064737623</v>
      </c>
      <c r="F224" s="710">
        <f t="shared" si="62"/>
        <v>304.93094369444992</v>
      </c>
      <c r="G224" s="710">
        <f t="shared" si="63"/>
        <v>298.31928527602423</v>
      </c>
      <c r="H224" s="717">
        <f t="shared" si="64"/>
        <v>298.00199737673961</v>
      </c>
      <c r="I224" s="710">
        <f t="shared" si="65"/>
        <v>298.00147345013937</v>
      </c>
      <c r="J224" s="710">
        <f t="shared" si="66"/>
        <v>298.00113348239375</v>
      </c>
      <c r="K224" s="710">
        <f t="shared" si="67"/>
        <v>298.00094272465026</v>
      </c>
      <c r="L224" s="710">
        <f t="shared" si="68"/>
        <v>298.00088125116025</v>
      </c>
      <c r="N224" s="580">
        <v>150</v>
      </c>
      <c r="O224" s="710">
        <f t="shared" si="69"/>
        <v>0.56844951074074657</v>
      </c>
      <c r="P224" s="710">
        <f t="shared" si="70"/>
        <v>527.49803744757901</v>
      </c>
      <c r="Q224" s="710">
        <f t="shared" si="71"/>
        <v>509.77782758098317</v>
      </c>
      <c r="R224" s="710">
        <f t="shared" si="72"/>
        <v>497.05615601824195</v>
      </c>
      <c r="S224" s="710">
        <f t="shared" si="73"/>
        <v>489.39262135653053</v>
      </c>
      <c r="T224" s="710">
        <f t="shared" si="74"/>
        <v>486.82291115524214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1317.1472887178686</v>
      </c>
      <c r="E225" s="710">
        <f t="shared" si="61"/>
        <v>406.84618244832399</v>
      </c>
      <c r="F225" s="710">
        <f t="shared" si="62"/>
        <v>305.04174434140549</v>
      </c>
      <c r="G225" s="710">
        <f t="shared" si="63"/>
        <v>298.32667681295629</v>
      </c>
      <c r="H225" s="717">
        <f t="shared" si="64"/>
        <v>298.00205523580939</v>
      </c>
      <c r="I225" s="710">
        <f t="shared" si="65"/>
        <v>298.00151856923492</v>
      </c>
      <c r="J225" s="710">
        <f t="shared" si="66"/>
        <v>298.00117007873132</v>
      </c>
      <c r="K225" s="710">
        <f t="shared" si="67"/>
        <v>298.00097443385289</v>
      </c>
      <c r="L225" s="710">
        <f t="shared" si="68"/>
        <v>298.00091136713121</v>
      </c>
      <c r="N225" s="580">
        <v>151</v>
      </c>
      <c r="O225" s="710">
        <f t="shared" si="69"/>
        <v>0.57223917414568481</v>
      </c>
      <c r="P225" s="710">
        <f t="shared" si="70"/>
        <v>528.70360246638393</v>
      </c>
      <c r="Q225" s="710">
        <f t="shared" si="71"/>
        <v>511.003805683481</v>
      </c>
      <c r="R225" s="710">
        <f t="shared" si="72"/>
        <v>498.29675170904954</v>
      </c>
      <c r="S225" s="710">
        <f t="shared" si="73"/>
        <v>490.6419700394506</v>
      </c>
      <c r="T225" s="710">
        <f t="shared" si="74"/>
        <v>488.07510685663038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1318.6931602004888</v>
      </c>
      <c r="E226" s="710">
        <f t="shared" si="61"/>
        <v>407.79560748836172</v>
      </c>
      <c r="F226" s="710">
        <f t="shared" si="62"/>
        <v>305.15340865991624</v>
      </c>
      <c r="G226" s="710">
        <f t="shared" si="63"/>
        <v>298.33418117214796</v>
      </c>
      <c r="H226" s="717">
        <f t="shared" si="64"/>
        <v>298.00211433514175</v>
      </c>
      <c r="I226" s="710">
        <f t="shared" si="65"/>
        <v>298.00156472267582</v>
      </c>
      <c r="J226" s="710">
        <f t="shared" si="66"/>
        <v>298.00120756676847</v>
      </c>
      <c r="K226" s="710">
        <f t="shared" si="67"/>
        <v>298.00100695094233</v>
      </c>
      <c r="L226" s="710">
        <f t="shared" si="68"/>
        <v>298.00094226330793</v>
      </c>
      <c r="N226" s="580">
        <v>152</v>
      </c>
      <c r="O226" s="710">
        <f t="shared" si="69"/>
        <v>0.57602883755062317</v>
      </c>
      <c r="P226" s="710">
        <f t="shared" si="70"/>
        <v>529.90776970725688</v>
      </c>
      <c r="Q226" s="710">
        <f t="shared" si="71"/>
        <v>512.22836234034799</v>
      </c>
      <c r="R226" s="710">
        <f t="shared" si="72"/>
        <v>499.53590900605462</v>
      </c>
      <c r="S226" s="710">
        <f t="shared" si="73"/>
        <v>491.88987018003257</v>
      </c>
      <c r="T226" s="710">
        <f t="shared" si="74"/>
        <v>489.32585071474574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1320.2153904595496</v>
      </c>
      <c r="E227" s="710">
        <f t="shared" si="61"/>
        <v>408.74474915083221</v>
      </c>
      <c r="F227" s="710">
        <f t="shared" si="62"/>
        <v>305.26593445251893</v>
      </c>
      <c r="G227" s="710">
        <f t="shared" si="63"/>
        <v>298.34179910429674</v>
      </c>
      <c r="H227" s="717">
        <f t="shared" si="64"/>
        <v>298.00217469174663</v>
      </c>
      <c r="I227" s="710">
        <f t="shared" si="65"/>
        <v>298.00161192598046</v>
      </c>
      <c r="J227" s="710">
        <f t="shared" si="66"/>
        <v>298.00124596093491</v>
      </c>
      <c r="K227" s="710">
        <f t="shared" si="67"/>
        <v>298.00104028968582</v>
      </c>
      <c r="L227" s="710">
        <f t="shared" si="68"/>
        <v>298.00097395323445</v>
      </c>
      <c r="N227" s="580">
        <v>153</v>
      </c>
      <c r="O227" s="710">
        <f t="shared" si="69"/>
        <v>0.57981850095556142</v>
      </c>
      <c r="P227" s="710">
        <f t="shared" si="70"/>
        <v>531.11054079083806</v>
      </c>
      <c r="Q227" s="710">
        <f t="shared" si="71"/>
        <v>513.45149919966445</v>
      </c>
      <c r="R227" s="710">
        <f t="shared" si="72"/>
        <v>500.77362957698568</v>
      </c>
      <c r="S227" s="710">
        <f t="shared" si="73"/>
        <v>493.13632345776921</v>
      </c>
      <c r="T227" s="710">
        <f t="shared" si="74"/>
        <v>490.57514441290726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1321.7143744791658</v>
      </c>
      <c r="E228" s="710">
        <f t="shared" si="61"/>
        <v>409.69358135081285</v>
      </c>
      <c r="F228" s="710">
        <f t="shared" si="62"/>
        <v>305.3793194965366</v>
      </c>
      <c r="G228" s="710">
        <f t="shared" si="63"/>
        <v>298.34953135577643</v>
      </c>
      <c r="H228" s="717">
        <f t="shared" si="64"/>
        <v>298.00223632272457</v>
      </c>
      <c r="I228" s="710">
        <f t="shared" si="65"/>
        <v>298.00166019476615</v>
      </c>
      <c r="J228" s="710">
        <f t="shared" si="66"/>
        <v>298.00128527576504</v>
      </c>
      <c r="K228" s="710">
        <f t="shared" si="67"/>
        <v>298.00107446395845</v>
      </c>
      <c r="L228" s="710">
        <f t="shared" si="68"/>
        <v>298.00100645056381</v>
      </c>
      <c r="N228" s="580">
        <v>154</v>
      </c>
      <c r="O228" s="710">
        <f t="shared" si="69"/>
        <v>0.58360816436049978</v>
      </c>
      <c r="P228" s="710">
        <f t="shared" si="70"/>
        <v>532.31191733588798</v>
      </c>
      <c r="Q228" s="710">
        <f t="shared" si="71"/>
        <v>514.67321790759979</v>
      </c>
      <c r="R228" s="710">
        <f t="shared" si="72"/>
        <v>502.00991508763769</v>
      </c>
      <c r="S228" s="710">
        <f t="shared" si="73"/>
        <v>494.3813315502062</v>
      </c>
      <c r="T228" s="710">
        <f t="shared" si="74"/>
        <v>491.82298963248275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1323.1905005718995</v>
      </c>
      <c r="E229" s="710">
        <f t="shared" si="61"/>
        <v>410.64207852586787</v>
      </c>
      <c r="F229" s="710">
        <f t="shared" si="62"/>
        <v>305.49356154475731</v>
      </c>
      <c r="G229" s="710">
        <f t="shared" si="63"/>
        <v>298.35737866861786</v>
      </c>
      <c r="H229" s="717">
        <f t="shared" si="64"/>
        <v>298.00229924526622</v>
      </c>
      <c r="I229" s="710">
        <f t="shared" si="65"/>
        <v>298.00170954474822</v>
      </c>
      <c r="J229" s="710">
        <f t="shared" si="66"/>
        <v>298.00132552589707</v>
      </c>
      <c r="K229" s="710">
        <f t="shared" si="67"/>
        <v>298.0011094877425</v>
      </c>
      <c r="L229" s="710">
        <f t="shared" si="68"/>
        <v>298.00103976905717</v>
      </c>
      <c r="N229" s="580">
        <v>155</v>
      </c>
      <c r="O229" s="710">
        <f t="shared" si="69"/>
        <v>0.58739782776543814</v>
      </c>
      <c r="P229" s="710">
        <f t="shared" si="70"/>
        <v>533.51190095929007</v>
      </c>
      <c r="Q229" s="710">
        <f t="shared" si="71"/>
        <v>515.89352010841435</v>
      </c>
      <c r="R229" s="710">
        <f t="shared" si="72"/>
        <v>503.24476720187397</v>
      </c>
      <c r="S229" s="710">
        <f t="shared" si="73"/>
        <v>495.62489613294468</v>
      </c>
      <c r="T229" s="710">
        <f t="shared" si="74"/>
        <v>493.06938805289082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1324.6441504916386</v>
      </c>
      <c r="E230" s="710">
        <f t="shared" si="61"/>
        <v>411.59021562695801</v>
      </c>
      <c r="F230" s="710">
        <f t="shared" si="62"/>
        <v>305.6086583261</v>
      </c>
      <c r="G230" s="710">
        <f t="shared" si="63"/>
        <v>298.36534178049044</v>
      </c>
      <c r="H230" s="717">
        <f t="shared" si="64"/>
        <v>298.00236347665134</v>
      </c>
      <c r="I230" s="710">
        <f t="shared" si="65"/>
        <v>298.00175999173979</v>
      </c>
      <c r="J230" s="710">
        <f t="shared" si="66"/>
        <v>298.0013667260726</v>
      </c>
      <c r="K230" s="710">
        <f t="shared" si="67"/>
        <v>298.00114537512684</v>
      </c>
      <c r="L230" s="710">
        <f t="shared" si="68"/>
        <v>298.00107392258377</v>
      </c>
      <c r="N230" s="580">
        <v>156</v>
      </c>
      <c r="O230" s="710">
        <f t="shared" si="69"/>
        <v>0.59118749117037639</v>
      </c>
      <c r="P230" s="710">
        <f t="shared" si="70"/>
        <v>534.71049327605272</v>
      </c>
      <c r="Q230" s="710">
        <f t="shared" si="71"/>
        <v>517.11240744446184</v>
      </c>
      <c r="R230" s="710">
        <f t="shared" si="72"/>
        <v>504.47818758162896</v>
      </c>
      <c r="S230" s="710">
        <f t="shared" si="73"/>
        <v>496.86701887964318</v>
      </c>
      <c r="T230" s="710">
        <f t="shared" si="74"/>
        <v>494.31434135160345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1326.0756995445668</v>
      </c>
      <c r="E231" s="710">
        <f t="shared" si="61"/>
        <v>412.53796810950479</v>
      </c>
      <c r="F231" s="710">
        <f t="shared" si="62"/>
        <v>305.72460754626854</v>
      </c>
      <c r="G231" s="710">
        <f t="shared" si="63"/>
        <v>298.3734214246843</v>
      </c>
      <c r="H231" s="717">
        <f t="shared" si="64"/>
        <v>298.00242903424862</v>
      </c>
      <c r="I231" s="710">
        <f t="shared" si="65"/>
        <v>298.0018115516508</v>
      </c>
      <c r="J231" s="710">
        <f t="shared" si="66"/>
        <v>298.0014088911359</v>
      </c>
      <c r="K231" s="710">
        <f t="shared" si="67"/>
        <v>298.00118214030658</v>
      </c>
      <c r="L231" s="710">
        <f t="shared" si="68"/>
        <v>298.00110892511987</v>
      </c>
      <c r="N231" s="580">
        <v>157</v>
      </c>
      <c r="O231" s="710">
        <f t="shared" si="69"/>
        <v>0.59497715457531475</v>
      </c>
      <c r="P231" s="710">
        <f t="shared" si="70"/>
        <v>535.90769589931153</v>
      </c>
      <c r="Q231" s="710">
        <f t="shared" si="71"/>
        <v>518.32988155619137</v>
      </c>
      <c r="R231" s="710">
        <f t="shared" si="72"/>
        <v>505.71017788691006</v>
      </c>
      <c r="S231" s="710">
        <f t="shared" si="73"/>
        <v>498.10770146202015</v>
      </c>
      <c r="T231" s="710">
        <f t="shared" si="74"/>
        <v>495.55785120414782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1327.4855166982541</v>
      </c>
      <c r="E232" s="710">
        <f t="shared" si="61"/>
        <v>413.48531192460678</v>
      </c>
      <c r="F232" s="710">
        <f t="shared" si="62"/>
        <v>305.84140688839341</v>
      </c>
      <c r="G232" s="710">
        <f t="shared" si="63"/>
        <v>298.3816183300936</v>
      </c>
      <c r="H232" s="717">
        <f t="shared" si="64"/>
        <v>298.0024959355145</v>
      </c>
      <c r="I232" s="710">
        <f t="shared" si="65"/>
        <v>298.00186424048775</v>
      </c>
      <c r="J232" s="710">
        <f t="shared" si="66"/>
        <v>298.00145203603336</v>
      </c>
      <c r="K232" s="710">
        <f t="shared" si="67"/>
        <v>298.00121979758239</v>
      </c>
      <c r="L232" s="710">
        <f t="shared" si="68"/>
        <v>298.00114479074847</v>
      </c>
      <c r="N232" s="580">
        <v>158</v>
      </c>
      <c r="O232" s="710">
        <f t="shared" si="69"/>
        <v>0.598766817980253</v>
      </c>
      <c r="P232" s="710">
        <f t="shared" si="70"/>
        <v>537.10351044033132</v>
      </c>
      <c r="Q232" s="710">
        <f t="shared" si="71"/>
        <v>519.54594408215019</v>
      </c>
      <c r="R232" s="710">
        <f t="shared" si="72"/>
        <v>506.94073977579984</v>
      </c>
      <c r="S232" s="710">
        <f t="shared" si="73"/>
        <v>499.34694554985566</v>
      </c>
      <c r="T232" s="710">
        <f t="shared" si="74"/>
        <v>496.79991928410885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1328.8739646889017</v>
      </c>
      <c r="E233" s="710">
        <f t="shared" si="61"/>
        <v>414.43222351040555</v>
      </c>
      <c r="F233" s="710">
        <f t="shared" si="62"/>
        <v>305.9590540136615</v>
      </c>
      <c r="G233" s="710">
        <f t="shared" si="63"/>
        <v>298.38993322120047</v>
      </c>
      <c r="H233" s="717">
        <f t="shared" si="64"/>
        <v>298.0025641979928</v>
      </c>
      <c r="I233" s="710">
        <f t="shared" si="65"/>
        <v>298.0019180743526</v>
      </c>
      <c r="J233" s="710">
        <f t="shared" si="66"/>
        <v>298.00149617581303</v>
      </c>
      <c r="K233" s="710">
        <f t="shared" si="67"/>
        <v>298.00125836135999</v>
      </c>
      <c r="L233" s="710">
        <f t="shared" si="68"/>
        <v>298.00118153365867</v>
      </c>
      <c r="N233" s="580">
        <v>159</v>
      </c>
      <c r="O233" s="710">
        <f t="shared" si="69"/>
        <v>0.60255648138519136</v>
      </c>
      <c r="P233" s="710">
        <f t="shared" si="70"/>
        <v>538.29793850850888</v>
      </c>
      <c r="Q233" s="710">
        <f t="shared" si="71"/>
        <v>520.76059665898526</v>
      </c>
      <c r="R233" s="710">
        <f t="shared" si="72"/>
        <v>508.16987490445877</v>
      </c>
      <c r="S233" s="710">
        <f t="shared" si="73"/>
        <v>500.58475281099402</v>
      </c>
      <c r="T233" s="710">
        <f t="shared" si="74"/>
        <v>498.04054726313126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1330.2414001267705</v>
      </c>
      <c r="E234" s="710">
        <f t="shared" si="61"/>
        <v>415.3786797835985</v>
      </c>
      <c r="F234" s="710">
        <f t="shared" si="62"/>
        <v>306.07754656193481</v>
      </c>
      <c r="G234" s="710">
        <f t="shared" si="63"/>
        <v>298.39836681805934</v>
      </c>
      <c r="H234" s="717">
        <f t="shared" si="64"/>
        <v>298.00263383931406</v>
      </c>
      <c r="I234" s="710">
        <f t="shared" si="65"/>
        <v>298.0019730694425</v>
      </c>
      <c r="J234" s="710">
        <f t="shared" si="66"/>
        <v>298.00154132562392</v>
      </c>
      <c r="K234" s="710">
        <f t="shared" si="67"/>
        <v>298.00129784614938</v>
      </c>
      <c r="L234" s="710">
        <f t="shared" si="68"/>
        <v>298.00121916814527</v>
      </c>
      <c r="N234" s="580">
        <v>160</v>
      </c>
      <c r="O234" s="710">
        <f t="shared" si="69"/>
        <v>0.6063461447901296</v>
      </c>
      <c r="P234" s="710">
        <f t="shared" si="70"/>
        <v>539.4909817113745</v>
      </c>
      <c r="Q234" s="710">
        <f t="shared" si="71"/>
        <v>521.97384092144603</v>
      </c>
      <c r="R234" s="710">
        <f t="shared" si="72"/>
        <v>509.39758492712679</v>
      </c>
      <c r="S234" s="710">
        <f t="shared" si="73"/>
        <v>501.82112491134603</v>
      </c>
      <c r="T234" s="710">
        <f t="shared" si="74"/>
        <v>499.27973681092163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1331.5881735998273</v>
      </c>
      <c r="E235" s="710">
        <f t="shared" si="61"/>
        <v>416.32465813109599</v>
      </c>
      <c r="F235" s="710">
        <f t="shared" si="62"/>
        <v>306.19688215235669</v>
      </c>
      <c r="G235" s="710">
        <f t="shared" si="63"/>
        <v>298.40691983628301</v>
      </c>
      <c r="H235" s="717">
        <f t="shared" si="64"/>
        <v>298.00270487719467</v>
      </c>
      <c r="I235" s="710">
        <f t="shared" si="65"/>
        <v>298.0020292420491</v>
      </c>
      <c r="J235" s="710">
        <f t="shared" si="66"/>
        <v>298.00158750071535</v>
      </c>
      <c r="K235" s="710">
        <f t="shared" si="67"/>
        <v>298.00133826656463</v>
      </c>
      <c r="L235" s="710">
        <f t="shared" si="68"/>
        <v>298.00125770860802</v>
      </c>
      <c r="N235" s="580">
        <v>161</v>
      </c>
      <c r="O235" s="710">
        <f t="shared" si="69"/>
        <v>0.61013580819506796</v>
      </c>
      <c r="P235" s="710">
        <f t="shared" si="70"/>
        <v>540.68264165459459</v>
      </c>
      <c r="Q235" s="710">
        <f t="shared" si="71"/>
        <v>523.18567850238651</v>
      </c>
      <c r="R235" s="710">
        <f t="shared" si="72"/>
        <v>510.62387149612601</v>
      </c>
      <c r="S235" s="710">
        <f t="shared" si="73"/>
        <v>503.05606351489104</v>
      </c>
      <c r="T235" s="710">
        <f t="shared" si="74"/>
        <v>500.51748959525099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1332.9146297756354</v>
      </c>
      <c r="E236" s="710">
        <f t="shared" si="61"/>
        <v>417.27013640182076</v>
      </c>
      <c r="F236" s="710">
        <f t="shared" si="62"/>
        <v>306.31705838394817</v>
      </c>
      <c r="G236" s="710">
        <f t="shared" si="63"/>
        <v>298.41559298702839</v>
      </c>
      <c r="H236" s="717">
        <f t="shared" si="64"/>
        <v>298.00277732943636</v>
      </c>
      <c r="I236" s="710">
        <f t="shared" si="65"/>
        <v>298.00208660855787</v>
      </c>
      <c r="J236" s="710">
        <f t="shared" si="66"/>
        <v>298.00163471643657</v>
      </c>
      <c r="K236" s="710">
        <f t="shared" si="67"/>
        <v>298.001379637323</v>
      </c>
      <c r="L236" s="710">
        <f t="shared" si="68"/>
        <v>298.00129716955109</v>
      </c>
      <c r="N236" s="580">
        <v>162</v>
      </c>
      <c r="O236" s="710">
        <f t="shared" si="69"/>
        <v>0.61392547160000621</v>
      </c>
      <c r="P236" s="710">
        <f t="shared" si="70"/>
        <v>541.87291994197381</v>
      </c>
      <c r="Q236" s="710">
        <f t="shared" si="71"/>
        <v>524.39611103276718</v>
      </c>
      <c r="R236" s="710">
        <f t="shared" si="72"/>
        <v>511.84873626186271</v>
      </c>
      <c r="S236" s="710">
        <f t="shared" si="73"/>
        <v>504.28957028367921</v>
      </c>
      <c r="T236" s="710">
        <f t="shared" si="74"/>
        <v>501.75380728195654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1334.2211075015209</v>
      </c>
      <c r="E237" s="710">
        <f t="shared" si="61"/>
        <v>418.21509289864667</v>
      </c>
      <c r="F237" s="710">
        <f t="shared" si="62"/>
        <v>306.43807283619191</v>
      </c>
      <c r="G237" s="710">
        <f t="shared" si="63"/>
        <v>298.4243869769835</v>
      </c>
      <c r="H237" s="717">
        <f t="shared" si="64"/>
        <v>298.00285121392551</v>
      </c>
      <c r="I237" s="710">
        <f t="shared" si="65"/>
        <v>298.00214518544749</v>
      </c>
      <c r="J237" s="710">
        <f t="shared" si="66"/>
        <v>298.00168298823581</v>
      </c>
      <c r="K237" s="710">
        <f t="shared" si="67"/>
        <v>298.00142197324448</v>
      </c>
      <c r="L237" s="710">
        <f t="shared" si="68"/>
        <v>298.00133756558262</v>
      </c>
      <c r="N237" s="580">
        <v>163</v>
      </c>
      <c r="O237" s="710">
        <f t="shared" si="69"/>
        <v>0.61771513500494457</v>
      </c>
      <c r="P237" s="710">
        <f t="shared" si="70"/>
        <v>543.06181817545701</v>
      </c>
      <c r="Q237" s="710">
        <f t="shared" si="71"/>
        <v>525.60514014165756</v>
      </c>
      <c r="R237" s="710">
        <f t="shared" si="72"/>
        <v>513.07218087282968</v>
      </c>
      <c r="S237" s="710">
        <f t="shared" si="73"/>
        <v>505.52164687783352</v>
      </c>
      <c r="T237" s="710">
        <f t="shared" si="74"/>
        <v>502.98869153494451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1335.5079399030442</v>
      </c>
      <c r="E238" s="710">
        <f t="shared" si="61"/>
        <v>419.15950637047496</v>
      </c>
      <c r="F238" s="710">
        <f t="shared" si="62"/>
        <v>306.55992306960627</v>
      </c>
      <c r="G238" s="710">
        <f t="shared" si="63"/>
        <v>298.43330250835533</v>
      </c>
      <c r="H238" s="717">
        <f t="shared" si="64"/>
        <v>298.00292654863244</v>
      </c>
      <c r="I238" s="710">
        <f t="shared" si="65"/>
        <v>298.00220498928911</v>
      </c>
      <c r="J238" s="710">
        <f t="shared" si="66"/>
        <v>298.00173233166015</v>
      </c>
      <c r="K238" s="710">
        <f t="shared" si="67"/>
        <v>298.0014652892512</v>
      </c>
      <c r="L238" s="710">
        <f t="shared" si="68"/>
        <v>298.00137891141395</v>
      </c>
      <c r="N238" s="580">
        <v>164</v>
      </c>
      <c r="O238" s="710">
        <f t="shared" si="69"/>
        <v>0.62150479840988293</v>
      </c>
      <c r="P238" s="710">
        <f t="shared" si="70"/>
        <v>544.24933795513186</v>
      </c>
      <c r="Q238" s="710">
        <f t="shared" si="71"/>
        <v>526.81276745623836</v>
      </c>
      <c r="R238" s="710">
        <f t="shared" si="72"/>
        <v>514.2942069756084</v>
      </c>
      <c r="S238" s="710">
        <f t="shared" si="73"/>
        <v>506.7522949555526</v>
      </c>
      <c r="T238" s="710">
        <f t="shared" si="74"/>
        <v>504.22214401619186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1336.7754544808042</v>
      </c>
      <c r="E239" s="710">
        <f t="shared" si="61"/>
        <v>420.10335600444529</v>
      </c>
      <c r="F239" s="710">
        <f t="shared" si="62"/>
        <v>306.68260662630831</v>
      </c>
      <c r="G239" s="710">
        <f t="shared" si="63"/>
        <v>298.4423402788579</v>
      </c>
      <c r="H239" s="717">
        <f t="shared" si="64"/>
        <v>298.00300335161086</v>
      </c>
      <c r="I239" s="710">
        <f t="shared" si="65"/>
        <v>298.00226603674594</v>
      </c>
      <c r="J239" s="710">
        <f t="shared" si="66"/>
        <v>298.00178276235442</v>
      </c>
      <c r="K239" s="710">
        <f t="shared" si="67"/>
        <v>298.00150960036683</v>
      </c>
      <c r="L239" s="710">
        <f t="shared" si="68"/>
        <v>298.00142122185923</v>
      </c>
      <c r="N239" s="580">
        <v>165</v>
      </c>
      <c r="O239" s="710">
        <f t="shared" si="69"/>
        <v>0.62529446181482118</v>
      </c>
      <c r="P239" s="710">
        <f t="shared" si="70"/>
        <v>545.43548087923057</v>
      </c>
      <c r="Q239" s="710">
        <f t="shared" si="71"/>
        <v>528.01899460180334</v>
      </c>
      <c r="R239" s="710">
        <f t="shared" si="72"/>
        <v>515.51481621487108</v>
      </c>
      <c r="S239" s="710">
        <f t="shared" si="73"/>
        <v>507.98151617311231</v>
      </c>
      <c r="T239" s="710">
        <f t="shared" si="74"/>
        <v>505.45416638574858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1338.0239732056052</v>
      </c>
      <c r="E240" s="710">
        <f t="shared" si="61"/>
        <v>421.04662141827947</v>
      </c>
      <c r="F240" s="710">
        <f t="shared" si="62"/>
        <v>306.8061210305662</v>
      </c>
      <c r="G240" s="710">
        <f t="shared" si="63"/>
        <v>298.45150098170154</v>
      </c>
      <c r="H240" s="717">
        <f t="shared" si="64"/>
        <v>298.00308164099692</v>
      </c>
      <c r="I240" s="710">
        <f t="shared" si="65"/>
        <v>298.00232834457245</v>
      </c>
      <c r="J240" s="710">
        <f t="shared" si="66"/>
        <v>298.00183429606096</v>
      </c>
      <c r="K240" s="710">
        <f t="shared" si="67"/>
        <v>298.00155492171609</v>
      </c>
      <c r="L240" s="710">
        <f t="shared" si="68"/>
        <v>298.00146451183468</v>
      </c>
      <c r="N240" s="580">
        <v>166</v>
      </c>
      <c r="O240" s="710">
        <f t="shared" si="69"/>
        <v>0.62908412521975954</v>
      </c>
      <c r="P240" s="710">
        <f t="shared" si="70"/>
        <v>546.62024854413221</v>
      </c>
      <c r="Q240" s="710">
        <f t="shared" si="71"/>
        <v>529.22382320176223</v>
      </c>
      <c r="R240" s="710">
        <f t="shared" si="72"/>
        <v>516.73401023338317</v>
      </c>
      <c r="S240" s="710">
        <f t="shared" si="73"/>
        <v>509.20931218486817</v>
      </c>
      <c r="T240" s="710">
        <f t="shared" si="74"/>
        <v>506.68476030174014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1339.2538126120123</v>
      </c>
      <c r="E241" s="710">
        <f t="shared" si="61"/>
        <v>421.98928265275543</v>
      </c>
      <c r="F241" s="710">
        <f t="shared" si="62"/>
        <v>306.93046378934173</v>
      </c>
      <c r="G241" s="710">
        <f t="shared" si="63"/>
        <v>298.46078530558248</v>
      </c>
      <c r="H241" s="717">
        <f t="shared" si="64"/>
        <v>298.00316143500891</v>
      </c>
      <c r="I241" s="710">
        <f t="shared" si="65"/>
        <v>298.00239192961374</v>
      </c>
      <c r="J241" s="710">
        <f t="shared" si="66"/>
        <v>298.00188694861885</v>
      </c>
      <c r="K241" s="710">
        <f t="shared" si="67"/>
        <v>298.00160126852393</v>
      </c>
      <c r="L241" s="710">
        <f t="shared" si="68"/>
        <v>298.00150879635822</v>
      </c>
      <c r="N241" s="580">
        <v>167</v>
      </c>
      <c r="O241" s="710">
        <f t="shared" si="69"/>
        <v>0.63287378862469779</v>
      </c>
      <c r="P241" s="710">
        <f t="shared" si="70"/>
        <v>547.80364254436495</v>
      </c>
      <c r="Q241" s="710">
        <f t="shared" si="71"/>
        <v>530.4272548776421</v>
      </c>
      <c r="R241" s="710">
        <f t="shared" si="72"/>
        <v>517.95179067200547</v>
      </c>
      <c r="S241" s="710">
        <f t="shared" si="73"/>
        <v>510.43568464325779</v>
      </c>
      <c r="T241" s="710">
        <f t="shared" si="74"/>
        <v>507.91392742036948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1340.465283890323</v>
      </c>
      <c r="E242" s="710">
        <f t="shared" si="61"/>
        <v>422.93132016430951</v>
      </c>
      <c r="F242" s="710">
        <f t="shared" si="62"/>
        <v>307.05563239282219</v>
      </c>
      <c r="G242" s="710">
        <f t="shared" si="63"/>
        <v>298.47019393467332</v>
      </c>
      <c r="H242" s="717">
        <f t="shared" si="64"/>
        <v>298.00324275194629</v>
      </c>
      <c r="I242" s="710">
        <f t="shared" si="65"/>
        <v>298.00245680880494</v>
      </c>
      <c r="J242" s="710">
        <f t="shared" si="66"/>
        <v>298.00194073596322</v>
      </c>
      <c r="K242" s="710">
        <f t="shared" si="67"/>
        <v>298.00164865611526</v>
      </c>
      <c r="L242" s="710">
        <f t="shared" si="68"/>
        <v>298.00155409054855</v>
      </c>
      <c r="N242" s="580">
        <v>168</v>
      </c>
      <c r="O242" s="710">
        <f t="shared" si="69"/>
        <v>0.63666345202963615</v>
      </c>
      <c r="P242" s="710">
        <f t="shared" si="70"/>
        <v>548.98566447260805</v>
      </c>
      <c r="Q242" s="710">
        <f t="shared" si="71"/>
        <v>531.62929124909022</v>
      </c>
      <c r="R242" s="710">
        <f t="shared" si="72"/>
        <v>519.1681591696962</v>
      </c>
      <c r="S242" s="710">
        <f t="shared" si="73"/>
        <v>511.66063519880277</v>
      </c>
      <c r="T242" s="710">
        <f t="shared" si="74"/>
        <v>509.14166939591956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1341.6586929769837</v>
      </c>
      <c r="E243" s="710">
        <f t="shared" si="61"/>
        <v>423.8727148177648</v>
      </c>
      <c r="F243" s="710">
        <f t="shared" si="62"/>
        <v>307.18162431494289</v>
      </c>
      <c r="G243" s="710">
        <f t="shared" si="63"/>
        <v>298.47972754861388</v>
      </c>
      <c r="H243" s="717">
        <f t="shared" si="64"/>
        <v>298.00332561018922</v>
      </c>
      <c r="I243" s="710">
        <f t="shared" si="65"/>
        <v>298.00252299917054</v>
      </c>
      <c r="J243" s="710">
        <f t="shared" si="66"/>
        <v>298.00199567412483</v>
      </c>
      <c r="K243" s="710">
        <f t="shared" si="67"/>
        <v>298.001697099914</v>
      </c>
      <c r="L243" s="710">
        <f t="shared" si="68"/>
        <v>298.00160040962493</v>
      </c>
      <c r="N243" s="580">
        <v>169</v>
      </c>
      <c r="O243" s="710">
        <f t="shared" si="69"/>
        <v>0.64045311543457439</v>
      </c>
      <c r="P243" s="710">
        <f t="shared" si="70"/>
        <v>550.1663159196944</v>
      </c>
      <c r="Q243" s="710">
        <f t="shared" si="71"/>
        <v>532.82993393387551</v>
      </c>
      <c r="R243" s="710">
        <f t="shared" si="72"/>
        <v>520.38311736351329</v>
      </c>
      <c r="S243" s="710">
        <f t="shared" si="73"/>
        <v>512.88416550011118</v>
      </c>
      <c r="T243" s="710">
        <f t="shared" si="74"/>
        <v>510.36798788075498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1342.8343406434744</v>
      </c>
      <c r="E244" s="710">
        <f t="shared" si="61"/>
        <v>424.81344787918323</v>
      </c>
      <c r="F244" s="710">
        <f t="shared" si="62"/>
        <v>307.30843701389921</v>
      </c>
      <c r="G244" s="710">
        <f t="shared" si="63"/>
        <v>298.48938682250309</v>
      </c>
      <c r="H244" s="717">
        <f t="shared" si="64"/>
        <v>298.00341002819783</v>
      </c>
      <c r="I244" s="710">
        <f t="shared" si="65"/>
        <v>298.00259051782382</v>
      </c>
      <c r="J244" s="710">
        <f t="shared" si="66"/>
        <v>298.00205177922942</v>
      </c>
      <c r="K244" s="710">
        <f t="shared" si="67"/>
        <v>298.00174661544276</v>
      </c>
      <c r="L244" s="710">
        <f t="shared" si="68"/>
        <v>298.00164776890637</v>
      </c>
      <c r="N244" s="580">
        <v>170</v>
      </c>
      <c r="O244" s="710">
        <f t="shared" si="69"/>
        <v>0.64424277883951275</v>
      </c>
      <c r="P244" s="710">
        <f t="shared" si="70"/>
        <v>551.34559847461196</v>
      </c>
      <c r="Q244" s="710">
        <f t="shared" si="71"/>
        <v>534.02918454789165</v>
      </c>
      <c r="R244" s="710">
        <f t="shared" si="72"/>
        <v>521.59666688861694</v>
      </c>
      <c r="S244" s="710">
        <f t="shared" si="73"/>
        <v>514.10627719387969</v>
      </c>
      <c r="T244" s="710">
        <f t="shared" si="74"/>
        <v>511.59288452532479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1343.9925225836907</v>
      </c>
      <c r="E245" s="710">
        <f t="shared" si="61"/>
        <v>425.75350100883935</v>
      </c>
      <c r="F245" s="710">
        <f t="shared" si="62"/>
        <v>307.43606793264973</v>
      </c>
      <c r="G245" s="710">
        <f t="shared" si="63"/>
        <v>298.49917242689105</v>
      </c>
      <c r="H245" s="717">
        <f t="shared" si="64"/>
        <v>298.00349602451155</v>
      </c>
      <c r="I245" s="710">
        <f t="shared" si="65"/>
        <v>298.00265938196623</v>
      </c>
      <c r="J245" s="710">
        <f t="shared" si="66"/>
        <v>298.00210906749692</v>
      </c>
      <c r="K245" s="710">
        <f t="shared" si="67"/>
        <v>298.00179721832217</v>
      </c>
      <c r="L245" s="710">
        <f t="shared" si="68"/>
        <v>298.00169618381102</v>
      </c>
      <c r="N245" s="580">
        <v>171</v>
      </c>
      <c r="O245" s="710">
        <f t="shared" si="69"/>
        <v>0.64803244224445111</v>
      </c>
      <c r="P245" s="710">
        <f t="shared" si="70"/>
        <v>552.52351372450676</v>
      </c>
      <c r="Q245" s="710">
        <f t="shared" si="71"/>
        <v>535.22704470515839</v>
      </c>
      <c r="R245" s="710">
        <f t="shared" si="72"/>
        <v>522.80880937827089</v>
      </c>
      <c r="S245" s="710">
        <f t="shared" si="73"/>
        <v>515.32697192489559</v>
      </c>
      <c r="T245" s="710">
        <f t="shared" si="74"/>
        <v>512.81636097816454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1345.1335294998451</v>
      </c>
      <c r="E246" s="710">
        <f t="shared" si="61"/>
        <v>426.69285625431411</v>
      </c>
      <c r="F246" s="710">
        <f t="shared" si="62"/>
        <v>307.56451449940943</v>
      </c>
      <c r="G246" s="710">
        <f t="shared" si="63"/>
        <v>298.50908502777213</v>
      </c>
      <c r="H246" s="717">
        <f t="shared" si="64"/>
        <v>298.00358361774829</v>
      </c>
      <c r="I246" s="710">
        <f t="shared" si="65"/>
        <v>298.00272960888657</v>
      </c>
      <c r="J246" s="710">
        <f t="shared" si="66"/>
        <v>298.00216755524104</v>
      </c>
      <c r="K246" s="710">
        <f t="shared" si="67"/>
        <v>298.00184892427012</v>
      </c>
      <c r="L246" s="710">
        <f t="shared" si="68"/>
        <v>298.00174566985567</v>
      </c>
      <c r="N246" s="580">
        <v>172</v>
      </c>
      <c r="O246" s="710">
        <f t="shared" si="69"/>
        <v>0.65182210564938936</v>
      </c>
      <c r="P246" s="710">
        <f t="shared" si="70"/>
        <v>553.70006325468421</v>
      </c>
      <c r="Q246" s="710">
        <f t="shared" si="71"/>
        <v>536.42351601782434</v>
      </c>
      <c r="R246" s="710">
        <f t="shared" si="72"/>
        <v>524.01954646384559</v>
      </c>
      <c r="S246" s="710">
        <f t="shared" si="73"/>
        <v>516.54625133603929</v>
      </c>
      <c r="T246" s="710">
        <f t="shared" si="74"/>
        <v>514.0384188858983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1346.2576471869156</v>
      </c>
      <c r="E247" s="710">
        <f t="shared" si="61"/>
        <v>427.63149604370591</v>
      </c>
      <c r="F247" s="710">
        <f t="shared" si="62"/>
        <v>307.69377412813378</v>
      </c>
      <c r="G247" s="710">
        <f t="shared" si="63"/>
        <v>298.51912528657823</v>
      </c>
      <c r="H247" s="717">
        <f t="shared" si="64"/>
        <v>298.00367282660415</v>
      </c>
      <c r="I247" s="710">
        <f t="shared" si="65"/>
        <v>298.00280121596052</v>
      </c>
      <c r="J247" s="710">
        <f t="shared" si="66"/>
        <v>298.00222725886852</v>
      </c>
      <c r="K247" s="710">
        <f t="shared" si="67"/>
        <v>298.00190174910131</v>
      </c>
      <c r="L247" s="710">
        <f t="shared" si="68"/>
        <v>298.00179624265502</v>
      </c>
      <c r="N247" s="580">
        <v>173</v>
      </c>
      <c r="O247" s="710">
        <f t="shared" si="69"/>
        <v>0.65561176905432772</v>
      </c>
      <c r="P247" s="710">
        <f t="shared" si="70"/>
        <v>554.87524864861189</v>
      </c>
      <c r="Q247" s="710">
        <f t="shared" si="71"/>
        <v>537.61860009616885</v>
      </c>
      <c r="R247" s="710">
        <f t="shared" si="72"/>
        <v>525.22887977482014</v>
      </c>
      <c r="S247" s="710">
        <f t="shared" si="73"/>
        <v>517.76411706828617</v>
      </c>
      <c r="T247" s="710">
        <f t="shared" si="74"/>
        <v>515.25905989324121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1347.3651566156652</v>
      </c>
      <c r="E248" s="710">
        <f t="shared" si="61"/>
        <v>428.56940317895788</v>
      </c>
      <c r="F248" s="710">
        <f t="shared" si="62"/>
        <v>307.82384421899383</v>
      </c>
      <c r="G248" s="710">
        <f t="shared" si="63"/>
        <v>298.52929386017291</v>
      </c>
      <c r="H248" s="717">
        <f t="shared" si="64"/>
        <v>298.00376366985239</v>
      </c>
      <c r="I248" s="710">
        <f t="shared" si="65"/>
        <v>298.00287422064991</v>
      </c>
      <c r="J248" s="710">
        <f t="shared" si="66"/>
        <v>298.00228819487842</v>
      </c>
      <c r="K248" s="710">
        <f t="shared" si="67"/>
        <v>298.00195570872654</v>
      </c>
      <c r="L248" s="710">
        <f t="shared" si="68"/>
        <v>298.00184791792134</v>
      </c>
      <c r="N248" s="580">
        <v>174</v>
      </c>
      <c r="O248" s="710">
        <f t="shared" si="69"/>
        <v>0.65940143245926597</v>
      </c>
      <c r="P248" s="710">
        <f t="shared" si="70"/>
        <v>556.04907148792131</v>
      </c>
      <c r="Q248" s="710">
        <f t="shared" si="71"/>
        <v>538.81229854860419</v>
      </c>
      <c r="R248" s="710">
        <f t="shared" si="72"/>
        <v>526.43681093878399</v>
      </c>
      <c r="S248" s="710">
        <f t="shared" si="73"/>
        <v>518.98057076070938</v>
      </c>
      <c r="T248" s="710">
        <f t="shared" si="74"/>
        <v>516.47828564300107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1348.4563340142554</v>
      </c>
      <c r="E249" s="710">
        <f t="shared" si="61"/>
        <v>429.50656082929817</v>
      </c>
      <c r="F249" s="710">
        <f t="shared" si="62"/>
        <v>307.95472215884217</v>
      </c>
      <c r="G249" s="710">
        <f t="shared" si="63"/>
        <v>298.53959140084612</v>
      </c>
      <c r="H249" s="717">
        <f t="shared" si="64"/>
        <v>298.00385616634293</v>
      </c>
      <c r="I249" s="710">
        <f t="shared" si="65"/>
        <v>298.00294864050215</v>
      </c>
      <c r="J249" s="710">
        <f t="shared" si="66"/>
        <v>298.00235037986187</v>
      </c>
      <c r="K249" s="710">
        <f t="shared" si="67"/>
        <v>298.00201081915242</v>
      </c>
      <c r="L249" s="710">
        <f t="shared" si="68"/>
        <v>298.00190071146352</v>
      </c>
      <c r="N249" s="580">
        <v>175</v>
      </c>
      <c r="O249" s="710">
        <f t="shared" si="69"/>
        <v>0.66319109586420433</v>
      </c>
      <c r="P249" s="710">
        <f t="shared" si="70"/>
        <v>557.22153335241001</v>
      </c>
      <c r="Q249" s="710">
        <f t="shared" si="71"/>
        <v>540.00461298167784</v>
      </c>
      <c r="R249" s="710">
        <f t="shared" si="72"/>
        <v>527.6433415814397</v>
      </c>
      <c r="S249" s="710">
        <f t="shared" si="73"/>
        <v>520.19561405048148</v>
      </c>
      <c r="T249" s="710">
        <f t="shared" si="74"/>
        <v>517.69609777608139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1349.5314509484792</v>
      </c>
      <c r="E250" s="710">
        <f t="shared" si="61"/>
        <v>430.4429525247927</v>
      </c>
      <c r="F250" s="710">
        <f t="shared" si="62"/>
        <v>308.08640532167004</v>
      </c>
      <c r="G250" s="710">
        <f t="shared" si="63"/>
        <v>298.55001855630934</v>
      </c>
      <c r="H250" s="717">
        <f t="shared" si="64"/>
        <v>298.00395033500178</v>
      </c>
      <c r="I250" s="710">
        <f t="shared" si="65"/>
        <v>298.00302449314961</v>
      </c>
      <c r="J250" s="710">
        <f t="shared" si="66"/>
        <v>298.00241383050104</v>
      </c>
      <c r="K250" s="710">
        <f t="shared" si="67"/>
        <v>298.00206709648023</v>
      </c>
      <c r="L250" s="710">
        <f t="shared" si="68"/>
        <v>298.00195463918664</v>
      </c>
      <c r="N250" s="580">
        <v>176</v>
      </c>
      <c r="O250" s="710">
        <f t="shared" si="69"/>
        <v>0.66698075926914258</v>
      </c>
      <c r="P250" s="710">
        <f t="shared" si="70"/>
        <v>558.39263582004446</v>
      </c>
      <c r="Q250" s="710">
        <f t="shared" si="71"/>
        <v>541.19554500007439</v>
      </c>
      <c r="R250" s="710">
        <f t="shared" si="72"/>
        <v>528.84847332660502</v>
      </c>
      <c r="S250" s="710">
        <f t="shared" si="73"/>
        <v>521.40924857287689</v>
      </c>
      <c r="T250" s="710">
        <f t="shared" si="74"/>
        <v>518.9124979314829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1350.590774400637</v>
      </c>
      <c r="E251" s="710">
        <f t="shared" si="61"/>
        <v>431.37856215000738</v>
      </c>
      <c r="F251" s="710">
        <f t="shared" si="62"/>
        <v>308.21889106905616</v>
      </c>
      <c r="G251" s="710">
        <f t="shared" si="63"/>
        <v>298.56057596969123</v>
      </c>
      <c r="H251" s="717">
        <f t="shared" si="64"/>
        <v>298.00404619483015</v>
      </c>
      <c r="I251" s="710">
        <f t="shared" si="65"/>
        <v>298.00310179630873</v>
      </c>
      <c r="J251" s="710">
        <f t="shared" si="66"/>
        <v>298.00247856356873</v>
      </c>
      <c r="K251" s="710">
        <f t="shared" si="67"/>
        <v>298.00212455690564</v>
      </c>
      <c r="L251" s="710">
        <f t="shared" si="68"/>
        <v>298.00200971709143</v>
      </c>
      <c r="N251" s="580">
        <v>177</v>
      </c>
      <c r="O251" s="710">
        <f t="shared" si="69"/>
        <v>0.67077042267408094</v>
      </c>
      <c r="P251" s="710">
        <f t="shared" si="70"/>
        <v>559.5623804669608</v>
      </c>
      <c r="Q251" s="710">
        <f t="shared" si="71"/>
        <v>542.38509620661807</v>
      </c>
      <c r="R251" s="710">
        <f t="shared" si="72"/>
        <v>530.0522077962147</v>
      </c>
      <c r="S251" s="710">
        <f t="shared" si="73"/>
        <v>522.62147596127397</v>
      </c>
      <c r="T251" s="710">
        <f t="shared" si="74"/>
        <v>520.12748774630609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1351.6345668470749</v>
      </c>
      <c r="E252" s="710">
        <f t="shared" si="61"/>
        <v>432.31337393777864</v>
      </c>
      <c r="F252" s="710">
        <f t="shared" si="62"/>
        <v>308.35217675060636</v>
      </c>
      <c r="G252" s="710">
        <f t="shared" si="63"/>
        <v>298.57126427953398</v>
      </c>
      <c r="H252" s="717">
        <f t="shared" si="64"/>
        <v>298.00414376490403</v>
      </c>
      <c r="I252" s="710">
        <f t="shared" si="65"/>
        <v>298.00318056777974</v>
      </c>
      <c r="J252" s="710">
        <f t="shared" si="66"/>
        <v>298.00254459592753</v>
      </c>
      <c r="K252" s="710">
        <f t="shared" si="67"/>
        <v>298.00218321671809</v>
      </c>
      <c r="L252" s="710">
        <f t="shared" si="68"/>
        <v>298.00206596127356</v>
      </c>
      <c r="N252" s="580">
        <v>178</v>
      </c>
      <c r="O252" s="710">
        <f t="shared" si="69"/>
        <v>0.67456008607901918</v>
      </c>
      <c r="P252" s="710">
        <f t="shared" si="70"/>
        <v>560.73076886746799</v>
      </c>
      <c r="Q252" s="710">
        <f t="shared" si="71"/>
        <v>543.57326820227468</v>
      </c>
      <c r="R252" s="710">
        <f t="shared" si="72"/>
        <v>531.25454661032336</v>
      </c>
      <c r="S252" s="710">
        <f t="shared" si="73"/>
        <v>523.83229784715718</v>
      </c>
      <c r="T252" s="710">
        <f t="shared" si="74"/>
        <v>521.34106885575352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1352.6630863344133</v>
      </c>
      <c r="E253" s="710">
        <f t="shared" si="61"/>
        <v>433.24737246308985</v>
      </c>
      <c r="F253" s="710">
        <f t="shared" si="62"/>
        <v>308.48625970438582</v>
      </c>
      <c r="G253" s="710">
        <f t="shared" si="63"/>
        <v>298.58208411979012</v>
      </c>
      <c r="H253" s="717">
        <f t="shared" si="64"/>
        <v>298.00424306437333</v>
      </c>
      <c r="I253" s="710">
        <f t="shared" si="65"/>
        <v>298.00326082544581</v>
      </c>
      <c r="J253" s="710">
        <f t="shared" si="66"/>
        <v>298.00261194452958</v>
      </c>
      <c r="K253" s="710">
        <f t="shared" si="67"/>
        <v>298.00224309230003</v>
      </c>
      <c r="L253" s="710">
        <f t="shared" si="68"/>
        <v>298.00212338792295</v>
      </c>
      <c r="N253" s="580">
        <v>179</v>
      </c>
      <c r="O253" s="710">
        <f t="shared" si="69"/>
        <v>0.67834974948395754</v>
      </c>
      <c r="P253" s="710">
        <f t="shared" si="70"/>
        <v>561.89780259404984</v>
      </c>
      <c r="Q253" s="710">
        <f t="shared" si="71"/>
        <v>544.76006258615382</v>
      </c>
      <c r="R253" s="710">
        <f t="shared" si="72"/>
        <v>532.4554913871068</v>
      </c>
      <c r="S253" s="710">
        <f t="shared" si="73"/>
        <v>525.04171586011967</v>
      </c>
      <c r="T253" s="710">
        <f t="shared" si="74"/>
        <v>522.5532428931316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1353.6765865544846</v>
      </c>
      <c r="E254" s="710">
        <f t="shared" si="61"/>
        <v>434.1805426370525</v>
      </c>
      <c r="F254" s="710">
        <f t="shared" si="62"/>
        <v>308.62113725734213</v>
      </c>
      <c r="G254" s="710">
        <f t="shared" si="63"/>
        <v>298.59303611981989</v>
      </c>
      <c r="H254" s="717">
        <f t="shared" si="64"/>
        <v>298.0043441124613</v>
      </c>
      <c r="I254" s="710">
        <f t="shared" si="65"/>
        <v>298.00334258727241</v>
      </c>
      <c r="J254" s="710">
        <f t="shared" si="66"/>
        <v>298.00268062641555</v>
      </c>
      <c r="K254" s="710">
        <f t="shared" si="67"/>
        <v>298.00230420012656</v>
      </c>
      <c r="L254" s="710">
        <f t="shared" si="68"/>
        <v>298.00218201332331</v>
      </c>
      <c r="N254" s="580">
        <v>180</v>
      </c>
      <c r="O254" s="710">
        <f t="shared" si="69"/>
        <v>0.6821394128888959</v>
      </c>
      <c r="P254" s="710">
        <f t="shared" si="70"/>
        <v>563.06348321736687</v>
      </c>
      <c r="Q254" s="710">
        <f t="shared" si="71"/>
        <v>545.9454809555109</v>
      </c>
      <c r="R254" s="710">
        <f t="shared" si="72"/>
        <v>533.65504374286502</v>
      </c>
      <c r="S254" s="710">
        <f t="shared" si="73"/>
        <v>526.249731627865</v>
      </c>
      <c r="T254" s="710">
        <f t="shared" si="74"/>
        <v>523.76401148985303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1354.6753169180026</v>
      </c>
      <c r="E255" s="710">
        <f t="shared" si="61"/>
        <v>435.11286970098973</v>
      </c>
      <c r="F255" s="710">
        <f t="shared" si="62"/>
        <v>308.75680672572111</v>
      </c>
      <c r="G255" s="710">
        <f t="shared" si="63"/>
        <v>298.60412090438888</v>
      </c>
      <c r="H255" s="717">
        <f t="shared" si="64"/>
        <v>298.00444692846395</v>
      </c>
      <c r="I255" s="710">
        <f t="shared" si="65"/>
        <v>298.00342587130672</v>
      </c>
      <c r="J255" s="710">
        <f t="shared" si="66"/>
        <v>298.00275065871426</v>
      </c>
      <c r="K255" s="710">
        <f t="shared" si="67"/>
        <v>298.00236655676429</v>
      </c>
      <c r="L255" s="710">
        <f t="shared" si="68"/>
        <v>298.00224185385156</v>
      </c>
      <c r="N255" s="580">
        <v>181</v>
      </c>
      <c r="O255" s="710">
        <f t="shared" si="69"/>
        <v>0.68592907629383415</v>
      </c>
      <c r="P255" s="710">
        <f t="shared" si="70"/>
        <v>564.22781230625844</v>
      </c>
      <c r="Q255" s="710">
        <f t="shared" si="71"/>
        <v>547.12952490574958</v>
      </c>
      <c r="R255" s="710">
        <f t="shared" si="72"/>
        <v>534.85320529202386</v>
      </c>
      <c r="S255" s="710">
        <f t="shared" si="73"/>
        <v>527.45634677620956</v>
      </c>
      <c r="T255" s="710">
        <f t="shared" si="74"/>
        <v>524.97337627543925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1355.6595226269847</v>
      </c>
      <c r="E256" s="710">
        <f t="shared" si="61"/>
        <v>436.044339220621</v>
      </c>
      <c r="F256" s="710">
        <f t="shared" si="62"/>
        <v>308.89326541547382</v>
      </c>
      <c r="G256" s="710">
        <f t="shared" si="63"/>
        <v>298.61533909366653</v>
      </c>
      <c r="H256" s="717">
        <f t="shared" si="64"/>
        <v>298.00455153174937</v>
      </c>
      <c r="I256" s="710">
        <f t="shared" si="65"/>
        <v>298.00351069567682</v>
      </c>
      <c r="J256" s="710">
        <f t="shared" si="66"/>
        <v>298.00282205864187</v>
      </c>
      <c r="K256" s="710">
        <f t="shared" si="67"/>
        <v>298.00243017887141</v>
      </c>
      <c r="L256" s="710">
        <f t="shared" si="68"/>
        <v>298.00230292597678</v>
      </c>
      <c r="N256" s="580">
        <v>182</v>
      </c>
      <c r="O256" s="710">
        <f t="shared" si="69"/>
        <v>0.68971873969877251</v>
      </c>
      <c r="P256" s="710">
        <f t="shared" si="70"/>
        <v>565.39079142774494</v>
      </c>
      <c r="Q256" s="710">
        <f t="shared" si="71"/>
        <v>548.31219603042359</v>
      </c>
      <c r="R256" s="710">
        <f t="shared" si="72"/>
        <v>536.04997764713744</v>
      </c>
      <c r="S256" s="710">
        <f t="shared" si="73"/>
        <v>528.66156292908465</v>
      </c>
      <c r="T256" s="710">
        <f t="shared" si="74"/>
        <v>526.18133887752219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1356.6294447459491</v>
      </c>
      <c r="E257" s="710">
        <f t="shared" si="61"/>
        <v>436.97493708034557</v>
      </c>
      <c r="F257" s="710">
        <f t="shared" si="62"/>
        <v>309.03051062265678</v>
      </c>
      <c r="G257" s="710">
        <f t="shared" si="63"/>
        <v>298.62669130322485</v>
      </c>
      <c r="H257" s="717">
        <f t="shared" si="64"/>
        <v>298.00465794175699</v>
      </c>
      <c r="I257" s="710">
        <f t="shared" si="65"/>
        <v>298.0035970785915</v>
      </c>
      <c r="J257" s="710">
        <f t="shared" si="66"/>
        <v>298.00289484350134</v>
      </c>
      <c r="K257" s="710">
        <f t="shared" si="67"/>
        <v>298.00249508319649</v>
      </c>
      <c r="L257" s="710">
        <f t="shared" si="68"/>
        <v>298.00236524626024</v>
      </c>
      <c r="N257" s="580">
        <v>183</v>
      </c>
      <c r="O257" s="710">
        <f t="shared" si="69"/>
        <v>0.69350840310371076</v>
      </c>
      <c r="P257" s="710">
        <f t="shared" si="70"/>
        <v>566.55242214703003</v>
      </c>
      <c r="Q257" s="710">
        <f t="shared" si="71"/>
        <v>549.49349592123917</v>
      </c>
      <c r="R257" s="710">
        <f t="shared" si="72"/>
        <v>537.24536241888995</v>
      </c>
      <c r="S257" s="710">
        <f t="shared" si="73"/>
        <v>529.86538170853885</v>
      </c>
      <c r="T257" s="710">
        <f t="shared" si="74"/>
        <v>527.38790092184661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1357.5853202719063</v>
      </c>
      <c r="E258" s="710">
        <f t="shared" si="61"/>
        <v>437.90464947762399</v>
      </c>
      <c r="F258" s="710">
        <f t="shared" si="62"/>
        <v>309.1685396338238</v>
      </c>
      <c r="G258" s="710">
        <f t="shared" si="63"/>
        <v>298.63817814403757</v>
      </c>
      <c r="H258" s="717">
        <f t="shared" si="64"/>
        <v>298.00476617799694</v>
      </c>
      <c r="I258" s="710">
        <f t="shared" si="65"/>
        <v>298.00368503833903</v>
      </c>
      <c r="J258" s="710">
        <f t="shared" si="66"/>
        <v>298.00296903068181</v>
      </c>
      <c r="K258" s="710">
        <f t="shared" si="67"/>
        <v>298.00256128657816</v>
      </c>
      <c r="L258" s="710">
        <f t="shared" si="68"/>
        <v>298.00242883135434</v>
      </c>
      <c r="N258" s="580">
        <v>184</v>
      </c>
      <c r="O258" s="710">
        <f t="shared" si="69"/>
        <v>0.69729806650864912</v>
      </c>
      <c r="P258" s="710">
        <f t="shared" si="70"/>
        <v>567.71270602750246</v>
      </c>
      <c r="Q258" s="710">
        <f t="shared" si="71"/>
        <v>550.67342616805695</v>
      </c>
      <c r="R258" s="710">
        <f t="shared" si="72"/>
        <v>538.43936121609863</v>
      </c>
      <c r="S258" s="710">
        <f t="shared" si="73"/>
        <v>531.06780473473998</v>
      </c>
      <c r="T258" s="710">
        <f t="shared" si="74"/>
        <v>528.59306403227242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1358.5273822031672</v>
      </c>
      <c r="E259" s="710">
        <f t="shared" si="61"/>
        <v>438.83346291745499</v>
      </c>
      <c r="F259" s="710">
        <f t="shared" si="62"/>
        <v>309.30734972641051</v>
      </c>
      <c r="G259" s="710">
        <f t="shared" si="63"/>
        <v>298.64980022248</v>
      </c>
      <c r="H259" s="717">
        <f t="shared" si="64"/>
        <v>298.00487626004951</v>
      </c>
      <c r="I259" s="710">
        <f t="shared" si="65"/>
        <v>298.00377459328689</v>
      </c>
      <c r="J259" s="710">
        <f t="shared" si="66"/>
        <v>298.00304463765798</v>
      </c>
      <c r="K259" s="710">
        <f t="shared" si="67"/>
        <v>298.00262880594443</v>
      </c>
      <c r="L259" s="710">
        <f t="shared" si="68"/>
        <v>298.00249369800201</v>
      </c>
      <c r="N259" s="580">
        <v>185</v>
      </c>
      <c r="O259" s="710">
        <f t="shared" si="69"/>
        <v>0.70108772991358737</v>
      </c>
      <c r="P259" s="710">
        <f t="shared" si="70"/>
        <v>568.87164463073827</v>
      </c>
      <c r="Q259" s="710">
        <f t="shared" si="71"/>
        <v>551.85198835889435</v>
      </c>
      <c r="R259" s="710">
        <f t="shared" si="72"/>
        <v>539.63197564571465</v>
      </c>
      <c r="S259" s="710">
        <f t="shared" si="73"/>
        <v>532.26883362597744</v>
      </c>
      <c r="T259" s="710">
        <f t="shared" si="74"/>
        <v>529.7968298307768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1359.4558596069851</v>
      </c>
      <c r="E260" s="710">
        <f t="shared" si="61"/>
        <v>439.76136420694689</v>
      </c>
      <c r="F260" s="710">
        <f t="shared" si="62"/>
        <v>309.44693816911166</v>
      </c>
      <c r="G260" s="710">
        <f t="shared" si="63"/>
        <v>298.66155814032919</v>
      </c>
      <c r="H260" s="717">
        <f t="shared" si="64"/>
        <v>298.00498820756439</v>
      </c>
      <c r="I260" s="710">
        <f t="shared" si="65"/>
        <v>298.00386576188112</v>
      </c>
      <c r="J260" s="710">
        <f t="shared" si="66"/>
        <v>298.0031216819894</v>
      </c>
      <c r="K260" s="710">
        <f t="shared" si="67"/>
        <v>298.00269765831194</v>
      </c>
      <c r="L260" s="710">
        <f t="shared" si="68"/>
        <v>298.00255986303631</v>
      </c>
      <c r="N260" s="580">
        <v>186</v>
      </c>
      <c r="O260" s="710">
        <f t="shared" si="69"/>
        <v>0.70487739331852572</v>
      </c>
      <c r="P260" s="710">
        <f t="shared" si="70"/>
        <v>570.02923951650314</v>
      </c>
      <c r="Q260" s="710">
        <f t="shared" si="71"/>
        <v>553.02918407992729</v>
      </c>
      <c r="R260" s="710">
        <f t="shared" si="72"/>
        <v>540.82320731282664</v>
      </c>
      <c r="S260" s="710">
        <f t="shared" si="73"/>
        <v>533.4684699986642</v>
      </c>
      <c r="T260" s="710">
        <f t="shared" si="74"/>
        <v>530.99919993745618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1360.3709776860544</v>
      </c>
      <c r="E261" s="710">
        <f t="shared" si="61"/>
        <v>440.68834044998124</v>
      </c>
      <c r="F261" s="710">
        <f t="shared" si="62"/>
        <v>309.5873022222508</v>
      </c>
      <c r="G261" s="710">
        <f t="shared" si="63"/>
        <v>298.67345249476455</v>
      </c>
      <c r="H261" s="717">
        <f t="shared" si="64"/>
        <v>298.00510204026011</v>
      </c>
      <c r="I261" s="710">
        <f t="shared" si="65"/>
        <v>298.00395856264544</v>
      </c>
      <c r="J261" s="710">
        <f t="shared" si="66"/>
        <v>298.00320018131987</v>
      </c>
      <c r="K261" s="710">
        <f t="shared" si="67"/>
        <v>298.00276786078541</v>
      </c>
      <c r="L261" s="710">
        <f t="shared" si="68"/>
        <v>298.00262734337963</v>
      </c>
      <c r="N261" s="580">
        <v>187</v>
      </c>
      <c r="O261" s="710">
        <f t="shared" si="69"/>
        <v>0.70866705672346397</v>
      </c>
      <c r="P261" s="710">
        <f t="shared" si="70"/>
        <v>571.18549224275421</v>
      </c>
      <c r="Q261" s="710">
        <f t="shared" si="71"/>
        <v>554.20501491549294</v>
      </c>
      <c r="R261" s="710">
        <f t="shared" si="72"/>
        <v>542.01305782066197</v>
      </c>
      <c r="S261" s="710">
        <f t="shared" si="73"/>
        <v>534.66671546733915</v>
      </c>
      <c r="T261" s="710">
        <f t="shared" si="74"/>
        <v>532.20017597052879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1361.272957843883</v>
      </c>
      <c r="E262" s="710">
        <f t="shared" si="61"/>
        <v>441.61437904196822</v>
      </c>
      <c r="F262" s="710">
        <f t="shared" si="62"/>
        <v>309.72843913814336</v>
      </c>
      <c r="G262" s="710">
        <f t="shared" si="63"/>
        <v>298.68548387836881</v>
      </c>
      <c r="H262" s="717">
        <f t="shared" si="64"/>
        <v>298.00521777792335</v>
      </c>
      <c r="I262" s="710">
        <f t="shared" si="65"/>
        <v>298.0040530141809</v>
      </c>
      <c r="J262" s="710">
        <f t="shared" si="66"/>
        <v>298.00328015337686</v>
      </c>
      <c r="K262" s="710">
        <f t="shared" si="67"/>
        <v>298.00283943055723</v>
      </c>
      <c r="L262" s="710">
        <f t="shared" si="68"/>
        <v>298.00269615604293</v>
      </c>
      <c r="N262" s="580">
        <v>188</v>
      </c>
      <c r="O262" s="710">
        <f t="shared" si="69"/>
        <v>0.71245672012840233</v>
      </c>
      <c r="P262" s="710">
        <f t="shared" si="70"/>
        <v>572.34040436564214</v>
      </c>
      <c r="Q262" s="710">
        <f t="shared" si="71"/>
        <v>555.37948244809149</v>
      </c>
      <c r="R262" s="710">
        <f t="shared" si="72"/>
        <v>543.20152877058911</v>
      </c>
      <c r="S262" s="710">
        <f t="shared" si="73"/>
        <v>535.86357164466949</v>
      </c>
      <c r="T262" s="710">
        <f t="shared" si="74"/>
        <v>533.39975954633644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1362.1620177490584</v>
      </c>
      <c r="E263" s="710">
        <f t="shared" si="61"/>
        <v>442.53946766469096</v>
      </c>
      <c r="F263" s="710">
        <f t="shared" si="62"/>
        <v>309.87034616145206</v>
      </c>
      <c r="G263" s="710">
        <f t="shared" si="63"/>
        <v>298.69765287912963</v>
      </c>
      <c r="H263" s="717">
        <f t="shared" si="64"/>
        <v>298.00533544040826</v>
      </c>
      <c r="I263" s="710">
        <f t="shared" si="65"/>
        <v>298.00414913516499</v>
      </c>
      <c r="J263" s="710">
        <f t="shared" si="66"/>
        <v>298.00336161597073</v>
      </c>
      <c r="K263" s="710">
        <f t="shared" si="67"/>
        <v>298.00291238490644</v>
      </c>
      <c r="L263" s="710">
        <f t="shared" si="68"/>
        <v>298.00276631812557</v>
      </c>
      <c r="N263" s="580">
        <v>189</v>
      </c>
      <c r="O263" s="710">
        <f t="shared" si="69"/>
        <v>0.71624638353334069</v>
      </c>
      <c r="P263" s="710">
        <f t="shared" si="70"/>
        <v>573.49397743951363</v>
      </c>
      <c r="Q263" s="710">
        <f t="shared" si="71"/>
        <v>556.55258825838803</v>
      </c>
      <c r="R263" s="710">
        <f t="shared" si="72"/>
        <v>544.38862176212024</v>
      </c>
      <c r="S263" s="710">
        <f t="shared" si="73"/>
        <v>537.05904014145221</v>
      </c>
      <c r="T263" s="710">
        <f t="shared" si="74"/>
        <v>534.59795227934717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1363.038371398427</v>
      </c>
      <c r="E264" s="710">
        <f t="shared" si="61"/>
        <v>443.46359428123776</v>
      </c>
      <c r="F264" s="710">
        <f t="shared" si="62"/>
        <v>310.01302052953605</v>
      </c>
      <c r="G264" s="710">
        <f t="shared" si="63"/>
        <v>298.70996008044131</v>
      </c>
      <c r="H264" s="717">
        <f t="shared" si="64"/>
        <v>298.00545504763591</v>
      </c>
      <c r="I264" s="710">
        <f t="shared" si="65"/>
        <v>298.00424694435117</v>
      </c>
      <c r="J264" s="710">
        <f t="shared" si="66"/>
        <v>298.00344458699431</v>
      </c>
      <c r="K264" s="710">
        <f t="shared" si="67"/>
        <v>298.00298674119824</v>
      </c>
      <c r="L264" s="710">
        <f t="shared" si="68"/>
        <v>298.00283784681415</v>
      </c>
      <c r="N264" s="580">
        <v>190</v>
      </c>
      <c r="O264" s="710">
        <f t="shared" si="69"/>
        <v>0.72003604693827894</v>
      </c>
      <c r="P264" s="710">
        <f t="shared" si="70"/>
        <v>574.64621301691295</v>
      </c>
      <c r="Q264" s="710">
        <f t="shared" si="71"/>
        <v>557.72433392521543</v>
      </c>
      <c r="R264" s="710">
        <f t="shared" si="72"/>
        <v>545.57433839291241</v>
      </c>
      <c r="S264" s="710">
        <f t="shared" si="73"/>
        <v>538.25312256661698</v>
      </c>
      <c r="T264" s="710">
        <f t="shared" si="74"/>
        <v>535.79475578215681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1363.9022291792028</v>
      </c>
      <c r="E265" s="710">
        <f t="shared" si="61"/>
        <v>444.38674713102142</v>
      </c>
      <c r="F265" s="710">
        <f t="shared" si="62"/>
        <v>310.15645947279279</v>
      </c>
      <c r="G265" s="710">
        <f t="shared" si="63"/>
        <v>298.72240606110722</v>
      </c>
      <c r="H265" s="717">
        <f t="shared" si="64"/>
        <v>298.00557661959346</v>
      </c>
      <c r="I265" s="710">
        <f t="shared" si="65"/>
        <v>298.00434646056823</v>
      </c>
      <c r="J265" s="710">
        <f t="shared" si="66"/>
        <v>298.0035290844221</v>
      </c>
      <c r="K265" s="710">
        <f t="shared" si="67"/>
        <v>298.00306251688363</v>
      </c>
      <c r="L265" s="710">
        <f t="shared" si="68"/>
        <v>298.00291075938225</v>
      </c>
      <c r="N265" s="580">
        <v>191</v>
      </c>
      <c r="O265" s="710">
        <f t="shared" si="69"/>
        <v>0.7238257103432173</v>
      </c>
      <c r="P265" s="710">
        <f t="shared" si="70"/>
        <v>575.79711264858429</v>
      </c>
      <c r="Q265" s="710">
        <f t="shared" si="71"/>
        <v>558.89472102557545</v>
      </c>
      <c r="R265" s="710">
        <f t="shared" si="72"/>
        <v>546.75868025877071</v>
      </c>
      <c r="S265" s="710">
        <f t="shared" si="73"/>
        <v>539.44582052722785</v>
      </c>
      <c r="T265" s="710">
        <f t="shared" si="74"/>
        <v>536.99017166549186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1364.7537979300259</v>
      </c>
      <c r="E266" s="710">
        <f t="shared" si="61"/>
        <v>445.30891472488315</v>
      </c>
      <c r="F266" s="710">
        <f t="shared" si="62"/>
        <v>310.30066021499374</v>
      </c>
      <c r="G266" s="710">
        <f t="shared" si="63"/>
        <v>298.73499139534249</v>
      </c>
      <c r="H266" s="717">
        <f t="shared" si="64"/>
        <v>298.00570017633379</v>
      </c>
      <c r="I266" s="710">
        <f t="shared" si="65"/>
        <v>298.0044477027194</v>
      </c>
      <c r="J266" s="710">
        <f t="shared" si="66"/>
        <v>298.00361512630974</v>
      </c>
      <c r="K266" s="710">
        <f t="shared" si="67"/>
        <v>298.00313972949823</v>
      </c>
      <c r="L266" s="710">
        <f t="shared" si="68"/>
        <v>298.00298507318956</v>
      </c>
      <c r="N266" s="580">
        <v>192</v>
      </c>
      <c r="O266" s="710">
        <f t="shared" si="69"/>
        <v>0.72761537374815555</v>
      </c>
      <c r="P266" s="710">
        <f t="shared" si="70"/>
        <v>576.94667788347385</v>
      </c>
      <c r="Q266" s="710">
        <f t="shared" si="71"/>
        <v>560.06375113464196</v>
      </c>
      <c r="R266" s="710">
        <f t="shared" si="72"/>
        <v>547.94164895364975</v>
      </c>
      <c r="S266" s="710">
        <f t="shared" si="73"/>
        <v>540.63713562848568</v>
      </c>
      <c r="T266" s="710">
        <f t="shared" si="74"/>
        <v>538.18420153821091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1365.5932810009881</v>
      </c>
      <c r="E267" s="710">
        <f t="shared" ref="E267:E330" si="77">FoAb*D266+(1-2*FoAb)*E266+FoAb*F266</f>
        <v>446.23008584028008</v>
      </c>
      <c r="F267" s="710">
        <f t="shared" ref="F267:F330" si="78">FoAb*E266+(1-2*FoAb)*F266+FoAb*G266</f>
        <v>310.44561997361296</v>
      </c>
      <c r="G267" s="710">
        <f t="shared" ref="G267:G330" si="79">FoAb*F266+(1-2*FoAb)*G266+FoAb*H266</f>
        <v>298.74771665277706</v>
      </c>
      <c r="H267" s="717">
        <f t="shared" ref="H267:H330" si="80">_FoN1*G266+(1-_FoN1-_FoN2)*H266+_FoN2*I266</f>
        <v>298.0058257379747</v>
      </c>
      <c r="I267" s="710">
        <f t="shared" ref="I267:I330" si="81">FoCase*H266+(1-2*FoCase)*I266+FoCase*J266</f>
        <v>298.00455068978221</v>
      </c>
      <c r="J267" s="710">
        <f t="shared" ref="J267:J330" si="82">FoCase*I266+(1-2*FoCase)*J266+FoCase*K266</f>
        <v>298.00370273079318</v>
      </c>
      <c r="K267" s="710">
        <f t="shared" ref="K267:K330" si="83">FoCase*J266+(1-2*FoCase)*K266+FoCase*L266</f>
        <v>298.00321839666231</v>
      </c>
      <c r="L267" s="710">
        <f t="shared" ref="L267:L330" si="84">(1-2*FoCase-2*FoCase*BiAtmCase)*L266+2*FoCase*K266+2*FoCase*BiAtmCase*Tatm</f>
        <v>298.00306080568151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578.09491026873218</v>
      </c>
      <c r="Q267" s="710">
        <f t="shared" ref="Q267:Q330" si="87">FoCase*P266+(1-2*FoCase)*Q266+FoCase*R266</f>
        <v>561.23142582576202</v>
      </c>
      <c r="R267" s="710">
        <f t="shared" ref="R267:R330" si="88">FoCase*Q266+(1-2*FoCase)*R266+FoCase*S266</f>
        <v>549.12324606965626</v>
      </c>
      <c r="S267" s="710">
        <f t="shared" ref="S267:S330" si="89">FoCase*R266+(1-2*FoCase)*S266+FoCase*T266</f>
        <v>541.82706947373015</v>
      </c>
      <c r="T267" s="710">
        <f t="shared" ref="T267:T330" si="90">(1-2*FoCase-2*FoCase*BiAtmCase)*T266+2*FoCase*S266+2*FoCase*BiAtmCase*Tatm</f>
        <v>539.37684700730733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1366.4208783126405</v>
      </c>
      <c r="E268" s="710">
        <f t="shared" si="77"/>
        <v>447.15024951655528</v>
      </c>
      <c r="F268" s="710">
        <f t="shared" si="78"/>
        <v>310.59133596015005</v>
      </c>
      <c r="G268" s="710">
        <f t="shared" si="79"/>
        <v>298.76058239845901</v>
      </c>
      <c r="H268" s="717">
        <f t="shared" si="80"/>
        <v>298.00595332469823</v>
      </c>
      <c r="I268" s="710">
        <f t="shared" si="81"/>
        <v>298.00465544080726</v>
      </c>
      <c r="J268" s="710">
        <f t="shared" si="82"/>
        <v>298.00379191608823</v>
      </c>
      <c r="K268" s="710">
        <f t="shared" si="83"/>
        <v>298.00329853607963</v>
      </c>
      <c r="L268" s="710">
        <f t="shared" si="84"/>
        <v>298.00313797438827</v>
      </c>
      <c r="N268" s="580">
        <v>194</v>
      </c>
      <c r="O268" s="710">
        <f t="shared" si="85"/>
        <v>0.73519470055803215</v>
      </c>
      <c r="P268" s="710">
        <f t="shared" si="86"/>
        <v>579.2418113497157</v>
      </c>
      <c r="Q268" s="710">
        <f t="shared" si="87"/>
        <v>562.39774667045879</v>
      </c>
      <c r="R268" s="710">
        <f t="shared" si="88"/>
        <v>550.30347319705095</v>
      </c>
      <c r="S268" s="710">
        <f t="shared" si="89"/>
        <v>543.01562366444205</v>
      </c>
      <c r="T268" s="710">
        <f t="shared" si="90"/>
        <v>540.56810967791137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1367.2367864140056</v>
      </c>
      <c r="E269" s="710">
        <f t="shared" si="77"/>
        <v>448.06939505028794</v>
      </c>
      <c r="F269" s="710">
        <f t="shared" si="78"/>
        <v>310.73780538044582</v>
      </c>
      <c r="G269" s="710">
        <f t="shared" si="79"/>
        <v>298.77358919285842</v>
      </c>
      <c r="H269" s="717">
        <f t="shared" si="80"/>
        <v>298.00608295675016</v>
      </c>
      <c r="I269" s="710">
        <f t="shared" si="81"/>
        <v>298.00476197491798</v>
      </c>
      <c r="J269" s="710">
        <f t="shared" si="82"/>
        <v>298.00388270049001</v>
      </c>
      <c r="K269" s="710">
        <f t="shared" si="83"/>
        <v>298.0033801655369</v>
      </c>
      <c r="L269" s="710">
        <f t="shared" si="84"/>
        <v>298.00321659692469</v>
      </c>
      <c r="N269" s="580">
        <v>195</v>
      </c>
      <c r="O269" s="710">
        <f t="shared" si="85"/>
        <v>0.73898436396297051</v>
      </c>
      <c r="P269" s="710">
        <f t="shared" si="86"/>
        <v>580.38738266998917</v>
      </c>
      <c r="Q269" s="710">
        <f t="shared" si="87"/>
        <v>563.56271523843338</v>
      </c>
      <c r="R269" s="710">
        <f t="shared" si="88"/>
        <v>551.48233192425062</v>
      </c>
      <c r="S269" s="710">
        <f t="shared" si="89"/>
        <v>544.20279980024509</v>
      </c>
      <c r="T269" s="710">
        <f t="shared" si="90"/>
        <v>541.75799115329221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1368.0411985396045</v>
      </c>
      <c r="E270" s="710">
        <f t="shared" si="77"/>
        <v>448.98751199072387</v>
      </c>
      <c r="F270" s="710">
        <f t="shared" si="78"/>
        <v>310.88502543499266</v>
      </c>
      <c r="G270" s="710">
        <f t="shared" si="79"/>
        <v>298.78673759187177</v>
      </c>
      <c r="H270" s="717">
        <f t="shared" si="80"/>
        <v>298.0062146544393</v>
      </c>
      <c r="I270" s="710">
        <f t="shared" si="81"/>
        <v>298.00487031131001</v>
      </c>
      <c r="J270" s="710">
        <f t="shared" si="82"/>
        <v>298.00397510237201</v>
      </c>
      <c r="K270" s="710">
        <f t="shared" si="83"/>
        <v>298.00346330290347</v>
      </c>
      <c r="L270" s="710">
        <f t="shared" si="84"/>
        <v>298.00329669098886</v>
      </c>
      <c r="N270" s="580">
        <v>196</v>
      </c>
      <c r="O270" s="710">
        <f t="shared" si="85"/>
        <v>0.74277402736790876</v>
      </c>
      <c r="P270" s="710">
        <f t="shared" si="86"/>
        <v>581.53162577132775</v>
      </c>
      <c r="Q270" s="710">
        <f t="shared" si="87"/>
        <v>564.72633309756679</v>
      </c>
      <c r="R270" s="710">
        <f t="shared" si="88"/>
        <v>552.65982383783046</v>
      </c>
      <c r="S270" s="710">
        <f t="shared" si="89"/>
        <v>545.38859947890865</v>
      </c>
      <c r="T270" s="710">
        <f t="shared" si="90"/>
        <v>542.94649303485994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1368.8343046655218</v>
      </c>
      <c r="E271" s="710">
        <f t="shared" si="77"/>
        <v>449.90459013528323</v>
      </c>
      <c r="F271" s="710">
        <f t="shared" si="78"/>
        <v>311.03299331923824</v>
      </c>
      <c r="G271" s="710">
        <f t="shared" si="79"/>
        <v>298.80002814682626</v>
      </c>
      <c r="H271" s="717">
        <f t="shared" si="80"/>
        <v>298.00634843813685</v>
      </c>
      <c r="I271" s="710">
        <f t="shared" si="81"/>
        <v>298.0049804692502</v>
      </c>
      <c r="J271" s="710">
        <f t="shared" si="82"/>
        <v>298.00406914018572</v>
      </c>
      <c r="K271" s="710">
        <f t="shared" si="83"/>
        <v>298.00354796613033</v>
      </c>
      <c r="L271" s="710">
        <f t="shared" si="84"/>
        <v>298.00337827436232</v>
      </c>
      <c r="N271" s="580">
        <v>197</v>
      </c>
      <c r="O271" s="710">
        <f t="shared" si="85"/>
        <v>0.74656369077284712</v>
      </c>
      <c r="P271" s="710">
        <f t="shared" si="86"/>
        <v>582.67454219371905</v>
      </c>
      <c r="Q271" s="710">
        <f t="shared" si="87"/>
        <v>565.88860181392215</v>
      </c>
      <c r="R271" s="710">
        <f t="shared" si="88"/>
        <v>553.83595052252622</v>
      </c>
      <c r="S271" s="710">
        <f t="shared" si="89"/>
        <v>546.57302429634956</v>
      </c>
      <c r="T271" s="710">
        <f t="shared" si="90"/>
        <v>544.13361692216824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1369.6162915645191</v>
      </c>
      <c r="E272" s="710">
        <f t="shared" si="77"/>
        <v>450.82061952514533</v>
      </c>
      <c r="F272" s="710">
        <f t="shared" si="78"/>
        <v>311.18170622388357</v>
      </c>
      <c r="G272" s="710">
        <f t="shared" si="79"/>
        <v>298.81346140448466</v>
      </c>
      <c r="H272" s="717">
        <f t="shared" si="80"/>
        <v>298.0064843282758</v>
      </c>
      <c r="I272" s="710">
        <f t="shared" si="81"/>
        <v>298.00509246807638</v>
      </c>
      <c r="J272" s="710">
        <f t="shared" si="82"/>
        <v>298.00416483245988</v>
      </c>
      <c r="K272" s="710">
        <f t="shared" si="83"/>
        <v>298.00363417324957</v>
      </c>
      <c r="L272" s="710">
        <f t="shared" si="84"/>
        <v>298.00346136490879</v>
      </c>
      <c r="N272" s="580">
        <v>198</v>
      </c>
      <c r="O272" s="710">
        <f t="shared" si="85"/>
        <v>0.75035335417778548</v>
      </c>
      <c r="P272" s="710">
        <f t="shared" si="86"/>
        <v>583.81613347536495</v>
      </c>
      <c r="Q272" s="710">
        <f t="shared" si="87"/>
        <v>567.04952295174689</v>
      </c>
      <c r="R272" s="710">
        <f t="shared" si="88"/>
        <v>555.010713561236</v>
      </c>
      <c r="S272" s="710">
        <f t="shared" si="89"/>
        <v>547.75607584663408</v>
      </c>
      <c r="T272" s="710">
        <f t="shared" si="90"/>
        <v>545.31936441291589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1370.3873428602174</v>
      </c>
      <c r="E273" s="710">
        <f t="shared" si="77"/>
        <v>451.73559044090894</v>
      </c>
      <c r="F273" s="710">
        <f t="shared" si="78"/>
        <v>311.33116133517501</v>
      </c>
      <c r="G273" s="710">
        <f t="shared" si="79"/>
        <v>298.82703790705068</v>
      </c>
      <c r="H273" s="717">
        <f t="shared" si="80"/>
        <v>298.00662234535025</v>
      </c>
      <c r="I273" s="710">
        <f t="shared" si="81"/>
        <v>298.0052063271965</v>
      </c>
      <c r="J273" s="710">
        <f t="shared" si="82"/>
        <v>298.00426219779979</v>
      </c>
      <c r="K273" s="710">
        <f t="shared" si="83"/>
        <v>298.00372194237394</v>
      </c>
      <c r="L273" s="710">
        <f t="shared" si="84"/>
        <v>298.0035459805739</v>
      </c>
      <c r="N273" s="580">
        <v>199</v>
      </c>
      <c r="O273" s="710">
        <f t="shared" si="85"/>
        <v>0.75414301758272373</v>
      </c>
      <c r="P273" s="710">
        <f t="shared" si="86"/>
        <v>584.95640115268407</v>
      </c>
      <c r="Q273" s="710">
        <f t="shared" si="87"/>
        <v>568.20909807347471</v>
      </c>
      <c r="R273" s="710">
        <f t="shared" si="88"/>
        <v>556.18411453502301</v>
      </c>
      <c r="S273" s="710">
        <f t="shared" si="89"/>
        <v>548.93775572198024</v>
      </c>
      <c r="T273" s="710">
        <f t="shared" si="90"/>
        <v>546.50373710294946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1371.1476390803625</v>
      </c>
      <c r="E274" s="710">
        <f t="shared" si="77"/>
        <v>452.6494933983268</v>
      </c>
      <c r="F274" s="710">
        <f t="shared" si="78"/>
        <v>311.48135583519041</v>
      </c>
      <c r="G274" s="710">
        <f t="shared" si="79"/>
        <v>298.84075819217452</v>
      </c>
      <c r="H274" s="717">
        <f t="shared" si="80"/>
        <v>298.00676250991489</v>
      </c>
      <c r="I274" s="710">
        <f t="shared" si="81"/>
        <v>298.00532206608807</v>
      </c>
      <c r="J274" s="710">
        <f t="shared" si="82"/>
        <v>298.00436125488693</v>
      </c>
      <c r="K274" s="710">
        <f t="shared" si="83"/>
        <v>298.00381129169585</v>
      </c>
      <c r="L274" s="710">
        <f t="shared" si="84"/>
        <v>298.00363213938442</v>
      </c>
      <c r="N274" s="580">
        <v>200</v>
      </c>
      <c r="O274" s="710">
        <f t="shared" si="85"/>
        <v>0.75793268098766209</v>
      </c>
      <c r="P274" s="710">
        <f t="shared" si="86"/>
        <v>586.09534676031353</v>
      </c>
      <c r="Q274" s="710">
        <f t="shared" si="87"/>
        <v>569.36732873972812</v>
      </c>
      <c r="R274" s="710">
        <f t="shared" si="88"/>
        <v>557.35615502311703</v>
      </c>
      <c r="S274" s="710">
        <f t="shared" si="89"/>
        <v>550.11806551276027</v>
      </c>
      <c r="T274" s="710">
        <f t="shared" si="90"/>
        <v>547.68673658626506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1371.8973577091879</v>
      </c>
      <c r="E275" s="710">
        <f t="shared" si="77"/>
        <v>453.56231914411251</v>
      </c>
      <c r="F275" s="710">
        <f t="shared" si="78"/>
        <v>311.6322869021198</v>
      </c>
      <c r="G275" s="710">
        <f t="shared" si="79"/>
        <v>298.85462279295848</v>
      </c>
      <c r="H275" s="717">
        <f t="shared" si="80"/>
        <v>298.00690484258428</v>
      </c>
      <c r="I275" s="710">
        <f t="shared" si="81"/>
        <v>298.0054397042976</v>
      </c>
      <c r="J275" s="710">
        <f t="shared" si="82"/>
        <v>298.00446202247804</v>
      </c>
      <c r="K275" s="710">
        <f t="shared" si="83"/>
        <v>298.00390223948716</v>
      </c>
      <c r="L275" s="710">
        <f t="shared" si="84"/>
        <v>298.00371985944753</v>
      </c>
      <c r="N275" s="580">
        <v>201</v>
      </c>
      <c r="O275" s="710">
        <f t="shared" si="85"/>
        <v>0.76172234439260034</v>
      </c>
      <c r="P275" s="710">
        <f t="shared" si="86"/>
        <v>587.23297183111117</v>
      </c>
      <c r="Q275" s="710">
        <f t="shared" si="87"/>
        <v>570.52421650931967</v>
      </c>
      <c r="R275" s="710">
        <f t="shared" si="88"/>
        <v>558.52683660291677</v>
      </c>
      <c r="S275" s="710">
        <f t="shared" si="89"/>
        <v>551.29700680750227</v>
      </c>
      <c r="T275" s="710">
        <f t="shared" si="90"/>
        <v>548.86836445501092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1372.6366732388929</v>
      </c>
      <c r="E276" s="710">
        <f t="shared" si="77"/>
        <v>454.47405865182009</v>
      </c>
      <c r="F276" s="710">
        <f t="shared" si="78"/>
        <v>311.78395171054029</v>
      </c>
      <c r="G276" s="710">
        <f t="shared" si="79"/>
        <v>298.86863223796354</v>
      </c>
      <c r="H276" s="717">
        <f t="shared" si="80"/>
        <v>298.00704936403224</v>
      </c>
      <c r="I276" s="710">
        <f t="shared" si="81"/>
        <v>298.00555926143971</v>
      </c>
      <c r="J276" s="710">
        <f t="shared" si="82"/>
        <v>298.00456451940454</v>
      </c>
      <c r="K276" s="710">
        <f t="shared" si="83"/>
        <v>298.00399480409823</v>
      </c>
      <c r="L276" s="710">
        <f t="shared" si="84"/>
        <v>298.00380915895045</v>
      </c>
      <c r="N276" s="580">
        <v>202</v>
      </c>
      <c r="O276" s="710">
        <f t="shared" si="85"/>
        <v>0.7655120077975387</v>
      </c>
      <c r="P276" s="710">
        <f t="shared" si="86"/>
        <v>588.36927789615766</v>
      </c>
      <c r="Q276" s="710">
        <f t="shared" si="87"/>
        <v>571.67976293925472</v>
      </c>
      <c r="R276" s="710">
        <f t="shared" si="88"/>
        <v>559.69616084999222</v>
      </c>
      <c r="S276" s="710">
        <f t="shared" si="89"/>
        <v>552.47458119289251</v>
      </c>
      <c r="T276" s="710">
        <f t="shared" si="90"/>
        <v>550.04862229948901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1373.365757220248</v>
      </c>
      <c r="E277" s="710">
        <f t="shared" si="77"/>
        <v>455.38470311779292</v>
      </c>
      <c r="F277" s="710">
        <f t="shared" si="78"/>
        <v>311.93634743168576</v>
      </c>
      <c r="G277" s="710">
        <f t="shared" si="79"/>
        <v>298.88278705121564</v>
      </c>
      <c r="H277" s="717">
        <f t="shared" si="80"/>
        <v>298.00719609499129</v>
      </c>
      <c r="I277" s="710">
        <f t="shared" si="81"/>
        <v>298.0056807571969</v>
      </c>
      <c r="J277" s="710">
        <f t="shared" si="82"/>
        <v>298.00466876457199</v>
      </c>
      <c r="K277" s="710">
        <f t="shared" si="83"/>
        <v>298.00408900395735</v>
      </c>
      <c r="L277" s="710">
        <f t="shared" si="84"/>
        <v>298.00390005615964</v>
      </c>
      <c r="N277" s="580">
        <v>203</v>
      </c>
      <c r="O277" s="710">
        <f t="shared" si="85"/>
        <v>0.76930167120247694</v>
      </c>
      <c r="P277" s="710">
        <f t="shared" si="86"/>
        <v>589.50426648475832</v>
      </c>
      <c r="Q277" s="710">
        <f t="shared" si="87"/>
        <v>572.83396958473361</v>
      </c>
      <c r="R277" s="710">
        <f t="shared" si="88"/>
        <v>560.86412933808663</v>
      </c>
      <c r="S277" s="710">
        <f t="shared" si="89"/>
        <v>553.6507902537777</v>
      </c>
      <c r="T277" s="710">
        <f t="shared" si="90"/>
        <v>551.22751170815752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1374.0847783123456</v>
      </c>
      <c r="E278" s="710">
        <f t="shared" si="77"/>
        <v>456.29424395718274</v>
      </c>
      <c r="F278" s="710">
        <f t="shared" si="78"/>
        <v>312.08947123371092</v>
      </c>
      <c r="G278" s="710">
        <f t="shared" si="79"/>
        <v>298.89708775221226</v>
      </c>
      <c r="H278" s="717">
        <f t="shared" si="80"/>
        <v>298.00734505625189</v>
      </c>
      <c r="I278" s="710">
        <f t="shared" si="81"/>
        <v>298.00580421131849</v>
      </c>
      <c r="J278" s="710">
        <f t="shared" si="82"/>
        <v>298.00477477695949</v>
      </c>
      <c r="K278" s="710">
        <f t="shared" si="83"/>
        <v>298.00418485757024</v>
      </c>
      <c r="L278" s="710">
        <f t="shared" si="84"/>
        <v>298.00399256942012</v>
      </c>
      <c r="N278" s="580">
        <v>204</v>
      </c>
      <c r="O278" s="710">
        <f t="shared" si="85"/>
        <v>0.7730913346074153</v>
      </c>
      <c r="P278" s="710">
        <f t="shared" si="86"/>
        <v>590.63793912444567</v>
      </c>
      <c r="Q278" s="710">
        <f t="shared" si="87"/>
        <v>573.98683799915341</v>
      </c>
      <c r="R278" s="710">
        <f t="shared" si="88"/>
        <v>562.03074363911833</v>
      </c>
      <c r="S278" s="710">
        <f t="shared" si="89"/>
        <v>554.82563557316689</v>
      </c>
      <c r="T278" s="710">
        <f t="shared" si="90"/>
        <v>552.40503426763303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1374.7939023315071</v>
      </c>
      <c r="E279" s="710">
        <f t="shared" si="77"/>
        <v>457.20267280003617</v>
      </c>
      <c r="F279" s="710">
        <f t="shared" si="78"/>
        <v>312.24332028195022</v>
      </c>
      <c r="G279" s="710">
        <f t="shared" si="79"/>
        <v>298.91153485592997</v>
      </c>
      <c r="H279" s="717">
        <f t="shared" si="80"/>
        <v>298.00749626866201</v>
      </c>
      <c r="I279" s="710">
        <f t="shared" si="81"/>
        <v>298.00592964362033</v>
      </c>
      <c r="J279" s="710">
        <f t="shared" si="82"/>
        <v>298.00488257561898</v>
      </c>
      <c r="K279" s="710">
        <f t="shared" si="83"/>
        <v>298.0042823835193</v>
      </c>
      <c r="L279" s="710">
        <f t="shared" si="84"/>
        <v>298.00408671715485</v>
      </c>
      <c r="N279" s="580">
        <v>205</v>
      </c>
      <c r="O279" s="710">
        <f t="shared" si="85"/>
        <v>0.77688099801235366</v>
      </c>
      <c r="P279" s="710">
        <f t="shared" si="86"/>
        <v>591.77029734098062</v>
      </c>
      <c r="Q279" s="710">
        <f t="shared" si="87"/>
        <v>575.13836973410992</v>
      </c>
      <c r="R279" s="710">
        <f t="shared" si="88"/>
        <v>563.1960053231835</v>
      </c>
      <c r="S279" s="710">
        <f t="shared" si="89"/>
        <v>555.99911873223391</v>
      </c>
      <c r="T279" s="710">
        <f t="shared" si="90"/>
        <v>553.58119156269242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1375.493292299363</v>
      </c>
      <c r="E280" s="710">
        <f t="shared" si="77"/>
        <v>458.10998148744852</v>
      </c>
      <c r="F280" s="710">
        <f t="shared" si="78"/>
        <v>312.39789173917148</v>
      </c>
      <c r="G280" s="710">
        <f t="shared" si="79"/>
        <v>298.9261288728315</v>
      </c>
      <c r="H280" s="717">
        <f t="shared" si="80"/>
        <v>298.00764975312643</v>
      </c>
      <c r="I280" s="710">
        <f t="shared" si="81"/>
        <v>298.0060570739841</v>
      </c>
      <c r="J280" s="710">
        <f t="shared" si="82"/>
        <v>298.00499217967456</v>
      </c>
      <c r="K280" s="710">
        <f t="shared" si="83"/>
        <v>298.00438160046292</v>
      </c>
      <c r="L280" s="710">
        <f t="shared" si="84"/>
        <v>298.00418251786431</v>
      </c>
      <c r="N280" s="580">
        <v>206</v>
      </c>
      <c r="O280" s="710">
        <f t="shared" si="85"/>
        <v>0.78067066141729191</v>
      </c>
      <c r="P280" s="710">
        <f t="shared" si="86"/>
        <v>592.90134265835536</v>
      </c>
      <c r="Q280" s="710">
        <f t="shared" si="87"/>
        <v>576.28856633940029</v>
      </c>
      <c r="R280" s="710">
        <f t="shared" si="88"/>
        <v>564.35991595855751</v>
      </c>
      <c r="S280" s="710">
        <f t="shared" si="89"/>
        <v>557.17124131031915</v>
      </c>
      <c r="T280" s="710">
        <f t="shared" si="90"/>
        <v>554.75598517627509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1376.1831084901203</v>
      </c>
      <c r="E281" s="710">
        <f t="shared" si="77"/>
        <v>459.01616206778328</v>
      </c>
      <c r="F281" s="710">
        <f t="shared" si="78"/>
        <v>312.55318276582449</v>
      </c>
      <c r="G281" s="710">
        <f t="shared" si="79"/>
        <v>298.94087030887334</v>
      </c>
      <c r="H281" s="717">
        <f t="shared" si="80"/>
        <v>298.00780553060605</v>
      </c>
      <c r="I281" s="710">
        <f t="shared" si="81"/>
        <v>298.00618652235647</v>
      </c>
      <c r="J281" s="710">
        <f t="shared" si="82"/>
        <v>298.00510360832186</v>
      </c>
      <c r="K281" s="710">
        <f t="shared" si="83"/>
        <v>298.00448252713505</v>
      </c>
      <c r="L281" s="710">
        <f t="shared" si="84"/>
        <v>298.00427999012555</v>
      </c>
      <c r="N281" s="580">
        <v>207</v>
      </c>
      <c r="O281" s="710">
        <f t="shared" si="85"/>
        <v>0.78446032482223027</v>
      </c>
      <c r="P281" s="710">
        <f t="shared" si="86"/>
        <v>594.03107659879527</v>
      </c>
      <c r="Q281" s="710">
        <f t="shared" si="87"/>
        <v>577.43742936302442</v>
      </c>
      <c r="R281" s="710">
        <f t="shared" si="88"/>
        <v>565.52247711169764</v>
      </c>
      <c r="S281" s="710">
        <f t="shared" si="89"/>
        <v>558.34200488493195</v>
      </c>
      <c r="T281" s="710">
        <f t="shared" si="90"/>
        <v>555.92941668948527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1376.8635084770274</v>
      </c>
      <c r="E282" s="710">
        <f t="shared" si="77"/>
        <v>459.92120679295624</v>
      </c>
      <c r="F282" s="710">
        <f t="shared" si="78"/>
        <v>312.70919052028438</v>
      </c>
      <c r="G282" s="710">
        <f t="shared" si="79"/>
        <v>298.95575966551388</v>
      </c>
      <c r="H282" s="717">
        <f t="shared" si="80"/>
        <v>298.00796362211742</v>
      </c>
      <c r="I282" s="710">
        <f t="shared" si="81"/>
        <v>298.00631800874874</v>
      </c>
      <c r="J282" s="710">
        <f t="shared" si="82"/>
        <v>298.0052168808275</v>
      </c>
      <c r="K282" s="710">
        <f t="shared" si="83"/>
        <v>298.00458518234444</v>
      </c>
      <c r="L282" s="710">
        <f t="shared" si="84"/>
        <v>298.00437915259187</v>
      </c>
      <c r="N282" s="580">
        <v>208</v>
      </c>
      <c r="O282" s="710">
        <f t="shared" si="85"/>
        <v>0.78824998822716852</v>
      </c>
      <c r="P282" s="710">
        <f t="shared" si="86"/>
        <v>595.15950068276038</v>
      </c>
      <c r="Q282" s="710">
        <f t="shared" si="87"/>
        <v>578.58496035118776</v>
      </c>
      <c r="R282" s="710">
        <f t="shared" si="88"/>
        <v>566.68369034724469</v>
      </c>
      <c r="S282" s="710">
        <f t="shared" si="89"/>
        <v>559.51141103175257</v>
      </c>
      <c r="T282" s="710">
        <f t="shared" si="90"/>
        <v>557.10148768159377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1377.5346471780558</v>
      </c>
      <c r="E283" s="710">
        <f t="shared" si="77"/>
        <v>460.82510811478329</v>
      </c>
      <c r="F283" s="710">
        <f t="shared" si="78"/>
        <v>312.86591215909056</v>
      </c>
      <c r="G283" s="710">
        <f t="shared" si="79"/>
        <v>298.97079743972154</v>
      </c>
      <c r="H283" s="717">
        <f t="shared" si="80"/>
        <v>298.00812404873204</v>
      </c>
      <c r="I283" s="710">
        <f t="shared" si="81"/>
        <v>298.00645155323616</v>
      </c>
      <c r="J283" s="710">
        <f t="shared" si="82"/>
        <v>298.00533201652854</v>
      </c>
      <c r="K283" s="710">
        <f t="shared" si="83"/>
        <v>298.0046895849739</v>
      </c>
      <c r="L283" s="710">
        <f t="shared" si="84"/>
        <v>298.00448002399179</v>
      </c>
      <c r="N283" s="580">
        <v>209</v>
      </c>
      <c r="O283" s="710">
        <f t="shared" si="85"/>
        <v>0.79203965163210688</v>
      </c>
      <c r="P283" s="710">
        <f t="shared" si="86"/>
        <v>596.28661642894826</v>
      </c>
      <c r="Q283" s="710">
        <f t="shared" si="87"/>
        <v>579.73116084830281</v>
      </c>
      <c r="R283" s="710">
        <f t="shared" si="88"/>
        <v>567.84355722802582</v>
      </c>
      <c r="S283" s="710">
        <f t="shared" si="89"/>
        <v>560.67946132463442</v>
      </c>
      <c r="T283" s="710">
        <f t="shared" si="90"/>
        <v>558.2721997300406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1378.1966769008066</v>
      </c>
      <c r="E284" s="710">
        <f t="shared" si="77"/>
        <v>461.72785868139056</v>
      </c>
      <c r="F284" s="710">
        <f t="shared" si="78"/>
        <v>313.02334483718022</v>
      </c>
      <c r="G284" s="710">
        <f t="shared" si="79"/>
        <v>298.98598412398314</v>
      </c>
      <c r="H284" s="717">
        <f t="shared" si="80"/>
        <v>298.00828683157573</v>
      </c>
      <c r="I284" s="710">
        <f t="shared" si="81"/>
        <v>298.00658717595718</v>
      </c>
      <c r="J284" s="710">
        <f t="shared" si="82"/>
        <v>298.0054490348316</v>
      </c>
      <c r="K284" s="710">
        <f t="shared" si="83"/>
        <v>298.00479575397986</v>
      </c>
      <c r="L284" s="710">
        <f t="shared" si="84"/>
        <v>298.00458262312884</v>
      </c>
      <c r="N284" s="580">
        <v>210</v>
      </c>
      <c r="O284" s="710">
        <f t="shared" si="85"/>
        <v>0.79582931503704513</v>
      </c>
      <c r="P284" s="710">
        <f t="shared" si="86"/>
        <v>597.41242535429546</v>
      </c>
      <c r="Q284" s="710">
        <f t="shared" si="87"/>
        <v>580.87603239699138</v>
      </c>
      <c r="R284" s="710">
        <f t="shared" si="88"/>
        <v>569.00207931505588</v>
      </c>
      <c r="S284" s="710">
        <f t="shared" si="89"/>
        <v>561.84615733560611</v>
      </c>
      <c r="T284" s="710">
        <f t="shared" si="90"/>
        <v>559.44155441043665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1378.8497473866573</v>
      </c>
      <c r="E285" s="710">
        <f t="shared" si="77"/>
        <v>462.62945133368629</v>
      </c>
      <c r="F285" s="710">
        <f t="shared" si="78"/>
        <v>313.18148570811758</v>
      </c>
      <c r="G285" s="710">
        <f t="shared" si="79"/>
        <v>299.00132020631276</v>
      </c>
      <c r="H285" s="717">
        <f t="shared" si="80"/>
        <v>298.00845199182811</v>
      </c>
      <c r="I285" s="710">
        <f t="shared" si="81"/>
        <v>298.00672489711297</v>
      </c>
      <c r="J285" s="710">
        <f t="shared" si="82"/>
        <v>298.00556795521243</v>
      </c>
      <c r="K285" s="710">
        <f t="shared" si="83"/>
        <v>298.00490370839168</v>
      </c>
      <c r="L285" s="710">
        <f t="shared" si="84"/>
        <v>298.00468696888066</v>
      </c>
      <c r="N285" s="580">
        <v>211</v>
      </c>
      <c r="O285" s="710">
        <f t="shared" si="85"/>
        <v>0.79961897844198349</v>
      </c>
      <c r="P285" s="710">
        <f t="shared" si="86"/>
        <v>598.53692897397968</v>
      </c>
      <c r="Q285" s="710">
        <f t="shared" si="87"/>
        <v>582.01957653808688</v>
      </c>
      <c r="R285" s="710">
        <f t="shared" si="88"/>
        <v>570.15925816753975</v>
      </c>
      <c r="S285" s="710">
        <f t="shared" si="89"/>
        <v>563.01150063487353</v>
      </c>
      <c r="T285" s="710">
        <f t="shared" si="90"/>
        <v>560.60955329656611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1379.4940058541627</v>
      </c>
      <c r="E286" s="710">
        <f t="shared" si="77"/>
        <v>463.52987910189256</v>
      </c>
      <c r="F286" s="710">
        <f t="shared" si="78"/>
        <v>313.34033192431804</v>
      </c>
      <c r="G286" s="710">
        <f t="shared" si="79"/>
        <v>299.01680617026045</v>
      </c>
      <c r="H286" s="717">
        <f t="shared" si="80"/>
        <v>298.0086195507219</v>
      </c>
      <c r="I286" s="710">
        <f t="shared" si="81"/>
        <v>298.0068647369668</v>
      </c>
      <c r="J286" s="710">
        <f t="shared" si="82"/>
        <v>298.00568879721504</v>
      </c>
      <c r="K286" s="710">
        <f t="shared" si="83"/>
        <v>298.00501346731096</v>
      </c>
      <c r="L286" s="710">
        <f t="shared" si="84"/>
        <v>298.00479308019857</v>
      </c>
      <c r="N286" s="580">
        <v>212</v>
      </c>
      <c r="O286" s="710">
        <f t="shared" si="85"/>
        <v>0.80340864184692173</v>
      </c>
      <c r="P286" s="710">
        <f t="shared" si="86"/>
        <v>599.66012880142193</v>
      </c>
      <c r="Q286" s="710">
        <f t="shared" si="87"/>
        <v>583.16179481063614</v>
      </c>
      <c r="R286" s="710">
        <f t="shared" si="88"/>
        <v>571.31509534287466</v>
      </c>
      <c r="S286" s="710">
        <f t="shared" si="89"/>
        <v>564.17549279082209</v>
      </c>
      <c r="T286" s="710">
        <f t="shared" si="90"/>
        <v>561.77619796038834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1380.1295970417195</v>
      </c>
      <c r="E287" s="710">
        <f t="shared" si="77"/>
        <v>464.42913520213705</v>
      </c>
      <c r="F287" s="710">
        <f t="shared" si="78"/>
        <v>313.49988063726818</v>
      </c>
      <c r="G287" s="710">
        <f t="shared" si="79"/>
        <v>299.03244249492167</v>
      </c>
      <c r="H287" s="717">
        <f t="shared" si="80"/>
        <v>298.00878952954241</v>
      </c>
      <c r="I287" s="710">
        <f t="shared" si="81"/>
        <v>298.0070067158432</v>
      </c>
      <c r="J287" s="710">
        <f t="shared" si="82"/>
        <v>298.00581158045156</v>
      </c>
      <c r="K287" s="710">
        <f t="shared" si="83"/>
        <v>298.00512504991099</v>
      </c>
      <c r="L287" s="710">
        <f t="shared" si="84"/>
        <v>298.00490097610674</v>
      </c>
      <c r="N287" s="580">
        <v>213</v>
      </c>
      <c r="O287" s="710">
        <f t="shared" si="85"/>
        <v>0.80719830525186009</v>
      </c>
      <c r="P287" s="710">
        <f t="shared" si="86"/>
        <v>600.78202634828858</v>
      </c>
      <c r="Q287" s="710">
        <f t="shared" si="87"/>
        <v>584.30268875190154</v>
      </c>
      <c r="R287" s="710">
        <f t="shared" si="88"/>
        <v>572.46959239665216</v>
      </c>
      <c r="S287" s="710">
        <f t="shared" si="89"/>
        <v>565.33813537001856</v>
      </c>
      <c r="T287" s="710">
        <f t="shared" si="90"/>
        <v>562.94148997204013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1380.7566632495104</v>
      </c>
      <c r="E288" s="710">
        <f t="shared" si="77"/>
        <v>465.32721303310279</v>
      </c>
      <c r="F288" s="710">
        <f t="shared" si="78"/>
        <v>313.66012899774069</v>
      </c>
      <c r="G288" s="710">
        <f t="shared" si="79"/>
        <v>299.04822965494657</v>
      </c>
      <c r="H288" s="717">
        <f t="shared" si="80"/>
        <v>298.00896194962689</v>
      </c>
      <c r="I288" s="710">
        <f t="shared" si="81"/>
        <v>298.00715085412776</v>
      </c>
      <c r="J288" s="710">
        <f t="shared" si="82"/>
        <v>298.00593632460118</v>
      </c>
      <c r="K288" s="710">
        <f t="shared" si="83"/>
        <v>298.0052384754361</v>
      </c>
      <c r="L288" s="710">
        <f t="shared" si="84"/>
        <v>298.00501067570161</v>
      </c>
      <c r="N288" s="580">
        <v>214</v>
      </c>
      <c r="O288" s="710">
        <f t="shared" si="85"/>
        <v>0.81098796865679845</v>
      </c>
      <c r="P288" s="710">
        <f t="shared" si="86"/>
        <v>601.90262312449318</v>
      </c>
      <c r="Q288" s="710">
        <f t="shared" si="87"/>
        <v>585.4422598973631</v>
      </c>
      <c r="R288" s="710">
        <f t="shared" si="88"/>
        <v>573.62275088266006</v>
      </c>
      <c r="S288" s="710">
        <f t="shared" si="89"/>
        <v>566.49942993721368</v>
      </c>
      <c r="T288" s="710">
        <f t="shared" si="90"/>
        <v>564.10543089983787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1381.3753443807375</v>
      </c>
      <c r="E289" s="710">
        <f t="shared" si="77"/>
        <v>466.22410617273528</v>
      </c>
      <c r="F289" s="710">
        <f t="shared" si="78"/>
        <v>313.82107415600569</v>
      </c>
      <c r="G289" s="710">
        <f t="shared" si="79"/>
        <v>299.06416812054982</v>
      </c>
      <c r="H289" s="717">
        <f t="shared" si="80"/>
        <v>298.00913683236399</v>
      </c>
      <c r="I289" s="710">
        <f t="shared" si="81"/>
        <v>298.00729717226608</v>
      </c>
      <c r="J289" s="710">
        <f t="shared" si="82"/>
        <v>298.00606304940959</v>
      </c>
      <c r="K289" s="710">
        <f t="shared" si="83"/>
        <v>298.00535376320101</v>
      </c>
      <c r="L289" s="710">
        <f t="shared" si="84"/>
        <v>298.0051221981513</v>
      </c>
      <c r="N289" s="580">
        <v>215</v>
      </c>
      <c r="O289" s="710">
        <f t="shared" si="85"/>
        <v>0.8147776320617367</v>
      </c>
      <c r="P289" s="710">
        <f t="shared" si="86"/>
        <v>603.02192063819848</v>
      </c>
      <c r="Q289" s="710">
        <f t="shared" si="87"/>
        <v>586.5805097807206</v>
      </c>
      <c r="R289" s="710">
        <f t="shared" si="88"/>
        <v>574.77457235288466</v>
      </c>
      <c r="S289" s="710">
        <f t="shared" si="89"/>
        <v>567.65937805534384</v>
      </c>
      <c r="T289" s="710">
        <f t="shared" si="90"/>
        <v>565.26802231027932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1381.9857779821584</v>
      </c>
      <c r="E290" s="710">
        <f t="shared" si="77"/>
        <v>467.11980837500607</v>
      </c>
      <c r="F290" s="710">
        <f t="shared" si="78"/>
        <v>313.98271326203661</v>
      </c>
      <c r="G290" s="710">
        <f t="shared" si="79"/>
        <v>299.08025835752022</v>
      </c>
      <c r="H290" s="717">
        <f t="shared" si="80"/>
        <v>298.00931419919311</v>
      </c>
      <c r="I290" s="710">
        <f t="shared" si="81"/>
        <v>298.00744569076352</v>
      </c>
      <c r="J290" s="710">
        <f t="shared" si="82"/>
        <v>298.00619177468855</v>
      </c>
      <c r="K290" s="710">
        <f t="shared" si="83"/>
        <v>298.00547093259019</v>
      </c>
      <c r="L290" s="710">
        <f t="shared" si="84"/>
        <v>298.00523556269502</v>
      </c>
      <c r="N290" s="580">
        <v>216</v>
      </c>
      <c r="O290" s="710">
        <f t="shared" si="85"/>
        <v>0.81856729546667506</v>
      </c>
      <c r="P290" s="710">
        <f t="shared" si="86"/>
        <v>604.13992039581922</v>
      </c>
      <c r="Q290" s="710">
        <f t="shared" si="87"/>
        <v>587.71743993389543</v>
      </c>
      <c r="R290" s="710">
        <f t="shared" si="88"/>
        <v>575.92505835751308</v>
      </c>
      <c r="S290" s="710">
        <f t="shared" si="89"/>
        <v>568.81798128553316</v>
      </c>
      <c r="T290" s="710">
        <f t="shared" si="90"/>
        <v>566.42926576804655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1382.5880992839359</v>
      </c>
      <c r="E291" s="710">
        <f t="shared" si="77"/>
        <v>468.01431356673191</v>
      </c>
      <c r="F291" s="710">
        <f t="shared" si="78"/>
        <v>314.14504346571294</v>
      </c>
      <c r="G291" s="710">
        <f t="shared" si="79"/>
        <v>299.09650082723113</v>
      </c>
      <c r="H291" s="717">
        <f t="shared" si="80"/>
        <v>298.00949407160374</v>
      </c>
      <c r="I291" s="710">
        <f t="shared" si="81"/>
        <v>298.00759643018432</v>
      </c>
      <c r="J291" s="710">
        <f t="shared" si="82"/>
        <v>298.00632252031505</v>
      </c>
      <c r="K291" s="710">
        <f t="shared" si="83"/>
        <v>298.00559000305725</v>
      </c>
      <c r="L291" s="710">
        <f t="shared" si="84"/>
        <v>298.00535078864243</v>
      </c>
      <c r="N291" s="580">
        <v>217</v>
      </c>
      <c r="O291" s="710">
        <f t="shared" si="85"/>
        <v>0.82235695887161331</v>
      </c>
      <c r="P291" s="710">
        <f t="shared" si="86"/>
        <v>605.25662390202274</v>
      </c>
      <c r="Q291" s="710">
        <f t="shared" si="87"/>
        <v>588.85305188703296</v>
      </c>
      <c r="R291" s="710">
        <f t="shared" si="88"/>
        <v>577.07421044493481</v>
      </c>
      <c r="S291" s="710">
        <f t="shared" si="89"/>
        <v>569.97524118709589</v>
      </c>
      <c r="T291" s="710">
        <f t="shared" si="90"/>
        <v>567.58916283600695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1383.1824412388132</v>
      </c>
      <c r="E292" s="710">
        <f t="shared" si="77"/>
        <v>468.90761584444829</v>
      </c>
      <c r="F292" s="710">
        <f t="shared" si="78"/>
        <v>314.30806191701805</v>
      </c>
      <c r="G292" s="710">
        <f t="shared" si="79"/>
        <v>299.11289598665053</v>
      </c>
      <c r="H292" s="717">
        <f t="shared" si="80"/>
        <v>298.00967647113498</v>
      </c>
      <c r="I292" s="710">
        <f t="shared" si="81"/>
        <v>298.00774941115105</v>
      </c>
      <c r="J292" s="710">
        <f t="shared" si="82"/>
        <v>298.00645530623086</v>
      </c>
      <c r="K292" s="710">
        <f t="shared" si="83"/>
        <v>298.00571099412434</v>
      </c>
      <c r="L292" s="710">
        <f t="shared" si="84"/>
        <v>298.00546789537287</v>
      </c>
      <c r="N292" s="580">
        <v>218</v>
      </c>
      <c r="O292" s="710">
        <f t="shared" si="85"/>
        <v>0.82614662227655167</v>
      </c>
      <c r="P292" s="710">
        <f t="shared" si="86"/>
        <v>606.37203265973233</v>
      </c>
      <c r="Q292" s="710">
        <f t="shared" si="87"/>
        <v>589.98734716850458</v>
      </c>
      <c r="R292" s="710">
        <f t="shared" si="88"/>
        <v>578.22203016174399</v>
      </c>
      <c r="S292" s="710">
        <f t="shared" si="89"/>
        <v>571.13115931753828</v>
      </c>
      <c r="T292" s="710">
        <f t="shared" si="90"/>
        <v>568.74771507521598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1383.7689345606277</v>
      </c>
      <c r="E293" s="710">
        <f t="shared" si="77"/>
        <v>469.79970947133643</v>
      </c>
      <c r="F293" s="710">
        <f t="shared" si="78"/>
        <v>314.47176576623281</v>
      </c>
      <c r="G293" s="710">
        <f t="shared" si="79"/>
        <v>299.12944428835164</v>
      </c>
      <c r="H293" s="717">
        <f t="shared" si="80"/>
        <v>298.00986141937494</v>
      </c>
      <c r="I293" s="710">
        <f t="shared" si="81"/>
        <v>298.00790465434432</v>
      </c>
      <c r="J293" s="710">
        <f t="shared" si="82"/>
        <v>298.00659015244173</v>
      </c>
      <c r="K293" s="710">
        <f t="shared" si="83"/>
        <v>298.00583392538152</v>
      </c>
      <c r="L293" s="710">
        <f t="shared" si="84"/>
        <v>298.00558690233498</v>
      </c>
      <c r="N293" s="580">
        <v>219</v>
      </c>
      <c r="O293" s="710">
        <f t="shared" si="85"/>
        <v>0.82993628568148992</v>
      </c>
      <c r="P293" s="710">
        <f t="shared" si="86"/>
        <v>607.48614817012867</v>
      </c>
      <c r="Q293" s="710">
        <f t="shared" si="87"/>
        <v>591.12032730490921</v>
      </c>
      <c r="R293" s="710">
        <f t="shared" si="88"/>
        <v>579.36851905274193</v>
      </c>
      <c r="S293" s="710">
        <f t="shared" si="89"/>
        <v>572.28573723256079</v>
      </c>
      <c r="T293" s="710">
        <f t="shared" si="90"/>
        <v>569.90492404491931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1384.3477077621703</v>
      </c>
      <c r="E294" s="710">
        <f t="shared" si="77"/>
        <v>470.69058887420317</v>
      </c>
      <c r="F294" s="710">
        <f t="shared" si="78"/>
        <v>314.63615216412586</v>
      </c>
      <c r="G294" s="710">
        <f t="shared" si="79"/>
        <v>299.14614618052377</v>
      </c>
      <c r="H294" s="717">
        <f t="shared" si="80"/>
        <v>298.01004893796016</v>
      </c>
      <c r="I294" s="710">
        <f t="shared" si="81"/>
        <v>298.00806218050155</v>
      </c>
      <c r="J294" s="710">
        <f t="shared" si="82"/>
        <v>298.00672707901708</v>
      </c>
      <c r="K294" s="710">
        <f t="shared" si="83"/>
        <v>298.00595881648616</v>
      </c>
      <c r="L294" s="710">
        <f t="shared" si="84"/>
        <v>298.00570782904589</v>
      </c>
      <c r="N294" s="580">
        <v>220</v>
      </c>
      <c r="O294" s="710">
        <f t="shared" si="85"/>
        <v>0.83372594908642828</v>
      </c>
      <c r="P294" s="710">
        <f t="shared" si="86"/>
        <v>608.59897193265192</v>
      </c>
      <c r="Q294" s="710">
        <f t="shared" si="87"/>
        <v>592.25199382107621</v>
      </c>
      <c r="R294" s="710">
        <f t="shared" si="88"/>
        <v>580.51367866093869</v>
      </c>
      <c r="S294" s="710">
        <f t="shared" si="89"/>
        <v>573.43897648606014</v>
      </c>
      <c r="T294" s="710">
        <f t="shared" si="90"/>
        <v>571.06079130255466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1384.9188871924064</v>
      </c>
      <c r="E295" s="710">
        <f t="shared" si="77"/>
        <v>471.58024864051254</v>
      </c>
      <c r="F295" s="710">
        <f t="shared" si="78"/>
        <v>314.80121826213923</v>
      </c>
      <c r="G295" s="710">
        <f t="shared" si="79"/>
        <v>299.16300210698307</v>
      </c>
      <c r="H295" s="717">
        <f t="shared" si="80"/>
        <v>298.01023904857487</v>
      </c>
      <c r="I295" s="710">
        <f t="shared" si="81"/>
        <v>298.00822201041706</v>
      </c>
      <c r="J295" s="710">
        <f t="shared" si="82"/>
        <v>298.00686610608909</v>
      </c>
      <c r="K295" s="710">
        <f t="shared" si="83"/>
        <v>298.00608568716223</v>
      </c>
      <c r="L295" s="710">
        <f t="shared" si="84"/>
        <v>298.00583069509054</v>
      </c>
      <c r="N295" s="580">
        <v>221</v>
      </c>
      <c r="O295" s="710">
        <f t="shared" si="85"/>
        <v>0.83751561249136652</v>
      </c>
      <c r="P295" s="710">
        <f t="shared" si="86"/>
        <v>609.71050544500349</v>
      </c>
      <c r="Q295" s="710">
        <f t="shared" si="87"/>
        <v>593.3823482400669</v>
      </c>
      <c r="R295" s="710">
        <f t="shared" si="88"/>
        <v>581.65751052755525</v>
      </c>
      <c r="S295" s="710">
        <f t="shared" si="89"/>
        <v>574.59087863013133</v>
      </c>
      <c r="T295" s="710">
        <f t="shared" si="90"/>
        <v>572.21531840375394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1385.4825970730653</v>
      </c>
      <c r="E296" s="710">
        <f t="shared" si="77"/>
        <v>472.46868351546817</v>
      </c>
      <c r="F296" s="710">
        <f t="shared" si="78"/>
        <v>314.96696121257014</v>
      </c>
      <c r="G296" s="710">
        <f t="shared" si="79"/>
        <v>299.18001250718368</v>
      </c>
      <c r="H296" s="717">
        <f t="shared" si="80"/>
        <v>298.01043177295071</v>
      </c>
      <c r="I296" s="710">
        <f t="shared" si="81"/>
        <v>298.00838416494082</v>
      </c>
      <c r="J296" s="710">
        <f t="shared" si="82"/>
        <v>298.00700725385207</v>
      </c>
      <c r="K296" s="710">
        <f t="shared" si="83"/>
        <v>298.00621455719977</v>
      </c>
      <c r="L296" s="710">
        <f t="shared" si="84"/>
        <v>298.00595552012129</v>
      </c>
      <c r="N296" s="580">
        <v>222</v>
      </c>
      <c r="O296" s="710">
        <f t="shared" si="85"/>
        <v>0.84130527589630488</v>
      </c>
      <c r="P296" s="710">
        <f t="shared" si="86"/>
        <v>610.82075020314869</v>
      </c>
      <c r="Q296" s="710">
        <f t="shared" si="87"/>
        <v>594.51139208317647</v>
      </c>
      <c r="R296" s="710">
        <f t="shared" si="88"/>
        <v>582.80001619202551</v>
      </c>
      <c r="S296" s="710">
        <f t="shared" si="89"/>
        <v>575.74144521506992</v>
      </c>
      <c r="T296" s="710">
        <f t="shared" si="90"/>
        <v>573.36850690234564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1386.0389595346123</v>
      </c>
      <c r="E297" s="710">
        <f t="shared" si="77"/>
        <v>473.35588839914584</v>
      </c>
      <c r="F297" s="710">
        <f t="shared" si="78"/>
        <v>315.13337816874946</v>
      </c>
      <c r="G297" s="710">
        <f t="shared" si="79"/>
        <v>299.19717781622916</v>
      </c>
      <c r="H297" s="717">
        <f t="shared" si="80"/>
        <v>298.01062713286581</v>
      </c>
      <c r="I297" s="710">
        <f t="shared" si="81"/>
        <v>298.00854866497838</v>
      </c>
      <c r="J297" s="710">
        <f t="shared" si="82"/>
        <v>298.00715054256221</v>
      </c>
      <c r="K297" s="710">
        <f t="shared" si="83"/>
        <v>298.00634544645413</v>
      </c>
      <c r="L297" s="710">
        <f t="shared" si="84"/>
        <v>298.00608232385724</v>
      </c>
      <c r="N297" s="580">
        <v>223</v>
      </c>
      <c r="O297" s="710">
        <f t="shared" si="85"/>
        <v>0.84509493930124324</v>
      </c>
      <c r="P297" s="710">
        <f t="shared" si="86"/>
        <v>611.92970770131797</v>
      </c>
      <c r="Q297" s="710">
        <f t="shared" si="87"/>
        <v>595.63912686993638</v>
      </c>
      <c r="R297" s="710">
        <f t="shared" si="88"/>
        <v>583.94119719199875</v>
      </c>
      <c r="S297" s="710">
        <f t="shared" si="89"/>
        <v>576.89067778937397</v>
      </c>
      <c r="T297" s="710">
        <f t="shared" si="90"/>
        <v>574.52035835035633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1386.5880946516102</v>
      </c>
      <c r="E298" s="710">
        <f t="shared" si="77"/>
        <v>474.24185834367518</v>
      </c>
      <c r="F298" s="710">
        <f t="shared" si="78"/>
        <v>315.3004662852158</v>
      </c>
      <c r="G298" s="710">
        <f t="shared" si="79"/>
        <v>299.21449846488377</v>
      </c>
      <c r="H298" s="717">
        <f t="shared" si="80"/>
        <v>298.01082515014446</v>
      </c>
      <c r="I298" s="710">
        <f t="shared" si="81"/>
        <v>298.00871553148994</v>
      </c>
      <c r="J298" s="710">
        <f t="shared" si="82"/>
        <v>298.00729599253646</v>
      </c>
      <c r="K298" s="710">
        <f t="shared" si="83"/>
        <v>298.00647837484564</v>
      </c>
      <c r="L298" s="710">
        <f t="shared" si="84"/>
        <v>298.00621112608343</v>
      </c>
      <c r="N298" s="580">
        <v>224</v>
      </c>
      <c r="O298" s="710">
        <f t="shared" si="85"/>
        <v>0.84888460270618149</v>
      </c>
      <c r="P298" s="710">
        <f t="shared" si="86"/>
        <v>613.0373794320094</v>
      </c>
      <c r="Q298" s="710">
        <f t="shared" si="87"/>
        <v>596.76555411811637</v>
      </c>
      <c r="R298" s="710">
        <f t="shared" si="88"/>
        <v>585.08105506334141</v>
      </c>
      <c r="S298" s="710">
        <f t="shared" si="89"/>
        <v>578.03857789974597</v>
      </c>
      <c r="T298" s="710">
        <f t="shared" si="90"/>
        <v>575.67087429801336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1387.1301204774832</v>
      </c>
      <c r="E299" s="710">
        <f t="shared" si="77"/>
        <v>475.12658855046971</v>
      </c>
      <c r="F299" s="710">
        <f t="shared" si="78"/>
        <v>315.46822271788619</v>
      </c>
      <c r="G299" s="710">
        <f t="shared" si="79"/>
        <v>299.2319748795843</v>
      </c>
      <c r="H299" s="717">
        <f t="shared" si="80"/>
        <v>298.01102584665637</v>
      </c>
      <c r="I299" s="710">
        <f t="shared" si="81"/>
        <v>298.00888478548995</v>
      </c>
      <c r="J299" s="710">
        <f t="shared" si="82"/>
        <v>298.00744362415242</v>
      </c>
      <c r="K299" s="710">
        <f t="shared" si="83"/>
        <v>298.00661336235873</v>
      </c>
      <c r="L299" s="710">
        <f t="shared" si="84"/>
        <v>298.00634194665025</v>
      </c>
      <c r="N299" s="580">
        <v>225</v>
      </c>
      <c r="O299" s="710">
        <f t="shared" si="85"/>
        <v>0.85267426611111985</v>
      </c>
      <c r="P299" s="710">
        <f t="shared" si="86"/>
        <v>614.14376688599077</v>
      </c>
      <c r="Q299" s="710">
        <f t="shared" si="87"/>
        <v>597.89067534372657</v>
      </c>
      <c r="R299" s="710">
        <f t="shared" si="88"/>
        <v>586.21959134013912</v>
      </c>
      <c r="S299" s="710">
        <f t="shared" si="89"/>
        <v>579.18514709109536</v>
      </c>
      <c r="T299" s="710">
        <f t="shared" si="90"/>
        <v>576.82005629374646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1387.6651530786928</v>
      </c>
      <c r="E300" s="710">
        <f t="shared" si="77"/>
        <v>476.01007436750427</v>
      </c>
      <c r="F300" s="710">
        <f t="shared" si="78"/>
        <v>315.63664462422315</v>
      </c>
      <c r="G300" s="710">
        <f t="shared" si="79"/>
        <v>299.24960748245189</v>
      </c>
      <c r="H300" s="717">
        <f t="shared" si="80"/>
        <v>298.01122924431627</v>
      </c>
      <c r="I300" s="710">
        <f t="shared" si="81"/>
        <v>298.00905644804646</v>
      </c>
      <c r="J300" s="710">
        <f t="shared" si="82"/>
        <v>298.00759345784741</v>
      </c>
      <c r="K300" s="710">
        <f t="shared" si="83"/>
        <v>298.00675042904129</v>
      </c>
      <c r="L300" s="710">
        <f t="shared" si="84"/>
        <v>298.00647480547303</v>
      </c>
      <c r="N300" s="580">
        <v>226</v>
      </c>
      <c r="O300" s="710">
        <f t="shared" si="85"/>
        <v>0.8564639295160581</v>
      </c>
      <c r="P300" s="710">
        <f t="shared" si="86"/>
        <v>615.24887155230147</v>
      </c>
      <c r="Q300" s="710">
        <f t="shared" si="87"/>
        <v>599.01449206101881</v>
      </c>
      <c r="R300" s="710">
        <f t="shared" si="88"/>
        <v>587.35680755469889</v>
      </c>
      <c r="S300" s="710">
        <f t="shared" si="89"/>
        <v>580.3303869065403</v>
      </c>
      <c r="T300" s="710">
        <f t="shared" si="90"/>
        <v>577.96790588419049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1388.1933065683343</v>
      </c>
      <c r="E301" s="710">
        <f t="shared" si="77"/>
        <v>476.89231128663965</v>
      </c>
      <c r="F301" s="710">
        <f t="shared" si="78"/>
        <v>315.80572916339787</v>
      </c>
      <c r="G301" s="710">
        <f t="shared" si="79"/>
        <v>299.26739669130393</v>
      </c>
      <c r="H301" s="717">
        <f t="shared" si="80"/>
        <v>298.01143536508312</v>
      </c>
      <c r="I301" s="710">
        <f t="shared" si="81"/>
        <v>298.00923054028038</v>
      </c>
      <c r="J301" s="710">
        <f t="shared" si="82"/>
        <v>298.0077455141178</v>
      </c>
      <c r="K301" s="710">
        <f t="shared" si="83"/>
        <v>298.00688959500434</v>
      </c>
      <c r="L301" s="710">
        <f t="shared" si="84"/>
        <v>298.00660972253138</v>
      </c>
      <c r="N301" s="580">
        <v>227</v>
      </c>
      <c r="O301" s="710">
        <f t="shared" si="85"/>
        <v>0.86025359292099646</v>
      </c>
      <c r="P301" s="710">
        <f t="shared" si="86"/>
        <v>616.35269491825409</v>
      </c>
      <c r="Q301" s="710">
        <f t="shared" si="87"/>
        <v>600.13700578248995</v>
      </c>
      <c r="R301" s="710">
        <f t="shared" si="88"/>
        <v>588.49270523755081</v>
      </c>
      <c r="S301" s="710">
        <f t="shared" si="89"/>
        <v>581.47429888740953</v>
      </c>
      <c r="T301" s="710">
        <f t="shared" si="90"/>
        <v>579.11442461418653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1388.7146931391667</v>
      </c>
      <c r="E302" s="710">
        <f t="shared" si="77"/>
        <v>477.77329494099229</v>
      </c>
      <c r="F302" s="710">
        <f t="shared" si="78"/>
        <v>315.97547349645038</v>
      </c>
      <c r="G302" s="710">
        <f t="shared" si="79"/>
        <v>299.28534291966628</v>
      </c>
      <c r="H302" s="717">
        <f t="shared" si="80"/>
        <v>298.0116442309598</v>
      </c>
      <c r="I302" s="710">
        <f t="shared" si="81"/>
        <v>298.00940708336503</v>
      </c>
      <c r="J302" s="710">
        <f t="shared" si="82"/>
        <v>298.0078998135188</v>
      </c>
      <c r="K302" s="710">
        <f t="shared" si="83"/>
        <v>298.00703088042104</v>
      </c>
      <c r="L302" s="710">
        <f t="shared" si="84"/>
        <v>298.00674671786834</v>
      </c>
      <c r="N302" s="580">
        <v>228</v>
      </c>
      <c r="O302" s="710">
        <f t="shared" si="85"/>
        <v>0.86404325632593471</v>
      </c>
      <c r="P302" s="710">
        <f t="shared" si="86"/>
        <v>617.45523846943706</v>
      </c>
      <c r="Q302" s="710">
        <f t="shared" si="87"/>
        <v>601.25821801888276</v>
      </c>
      <c r="R302" s="710">
        <f t="shared" si="88"/>
        <v>589.62728591745088</v>
      </c>
      <c r="S302" s="710">
        <f t="shared" si="89"/>
        <v>582.61688457324522</v>
      </c>
      <c r="T302" s="710">
        <f t="shared" si="90"/>
        <v>580.25961402678479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1389.2294230960808</v>
      </c>
      <c r="E303" s="710">
        <f t="shared" si="77"/>
        <v>478.65302110235018</v>
      </c>
      <c r="F303" s="710">
        <f t="shared" si="78"/>
        <v>316.1458747864458</v>
      </c>
      <c r="G303" s="710">
        <f t="shared" si="79"/>
        <v>299.30344657678563</v>
      </c>
      <c r="H303" s="717">
        <f t="shared" si="80"/>
        <v>298.01185586399231</v>
      </c>
      <c r="I303" s="710">
        <f t="shared" si="81"/>
        <v>298.00958609852557</v>
      </c>
      <c r="J303" s="710">
        <f t="shared" si="82"/>
        <v>298.00805637666349</v>
      </c>
      <c r="K303" s="710">
        <f t="shared" si="83"/>
        <v>298.00717430552646</v>
      </c>
      <c r="L303" s="710">
        <f t="shared" si="84"/>
        <v>298.00688581158994</v>
      </c>
      <c r="N303" s="580">
        <v>229</v>
      </c>
      <c r="O303" s="710">
        <f t="shared" si="85"/>
        <v>0.86783291973087306</v>
      </c>
      <c r="P303" s="710">
        <f t="shared" si="86"/>
        <v>618.55650368971624</v>
      </c>
      <c r="Q303" s="710">
        <f t="shared" si="87"/>
        <v>602.37813027918855</v>
      </c>
      <c r="R303" s="710">
        <f t="shared" si="88"/>
        <v>590.76055112138238</v>
      </c>
      <c r="S303" s="710">
        <f t="shared" si="89"/>
        <v>583.75814550180394</v>
      </c>
      <c r="T303" s="710">
        <f t="shared" si="90"/>
        <v>581.40347566324658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1389.7376048880208</v>
      </c>
      <c r="E304" s="710">
        <f t="shared" si="77"/>
        <v>479.53148567863224</v>
      </c>
      <c r="F304" s="710">
        <f t="shared" si="78"/>
        <v>316.31693019862757</v>
      </c>
      <c r="G304" s="710">
        <f t="shared" si="79"/>
        <v>299.32170806764208</v>
      </c>
      <c r="H304" s="717">
        <f t="shared" si="80"/>
        <v>298.01207028626931</v>
      </c>
      <c r="I304" s="710">
        <f t="shared" si="81"/>
        <v>298.00976760703844</v>
      </c>
      <c r="J304" s="710">
        <f t="shared" si="82"/>
        <v>298.00821522422223</v>
      </c>
      <c r="K304" s="710">
        <f t="shared" si="83"/>
        <v>298.00731989061666</v>
      </c>
      <c r="L304" s="710">
        <f t="shared" si="84"/>
        <v>298.00702702386462</v>
      </c>
      <c r="N304" s="580">
        <v>230</v>
      </c>
      <c r="O304" s="710">
        <f t="shared" si="85"/>
        <v>0.87162258313581131</v>
      </c>
      <c r="P304" s="710">
        <f t="shared" si="86"/>
        <v>619.65649206123715</v>
      </c>
      <c r="Q304" s="710">
        <f t="shared" si="87"/>
        <v>603.4967440706489</v>
      </c>
      <c r="R304" s="710">
        <f t="shared" si="88"/>
        <v>591.89250237455803</v>
      </c>
      <c r="S304" s="710">
        <f t="shared" si="89"/>
        <v>584.89808320905991</v>
      </c>
      <c r="T304" s="710">
        <f t="shared" si="90"/>
        <v>582.54601106304585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1390.2393451393634</v>
      </c>
      <c r="E305" s="710">
        <f t="shared" si="77"/>
        <v>480.40868471139186</v>
      </c>
      <c r="F305" s="710">
        <f t="shared" si="78"/>
        <v>316.48863690056692</v>
      </c>
      <c r="G305" s="710">
        <f t="shared" si="79"/>
        <v>299.34012779296137</v>
      </c>
      <c r="H305" s="717">
        <f t="shared" si="80"/>
        <v>298.01228751992159</v>
      </c>
      <c r="I305" s="710">
        <f t="shared" si="81"/>
        <v>298.0099516302306</v>
      </c>
      <c r="J305" s="710">
        <f t="shared" si="82"/>
        <v>298.00837637692234</v>
      </c>
      <c r="K305" s="710">
        <f t="shared" si="83"/>
        <v>298.00746765604822</v>
      </c>
      <c r="L305" s="710">
        <f t="shared" si="84"/>
        <v>298.00717037492257</v>
      </c>
      <c r="N305" s="580">
        <v>231</v>
      </c>
      <c r="O305" s="710">
        <f t="shared" si="85"/>
        <v>0.87541224654074967</v>
      </c>
      <c r="P305" s="710">
        <f t="shared" si="86"/>
        <v>620.75520506442672</v>
      </c>
      <c r="Q305" s="710">
        <f t="shared" si="87"/>
        <v>604.614060898758</v>
      </c>
      <c r="R305" s="710">
        <f t="shared" si="88"/>
        <v>593.02314120042229</v>
      </c>
      <c r="S305" s="710">
        <f t="shared" si="89"/>
        <v>586.03669922920608</v>
      </c>
      <c r="T305" s="710">
        <f t="shared" si="90"/>
        <v>583.68722176387189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1390.734748680768</v>
      </c>
      <c r="E306" s="710">
        <f t="shared" si="77"/>
        <v>481.28461437336318</v>
      </c>
      <c r="F306" s="710">
        <f t="shared" si="78"/>
        <v>316.66099206230979</v>
      </c>
      <c r="G306" s="710">
        <f t="shared" si="79"/>
        <v>299.35870614922817</v>
      </c>
      <c r="H306" s="717">
        <f t="shared" si="80"/>
        <v>298.01250758712138</v>
      </c>
      <c r="I306" s="710">
        <f t="shared" si="81"/>
        <v>298.01013818947899</v>
      </c>
      <c r="J306" s="710">
        <f t="shared" si="82"/>
        <v>298.00853985554733</v>
      </c>
      <c r="K306" s="710">
        <f t="shared" si="83"/>
        <v>298.00761762223772</v>
      </c>
      <c r="L306" s="710">
        <f t="shared" si="84"/>
        <v>298.00731588505499</v>
      </c>
      <c r="N306" s="580">
        <v>232</v>
      </c>
      <c r="O306" s="710">
        <f t="shared" si="85"/>
        <v>0.87920190994568803</v>
      </c>
      <c r="P306" s="710">
        <f t="shared" si="86"/>
        <v>621.85264417799533</v>
      </c>
      <c r="Q306" s="710">
        <f t="shared" si="87"/>
        <v>605.73008226726449</v>
      </c>
      <c r="R306" s="710">
        <f t="shared" si="88"/>
        <v>594.15246912065334</v>
      </c>
      <c r="S306" s="710">
        <f t="shared" si="89"/>
        <v>587.17399509465679</v>
      </c>
      <c r="T306" s="710">
        <f t="shared" si="90"/>
        <v>584.82710930163091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1391.2239185795027</v>
      </c>
      <c r="E307" s="710">
        <f t="shared" si="77"/>
        <v>482.15927096604946</v>
      </c>
      <c r="F307" s="710">
        <f t="shared" si="78"/>
        <v>316.8339928565195</v>
      </c>
      <c r="G307" s="710">
        <f t="shared" si="79"/>
        <v>299.37744352869873</v>
      </c>
      <c r="H307" s="717">
        <f t="shared" si="80"/>
        <v>298.01273051008195</v>
      </c>
      <c r="I307" s="710">
        <f t="shared" si="81"/>
        <v>298.01032730621023</v>
      </c>
      <c r="J307" s="710">
        <f t="shared" si="82"/>
        <v>298.00870568093615</v>
      </c>
      <c r="K307" s="710">
        <f t="shared" si="83"/>
        <v>298.00776980966094</v>
      </c>
      <c r="L307" s="710">
        <f t="shared" si="84"/>
        <v>298.00746357461384</v>
      </c>
      <c r="N307" s="580">
        <v>233</v>
      </c>
      <c r="O307" s="710">
        <f t="shared" si="85"/>
        <v>0.88299157335062628</v>
      </c>
      <c r="P307" s="710">
        <f t="shared" si="86"/>
        <v>622.94881087893918</v>
      </c>
      <c r="Q307" s="710">
        <f t="shared" si="87"/>
        <v>606.84480967817353</v>
      </c>
      <c r="R307" s="710">
        <f t="shared" si="88"/>
        <v>595.28048765516496</v>
      </c>
      <c r="S307" s="710">
        <f t="shared" si="89"/>
        <v>588.30997233604944</v>
      </c>
      <c r="T307" s="710">
        <f t="shared" si="90"/>
        <v>585.96567521044869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1391.7069561692579</v>
      </c>
      <c r="E308" s="710">
        <f t="shared" si="77"/>
        <v>483.0326509173529</v>
      </c>
      <c r="F308" s="710">
        <f t="shared" si="78"/>
        <v>317.00763645861741</v>
      </c>
      <c r="G308" s="710">
        <f t="shared" si="79"/>
        <v>299.39634031941381</v>
      </c>
      <c r="H308" s="717">
        <f t="shared" si="80"/>
        <v>298.01295631105694</v>
      </c>
      <c r="I308" s="710">
        <f t="shared" si="81"/>
        <v>298.01051900189964</v>
      </c>
      <c r="J308" s="710">
        <f t="shared" si="82"/>
        <v>298.00887387398279</v>
      </c>
      <c r="K308" s="710">
        <f t="shared" si="83"/>
        <v>298.0079242388523</v>
      </c>
      <c r="L308" s="710">
        <f t="shared" si="84"/>
        <v>298.00761346401072</v>
      </c>
      <c r="N308" s="580">
        <v>234</v>
      </c>
      <c r="O308" s="710">
        <f t="shared" si="85"/>
        <v>0.88678123675556464</v>
      </c>
      <c r="P308" s="710">
        <f t="shared" si="86"/>
        <v>624.04370664254179</v>
      </c>
      <c r="Q308" s="710">
        <f t="shared" si="87"/>
        <v>607.95824463174858</v>
      </c>
      <c r="R308" s="710">
        <f t="shared" si="88"/>
        <v>596.4071983221088</v>
      </c>
      <c r="S308" s="710">
        <f t="shared" si="89"/>
        <v>589.44463248224713</v>
      </c>
      <c r="T308" s="710">
        <f t="shared" si="90"/>
        <v>587.10292102267192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1392.1839610794566</v>
      </c>
      <c r="E309" s="710">
        <f t="shared" si="77"/>
        <v>483.90475077924555</v>
      </c>
      <c r="F309" s="710">
        <f t="shared" si="78"/>
        <v>317.18192004691952</v>
      </c>
      <c r="G309" s="710">
        <f t="shared" si="79"/>
        <v>299.41539690521216</v>
      </c>
      <c r="H309" s="717">
        <f t="shared" si="80"/>
        <v>298.01318501233993</v>
      </c>
      <c r="I309" s="710">
        <f t="shared" si="81"/>
        <v>298.01071329807087</v>
      </c>
      <c r="J309" s="710">
        <f t="shared" si="82"/>
        <v>298.00904445563577</v>
      </c>
      <c r="K309" s="710">
        <f t="shared" si="83"/>
        <v>298.00808093040428</v>
      </c>
      <c r="L309" s="710">
        <f t="shared" si="84"/>
        <v>298.00776557371677</v>
      </c>
      <c r="N309" s="580">
        <v>235</v>
      </c>
      <c r="O309" s="710">
        <f t="shared" si="85"/>
        <v>0.89057090016050289</v>
      </c>
      <c r="P309" s="710">
        <f t="shared" si="86"/>
        <v>625.13733294237636</v>
      </c>
      <c r="Q309" s="710">
        <f t="shared" si="87"/>
        <v>609.07038862651393</v>
      </c>
      <c r="R309" s="710">
        <f t="shared" si="88"/>
        <v>597.53260263787615</v>
      </c>
      <c r="S309" s="710">
        <f t="shared" si="89"/>
        <v>590.57797706033989</v>
      </c>
      <c r="T309" s="710">
        <f t="shared" si="90"/>
        <v>588.23884826887081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1392.6550312640672</v>
      </c>
      <c r="E310" s="710">
        <f t="shared" si="77"/>
        <v>484.77556722547962</v>
      </c>
      <c r="F310" s="710">
        <f t="shared" si="78"/>
        <v>317.35684080277059</v>
      </c>
      <c r="G310" s="710">
        <f t="shared" si="79"/>
        <v>299.43461366574365</v>
      </c>
      <c r="H310" s="717">
        <f t="shared" si="80"/>
        <v>298.01341663626368</v>
      </c>
      <c r="I310" s="710">
        <f t="shared" si="81"/>
        <v>298.01091021629531</v>
      </c>
      <c r="J310" s="710">
        <f t="shared" si="82"/>
        <v>298.00921744689731</v>
      </c>
      <c r="K310" s="710">
        <f t="shared" si="83"/>
        <v>298.00823990496707</v>
      </c>
      <c r="L310" s="710">
        <f t="shared" si="84"/>
        <v>298.00791992426161</v>
      </c>
      <c r="N310" s="580">
        <v>236</v>
      </c>
      <c r="O310" s="710">
        <f t="shared" si="85"/>
        <v>0.89436056356544125</v>
      </c>
      <c r="P310" s="710">
        <f t="shared" si="86"/>
        <v>626.22969125030727</v>
      </c>
      <c r="Q310" s="710">
        <f t="shared" si="87"/>
        <v>610.18124315925638</v>
      </c>
      <c r="R310" s="710">
        <f t="shared" si="88"/>
        <v>598.65670211710039</v>
      </c>
      <c r="S310" s="710">
        <f t="shared" si="89"/>
        <v>591.71000759564731</v>
      </c>
      <c r="T310" s="710">
        <f t="shared" si="90"/>
        <v>589.37345847784093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1393.1202630299294</v>
      </c>
      <c r="E311" s="710">
        <f t="shared" si="77"/>
        <v>485.64509704933778</v>
      </c>
      <c r="F311" s="710">
        <f t="shared" si="78"/>
        <v>317.53239591067523</v>
      </c>
      <c r="G311" s="710">
        <f t="shared" si="79"/>
        <v>299.45399097648277</v>
      </c>
      <c r="H311" s="717">
        <f t="shared" si="80"/>
        <v>298.01365120519978</v>
      </c>
      <c r="I311" s="710">
        <f t="shared" si="81"/>
        <v>298.01110977819155</v>
      </c>
      <c r="J311" s="710">
        <f t="shared" si="82"/>
        <v>298.00939286882277</v>
      </c>
      <c r="K311" s="710">
        <f t="shared" si="83"/>
        <v>298.00840118324754</v>
      </c>
      <c r="L311" s="710">
        <f t="shared" si="84"/>
        <v>298.00807653623315</v>
      </c>
      <c r="N311" s="580">
        <v>237</v>
      </c>
      <c r="O311" s="710">
        <f t="shared" si="85"/>
        <v>0.89815022697037949</v>
      </c>
      <c r="P311" s="710">
        <f t="shared" si="86"/>
        <v>627.32078303649268</v>
      </c>
      <c r="Q311" s="710">
        <f t="shared" si="87"/>
        <v>611.29080972502697</v>
      </c>
      <c r="R311" s="710">
        <f t="shared" si="88"/>
        <v>599.77949827265843</v>
      </c>
      <c r="S311" s="710">
        <f t="shared" si="89"/>
        <v>592.8407256117207</v>
      </c>
      <c r="T311" s="710">
        <f t="shared" si="90"/>
        <v>590.50675317660523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1393.5797510646</v>
      </c>
      <c r="E312" s="710">
        <f t="shared" si="77"/>
        <v>486.5133371614217</v>
      </c>
      <c r="F312" s="710">
        <f t="shared" si="78"/>
        <v>317.70858255842569</v>
      </c>
      <c r="G312" s="710">
        <f t="shared" si="79"/>
        <v>299.47352920874215</v>
      </c>
      <c r="H312" s="717">
        <f t="shared" si="80"/>
        <v>298.01388874155799</v>
      </c>
      <c r="I312" s="710">
        <f t="shared" si="81"/>
        <v>298.01131200542471</v>
      </c>
      <c r="J312" s="710">
        <f t="shared" si="82"/>
        <v>298.00957074252028</v>
      </c>
      <c r="K312" s="710">
        <f t="shared" si="83"/>
        <v>298.00856478600883</v>
      </c>
      <c r="L312" s="710">
        <f t="shared" si="84"/>
        <v>298.00823543027678</v>
      </c>
      <c r="N312" s="580">
        <v>238</v>
      </c>
      <c r="O312" s="710">
        <f t="shared" si="85"/>
        <v>0.90193989037531785</v>
      </c>
      <c r="P312" s="710">
        <f t="shared" si="86"/>
        <v>628.41060976938581</v>
      </c>
      <c r="Q312" s="710">
        <f t="shared" si="87"/>
        <v>612.3990898171437</v>
      </c>
      <c r="R312" s="710">
        <f t="shared" si="88"/>
        <v>600.90099261567332</v>
      </c>
      <c r="S312" s="710">
        <f t="shared" si="89"/>
        <v>593.97013263034478</v>
      </c>
      <c r="T312" s="710">
        <f t="shared" si="90"/>
        <v>591.63873389041635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1394.0335884637288</v>
      </c>
      <c r="E313" s="710">
        <f t="shared" si="77"/>
        <v>487.38028458747891</v>
      </c>
      <c r="F313" s="710">
        <f t="shared" si="78"/>
        <v>317.88539793722708</v>
      </c>
      <c r="G313" s="710">
        <f t="shared" si="79"/>
        <v>299.49322872968617</v>
      </c>
      <c r="H313" s="717">
        <f t="shared" si="80"/>
        <v>298.01412926778579</v>
      </c>
      <c r="I313" s="710">
        <f t="shared" si="81"/>
        <v>298.01151691970597</v>
      </c>
      <c r="J313" s="710">
        <f t="shared" si="82"/>
        <v>298.00975108914997</v>
      </c>
      <c r="K313" s="710">
        <f t="shared" si="83"/>
        <v>298.0087307340699</v>
      </c>
      <c r="L313" s="710">
        <f t="shared" si="84"/>
        <v>298.00839662709467</v>
      </c>
      <c r="N313" s="580">
        <v>239</v>
      </c>
      <c r="O313" s="710">
        <f t="shared" si="85"/>
        <v>0.90572955378025621</v>
      </c>
      <c r="P313" s="710">
        <f t="shared" si="86"/>
        <v>629.49917291573774</v>
      </c>
      <c r="Q313" s="710">
        <f t="shared" si="87"/>
        <v>613.50608492719311</v>
      </c>
      <c r="R313" s="710">
        <f t="shared" si="88"/>
        <v>602.02118665551598</v>
      </c>
      <c r="S313" s="710">
        <f t="shared" si="89"/>
        <v>595.09823017153985</v>
      </c>
      <c r="T313" s="710">
        <f t="shared" si="90"/>
        <v>592.76940214275828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1394.4818667579702</v>
      </c>
      <c r="E314" s="710">
        <f t="shared" si="77"/>
        <v>488.2459364662671</v>
      </c>
      <c r="F314" s="710">
        <f t="shared" si="78"/>
        <v>318.06283924182009</v>
      </c>
      <c r="G314" s="710">
        <f t="shared" si="79"/>
        <v>299.51308990234492</v>
      </c>
      <c r="H314" s="717">
        <f t="shared" si="80"/>
        <v>298.01437280636776</v>
      </c>
      <c r="I314" s="710">
        <f t="shared" si="81"/>
        <v>298.01172454279185</v>
      </c>
      <c r="J314" s="710">
        <f t="shared" si="82"/>
        <v>298.00993392992336</v>
      </c>
      <c r="K314" s="710">
        <f t="shared" si="83"/>
        <v>298.00889904830461</v>
      </c>
      <c r="L314" s="710">
        <f t="shared" si="84"/>
        <v>298.00856014744539</v>
      </c>
      <c r="N314" s="580">
        <v>240</v>
      </c>
      <c r="O314" s="710">
        <f t="shared" si="85"/>
        <v>0.90951921718519446</v>
      </c>
      <c r="P314" s="710">
        <f t="shared" si="86"/>
        <v>630.58647394059858</v>
      </c>
      <c r="Q314" s="710">
        <f t="shared" si="87"/>
        <v>614.61179654503212</v>
      </c>
      <c r="R314" s="710">
        <f t="shared" si="88"/>
        <v>603.14008189980734</v>
      </c>
      <c r="S314" s="710">
        <f t="shared" si="89"/>
        <v>596.22501975356374</v>
      </c>
      <c r="T314" s="710">
        <f t="shared" si="90"/>
        <v>593.8987594553488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1394.9246759394398</v>
      </c>
      <c r="E315" s="710">
        <f t="shared" si="77"/>
        <v>489.11029004745495</v>
      </c>
      <c r="F315" s="710">
        <f t="shared" si="78"/>
        <v>318.24090367059983</v>
      </c>
      <c r="G315" s="710">
        <f t="shared" si="79"/>
        <v>299.53311308562809</v>
      </c>
      <c r="H315" s="717">
        <f t="shared" si="80"/>
        <v>298.01461937982498</v>
      </c>
      <c r="I315" s="710">
        <f t="shared" si="81"/>
        <v>298.01193489648381</v>
      </c>
      <c r="J315" s="710">
        <f t="shared" si="82"/>
        <v>298.01011928610291</v>
      </c>
      <c r="K315" s="710">
        <f t="shared" si="83"/>
        <v>298.00906974964147</v>
      </c>
      <c r="L315" s="710">
        <f t="shared" si="84"/>
        <v>298.0087260121432</v>
      </c>
      <c r="N315" s="580">
        <v>241</v>
      </c>
      <c r="O315" s="710">
        <f t="shared" si="85"/>
        <v>0.91330888059013282</v>
      </c>
      <c r="P315" s="710">
        <f t="shared" si="86"/>
        <v>631.67251430732017</v>
      </c>
      <c r="Q315" s="710">
        <f t="shared" si="87"/>
        <v>615.71622615879039</v>
      </c>
      <c r="R315" s="710">
        <f t="shared" si="88"/>
        <v>604.2576798544203</v>
      </c>
      <c r="S315" s="710">
        <f t="shared" si="89"/>
        <v>597.35050289291394</v>
      </c>
      <c r="T315" s="710">
        <f t="shared" si="90"/>
        <v>595.02680734814146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1395.3621044877227</v>
      </c>
      <c r="E316" s="710">
        <f t="shared" si="77"/>
        <v>489.97334268955916</v>
      </c>
      <c r="F316" s="710">
        <f t="shared" si="78"/>
        <v>318.41958842573337</v>
      </c>
      <c r="G316" s="710">
        <f t="shared" si="79"/>
        <v>299.55329863433889</v>
      </c>
      <c r="H316" s="717">
        <f t="shared" si="80"/>
        <v>298.01486901071473</v>
      </c>
      <c r="I316" s="710">
        <f t="shared" si="81"/>
        <v>298.01214800262767</v>
      </c>
      <c r="J316" s="710">
        <f t="shared" si="82"/>
        <v>298.01030717900142</v>
      </c>
      <c r="K316" s="710">
        <f t="shared" si="83"/>
        <v>298.00924285906285</v>
      </c>
      <c r="L316" s="710">
        <f t="shared" si="84"/>
        <v>298.00889424205741</v>
      </c>
      <c r="N316" s="580">
        <v>242</v>
      </c>
      <c r="O316" s="710">
        <f t="shared" si="85"/>
        <v>0.91709854399507107</v>
      </c>
      <c r="P316" s="710">
        <f t="shared" si="86"/>
        <v>632.75729547755736</v>
      </c>
      <c r="Q316" s="710">
        <f t="shared" si="87"/>
        <v>616.81937525487228</v>
      </c>
      <c r="R316" s="710">
        <f t="shared" si="88"/>
        <v>605.37398202348197</v>
      </c>
      <c r="S316" s="710">
        <f t="shared" si="89"/>
        <v>598.47468110432987</v>
      </c>
      <c r="T316" s="710">
        <f t="shared" si="90"/>
        <v>596.15354733932702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1395.7942393954436</v>
      </c>
      <c r="E317" s="710">
        <f t="shared" si="77"/>
        <v>490.83509185791723</v>
      </c>
      <c r="F317" s="710">
        <f t="shared" si="78"/>
        <v>318.59889071327336</v>
      </c>
      <c r="G317" s="710">
        <f t="shared" si="79"/>
        <v>299.57364689918819</v>
      </c>
      <c r="H317" s="717">
        <f t="shared" si="80"/>
        <v>298.01512172162961</v>
      </c>
      <c r="I317" s="710">
        <f t="shared" si="81"/>
        <v>298.01236388311298</v>
      </c>
      <c r="J317" s="710">
        <f t="shared" si="82"/>
        <v>298.01049762998122</v>
      </c>
      <c r="K317" s="710">
        <f t="shared" si="83"/>
        <v>298.00941839760441</v>
      </c>
      <c r="L317" s="710">
        <f t="shared" si="84"/>
        <v>298.00906485811191</v>
      </c>
      <c r="N317" s="580">
        <v>243</v>
      </c>
      <c r="O317" s="710">
        <f t="shared" si="85"/>
        <v>0.92088820740000943</v>
      </c>
      <c r="P317" s="710">
        <f t="shared" si="86"/>
        <v>633.84081891127039</v>
      </c>
      <c r="Q317" s="710">
        <f t="shared" si="87"/>
        <v>617.92124531795866</v>
      </c>
      <c r="R317" s="710">
        <f t="shared" si="88"/>
        <v>606.48898990937528</v>
      </c>
      <c r="S317" s="710">
        <f t="shared" si="89"/>
        <v>599.59755590079453</v>
      </c>
      <c r="T317" s="710">
        <f t="shared" si="90"/>
        <v>597.27898094533657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1396.2211661934014</v>
      </c>
      <c r="E318" s="710">
        <f t="shared" si="77"/>
        <v>491.69553512269482</v>
      </c>
      <c r="F318" s="710">
        <f t="shared" si="78"/>
        <v>318.77880774326974</v>
      </c>
      <c r="G318" s="710">
        <f t="shared" si="79"/>
        <v>299.59415822680876</v>
      </c>
      <c r="H318" s="717">
        <f t="shared" si="80"/>
        <v>298.01537753519739</v>
      </c>
      <c r="I318" s="710">
        <f t="shared" si="81"/>
        <v>298.01258255987244</v>
      </c>
      <c r="J318" s="710">
        <f t="shared" si="82"/>
        <v>298.01069066045392</v>
      </c>
      <c r="K318" s="710">
        <f t="shared" si="83"/>
        <v>298.00959638635459</v>
      </c>
      <c r="L318" s="710">
        <f t="shared" si="84"/>
        <v>298.00923788128438</v>
      </c>
      <c r="N318" s="580">
        <v>244</v>
      </c>
      <c r="O318" s="710">
        <f t="shared" si="85"/>
        <v>0.92467787080494768</v>
      </c>
      <c r="P318" s="710">
        <f t="shared" si="86"/>
        <v>634.92308606672691</v>
      </c>
      <c r="Q318" s="710">
        <f t="shared" si="87"/>
        <v>619.02183783100895</v>
      </c>
      <c r="R318" s="710">
        <f t="shared" si="88"/>
        <v>607.60270501274135</v>
      </c>
      <c r="S318" s="710">
        <f t="shared" si="89"/>
        <v>600.71912879353681</v>
      </c>
      <c r="T318" s="710">
        <f t="shared" si="90"/>
        <v>598.4031096808427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1396.6429689752804</v>
      </c>
      <c r="E319" s="710">
        <f t="shared" si="77"/>
        <v>492.55467015692773</v>
      </c>
      <c r="F319" s="710">
        <f t="shared" si="78"/>
        <v>318.95933672987877</v>
      </c>
      <c r="G319" s="710">
        <f t="shared" si="79"/>
        <v>299.61483295976956</v>
      </c>
      <c r="H319" s="717">
        <f t="shared" si="80"/>
        <v>298.01563647408011</v>
      </c>
      <c r="I319" s="710">
        <f t="shared" si="81"/>
        <v>298.01280405488137</v>
      </c>
      <c r="J319" s="710">
        <f t="shared" si="82"/>
        <v>298.01088629187973</v>
      </c>
      <c r="K319" s="710">
        <f t="shared" si="83"/>
        <v>298.00977684645375</v>
      </c>
      <c r="L319" s="710">
        <f t="shared" si="84"/>
        <v>298.00941333260613</v>
      </c>
      <c r="N319" s="580">
        <v>245</v>
      </c>
      <c r="O319" s="710">
        <f t="shared" si="85"/>
        <v>0.92846753420988604</v>
      </c>
      <c r="P319" s="710">
        <f t="shared" si="86"/>
        <v>636.00409840050361</v>
      </c>
      <c r="Q319" s="710">
        <f t="shared" si="87"/>
        <v>620.12115427526317</v>
      </c>
      <c r="R319" s="710">
        <f t="shared" si="88"/>
        <v>608.71512883248135</v>
      </c>
      <c r="S319" s="710">
        <f t="shared" si="89"/>
        <v>601.83940129203347</v>
      </c>
      <c r="T319" s="710">
        <f t="shared" si="90"/>
        <v>599.52593505876177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1397.0597304219432</v>
      </c>
      <c r="E320" s="710">
        <f t="shared" si="77"/>
        <v>493.41249473459737</v>
      </c>
      <c r="F320" s="710">
        <f t="shared" si="78"/>
        <v>319.14047489146913</v>
      </c>
      <c r="G320" s="710">
        <f t="shared" si="79"/>
        <v>299.63567143659009</v>
      </c>
      <c r="H320" s="717">
        <f t="shared" si="80"/>
        <v>298.01589856097388</v>
      </c>
      <c r="I320" s="710">
        <f t="shared" si="81"/>
        <v>298.01302839015716</v>
      </c>
      <c r="J320" s="710">
        <f t="shared" si="82"/>
        <v>298.01108454576661</v>
      </c>
      <c r="K320" s="710">
        <f t="shared" si="83"/>
        <v>298.00995979909419</v>
      </c>
      <c r="L320" s="710">
        <f t="shared" si="84"/>
        <v>298.00959123316085</v>
      </c>
      <c r="N320" s="580">
        <v>246</v>
      </c>
      <c r="O320" s="710">
        <f t="shared" si="85"/>
        <v>0.93225719761482428</v>
      </c>
      <c r="P320" s="710">
        <f t="shared" si="86"/>
        <v>637.08385736748835</v>
      </c>
      <c r="Q320" s="710">
        <f t="shared" si="87"/>
        <v>621.21919613024409</v>
      </c>
      <c r="R320" s="710">
        <f t="shared" si="88"/>
        <v>609.82626286575874</v>
      </c>
      <c r="S320" s="710">
        <f t="shared" si="89"/>
        <v>602.95837490401073</v>
      </c>
      <c r="T320" s="710">
        <f t="shared" si="90"/>
        <v>600.64745859025618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1397.4715318253116</v>
      </c>
      <c r="E321" s="710">
        <f t="shared" si="77"/>
        <v>494.26900672873978</v>
      </c>
      <c r="F321" s="710">
        <f t="shared" si="78"/>
        <v>319.3222194507261</v>
      </c>
      <c r="G321" s="710">
        <f t="shared" si="79"/>
        <v>299.6566739917551</v>
      </c>
      <c r="H321" s="717">
        <f t="shared" si="80"/>
        <v>298.01616381860811</v>
      </c>
      <c r="I321" s="710">
        <f t="shared" si="81"/>
        <v>298.01325558775875</v>
      </c>
      <c r="J321" s="710">
        <f t="shared" si="82"/>
        <v>298.0112854436702</v>
      </c>
      <c r="K321" s="710">
        <f t="shared" si="83"/>
        <v>298.01014526551882</v>
      </c>
      <c r="L321" s="710">
        <f t="shared" si="84"/>
        <v>298.00977160408468</v>
      </c>
      <c r="N321" s="580">
        <v>247</v>
      </c>
      <c r="O321" s="710">
        <f t="shared" si="85"/>
        <v>0.93604686101976264</v>
      </c>
      <c r="P321" s="710">
        <f t="shared" si="86"/>
        <v>638.16236442088234</v>
      </c>
      <c r="Q321" s="710">
        <f t="shared" si="87"/>
        <v>622.31596487375896</v>
      </c>
      <c r="R321" s="710">
        <f t="shared" si="88"/>
        <v>610.93610860800072</v>
      </c>
      <c r="S321" s="710">
        <f t="shared" si="89"/>
        <v>604.07605113544719</v>
      </c>
      <c r="T321" s="710">
        <f t="shared" si="90"/>
        <v>601.76768178473617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1397.8784531118445</v>
      </c>
      <c r="E322" s="710">
        <f t="shared" si="77"/>
        <v>495.12420410958669</v>
      </c>
      <c r="F322" s="710">
        <f t="shared" si="78"/>
        <v>319.5045676347529</v>
      </c>
      <c r="G322" s="710">
        <f t="shared" si="79"/>
        <v>299.67784095572893</v>
      </c>
      <c r="H322" s="717">
        <f t="shared" si="80"/>
        <v>298.01643226974511</v>
      </c>
      <c r="I322" s="710">
        <f t="shared" si="81"/>
        <v>298.01348566978612</v>
      </c>
      <c r="J322" s="710">
        <f t="shared" si="82"/>
        <v>298.01148900719272</v>
      </c>
      <c r="K322" s="710">
        <f t="shared" si="83"/>
        <v>298.01033326702111</v>
      </c>
      <c r="L322" s="710">
        <f t="shared" si="84"/>
        <v>298.00995446656515</v>
      </c>
      <c r="N322" s="580">
        <v>248</v>
      </c>
      <c r="O322" s="710">
        <f t="shared" si="85"/>
        <v>0.939836524424701</v>
      </c>
      <c r="P322" s="710">
        <f t="shared" si="86"/>
        <v>639.23962101220184</v>
      </c>
      <c r="Q322" s="710">
        <f t="shared" si="87"/>
        <v>623.41146198190154</v>
      </c>
      <c r="R322" s="710">
        <f t="shared" si="88"/>
        <v>612.04466755290105</v>
      </c>
      <c r="S322" s="710">
        <f t="shared" si="89"/>
        <v>605.19243149057525</v>
      </c>
      <c r="T322" s="710">
        <f t="shared" si="90"/>
        <v>602.8866061498619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1398.2805728656176</v>
      </c>
      <c r="E323" s="710">
        <f t="shared" si="77"/>
        <v>495.97808494273909</v>
      </c>
      <c r="F323" s="710">
        <f t="shared" si="78"/>
        <v>319.68751667516966</v>
      </c>
      <c r="G323" s="710">
        <f t="shared" si="79"/>
        <v>299.6991726549702</v>
      </c>
      <c r="H323" s="717">
        <f t="shared" si="80"/>
        <v>298.01670393717944</v>
      </c>
      <c r="I323" s="710">
        <f t="shared" si="81"/>
        <v>298.01371865837962</v>
      </c>
      <c r="J323" s="710">
        <f t="shared" si="82"/>
        <v>298.01169525798292</v>
      </c>
      <c r="K323" s="710">
        <f t="shared" si="83"/>
        <v>298.01052382494436</v>
      </c>
      <c r="L323" s="710">
        <f t="shared" si="84"/>
        <v>298.01013984184084</v>
      </c>
      <c r="N323" s="580">
        <v>249</v>
      </c>
      <c r="O323" s="710">
        <f t="shared" si="85"/>
        <v>0.94362618782963925</v>
      </c>
      <c r="P323" s="710">
        <f t="shared" si="86"/>
        <v>640.31562859128007</v>
      </c>
      <c r="Q323" s="710">
        <f t="shared" si="87"/>
        <v>624.50568892905414</v>
      </c>
      <c r="R323" s="710">
        <f t="shared" si="88"/>
        <v>613.15194119242153</v>
      </c>
      <c r="S323" s="710">
        <f t="shared" si="89"/>
        <v>606.3075174718831</v>
      </c>
      <c r="T323" s="710">
        <f t="shared" si="90"/>
        <v>604.0042331915455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1398.6779683510133</v>
      </c>
      <c r="E324" s="710">
        <f t="shared" si="77"/>
        <v>496.83064738737238</v>
      </c>
      <c r="F324" s="710">
        <f t="shared" si="78"/>
        <v>319.87106380821012</v>
      </c>
      <c r="G324" s="710">
        <f t="shared" si="79"/>
        <v>299.7206694119468</v>
      </c>
      <c r="H324" s="717">
        <f t="shared" si="80"/>
        <v>298.0169788437376</v>
      </c>
      <c r="I324" s="710">
        <f t="shared" si="81"/>
        <v>298.01395457571937</v>
      </c>
      <c r="J324" s="710">
        <f t="shared" si="82"/>
        <v>298.01190421773504</v>
      </c>
      <c r="K324" s="710">
        <f t="shared" si="83"/>
        <v>298.0107169606809</v>
      </c>
      <c r="L324" s="710">
        <f t="shared" si="84"/>
        <v>298.01032775120069</v>
      </c>
      <c r="N324" s="580">
        <v>250</v>
      </c>
      <c r="O324" s="710">
        <f t="shared" si="85"/>
        <v>0.94741585123457761</v>
      </c>
      <c r="P324" s="710">
        <f t="shared" si="86"/>
        <v>641.3903886062692</v>
      </c>
      <c r="Q324" s="710">
        <f t="shared" si="87"/>
        <v>625.59864718788992</v>
      </c>
      <c r="R324" s="710">
        <f t="shared" si="88"/>
        <v>614.25793101679392</v>
      </c>
      <c r="S324" s="710">
        <f t="shared" si="89"/>
        <v>607.42131058011682</v>
      </c>
      <c r="T324" s="710">
        <f t="shared" si="90"/>
        <v>605.12056441395305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1399.0707155350262</v>
      </c>
      <c r="E325" s="710">
        <f t="shared" si="77"/>
        <v>497.68188969447203</v>
      </c>
      <c r="F325" s="710">
        <f t="shared" si="78"/>
        <v>320.05520627481621</v>
      </c>
      <c r="G325" s="710">
        <f t="shared" si="79"/>
        <v>299.74233154515053</v>
      </c>
      <c r="H325" s="717">
        <f t="shared" si="80"/>
        <v>298.01725701227741</v>
      </c>
      <c r="I325" s="710">
        <f t="shared" si="81"/>
        <v>298.01419344402495</v>
      </c>
      <c r="J325" s="710">
        <f t="shared" si="82"/>
        <v>298.0121159081886</v>
      </c>
      <c r="K325" s="710">
        <f t="shared" si="83"/>
        <v>298.010912695672</v>
      </c>
      <c r="L325" s="710">
        <f t="shared" si="84"/>
        <v>298.01051821598355</v>
      </c>
      <c r="N325" s="580">
        <v>251</v>
      </c>
      <c r="O325" s="710">
        <f t="shared" si="85"/>
        <v>0.95120551463951586</v>
      </c>
      <c r="P325" s="710">
        <f t="shared" si="86"/>
        <v>642.46390250364254</v>
      </c>
      <c r="Q325" s="710">
        <f t="shared" si="87"/>
        <v>626.69033822937422</v>
      </c>
      <c r="R325" s="710">
        <f t="shared" si="88"/>
        <v>615.36263851452247</v>
      </c>
      <c r="S325" s="710">
        <f t="shared" si="89"/>
        <v>608.53381231428261</v>
      </c>
      <c r="T325" s="710">
        <f t="shared" si="90"/>
        <v>606.23560131950671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1399.4588891091907</v>
      </c>
      <c r="E326" s="710">
        <f t="shared" si="77"/>
        <v>498.53181020509999</v>
      </c>
      <c r="F326" s="710">
        <f t="shared" si="78"/>
        <v>320.23994132072977</v>
      </c>
      <c r="G326" s="710">
        <f t="shared" si="79"/>
        <v>299.76415936911195</v>
      </c>
      <c r="H326" s="717">
        <f t="shared" si="80"/>
        <v>298.01753846568738</v>
      </c>
      <c r="I326" s="710">
        <f t="shared" si="81"/>
        <v>298.01443528555478</v>
      </c>
      <c r="J326" s="710">
        <f t="shared" si="82"/>
        <v>298.01233035112756</v>
      </c>
      <c r="K326" s="710">
        <f t="shared" si="83"/>
        <v>298.01111105140677</v>
      </c>
      <c r="L326" s="710">
        <f t="shared" si="84"/>
        <v>298.0107112575775</v>
      </c>
      <c r="N326" s="580">
        <v>252</v>
      </c>
      <c r="O326" s="710">
        <f t="shared" si="85"/>
        <v>0.95499517804445422</v>
      </c>
      <c r="P326" s="710">
        <f t="shared" si="86"/>
        <v>643.53617172819622</v>
      </c>
      <c r="Q326" s="710">
        <f t="shared" si="87"/>
        <v>627.78076352276696</v>
      </c>
      <c r="R326" s="710">
        <f t="shared" si="88"/>
        <v>616.46606517238524</v>
      </c>
      <c r="S326" s="710">
        <f t="shared" si="89"/>
        <v>609.64502417164886</v>
      </c>
      <c r="T326" s="710">
        <f t="shared" si="90"/>
        <v>607.34934540888651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1399.842562511139</v>
      </c>
      <c r="E327" s="710">
        <f t="shared" si="77"/>
        <v>499.38040734869105</v>
      </c>
      <c r="F327" s="710">
        <f t="shared" si="78"/>
        <v>320.4252661965827</v>
      </c>
      <c r="G327" s="710">
        <f t="shared" si="79"/>
        <v>299.78615319441548</v>
      </c>
      <c r="H327" s="717">
        <f t="shared" si="80"/>
        <v>298.01782322688632</v>
      </c>
      <c r="I327" s="710">
        <f t="shared" si="81"/>
        <v>298.0146801226054</v>
      </c>
      <c r="J327" s="710">
        <f t="shared" si="82"/>
        <v>298.01254756838006</v>
      </c>
      <c r="K327" s="710">
        <f t="shared" si="83"/>
        <v>298.01131204942197</v>
      </c>
      <c r="L327" s="710">
        <f t="shared" si="84"/>
        <v>298.0109068974192</v>
      </c>
      <c r="N327" s="580">
        <v>253</v>
      </c>
      <c r="O327" s="710">
        <f t="shared" si="85"/>
        <v>0.95878484144939247</v>
      </c>
      <c r="P327" s="710">
        <f t="shared" si="86"/>
        <v>644.60719772305129</v>
      </c>
      <c r="Q327" s="710">
        <f t="shared" si="87"/>
        <v>628.8699245356247</v>
      </c>
      <c r="R327" s="710">
        <f t="shared" si="88"/>
        <v>617.56821247543689</v>
      </c>
      <c r="S327" s="710">
        <f t="shared" si="89"/>
        <v>610.7549476477476</v>
      </c>
      <c r="T327" s="710">
        <f t="shared" si="90"/>
        <v>608.46179818103292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1400.2218079457928</v>
      </c>
      <c r="E328" s="710">
        <f t="shared" si="77"/>
        <v>500.22767964137842</v>
      </c>
      <c r="F328" s="710">
        <f t="shared" si="78"/>
        <v>320.61117815798445</v>
      </c>
      <c r="G328" s="710">
        <f t="shared" si="79"/>
        <v>299.80831332771442</v>
      </c>
      <c r="H328" s="717">
        <f t="shared" si="80"/>
        <v>298.01811131882295</v>
      </c>
      <c r="I328" s="710">
        <f t="shared" si="81"/>
        <v>298.01492797751104</v>
      </c>
      <c r="J328" s="710">
        <f t="shared" si="82"/>
        <v>298.01276758181757</v>
      </c>
      <c r="K328" s="710">
        <f t="shared" si="83"/>
        <v>298.01151571130117</v>
      </c>
      <c r="L328" s="710">
        <f t="shared" si="84"/>
        <v>298.01110515699349</v>
      </c>
      <c r="N328" s="580">
        <v>254</v>
      </c>
      <c r="O328" s="710">
        <f t="shared" si="85"/>
        <v>0.96257450485433083</v>
      </c>
      <c r="P328" s="710">
        <f t="shared" si="86"/>
        <v>645.67698192965531</v>
      </c>
      <c r="Q328" s="710">
        <f t="shared" si="87"/>
        <v>629.95782273380235</v>
      </c>
      <c r="R328" s="710">
        <f t="shared" si="88"/>
        <v>618.66908190700985</v>
      </c>
      <c r="S328" s="710">
        <f t="shared" si="89"/>
        <v>611.86358423637694</v>
      </c>
      <c r="T328" s="710">
        <f t="shared" si="90"/>
        <v>609.57296113314806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1400.5966964061975</v>
      </c>
      <c r="E329" s="710">
        <f t="shared" si="77"/>
        <v>501.07362568434866</v>
      </c>
      <c r="F329" s="710">
        <f t="shared" si="78"/>
        <v>320.7976744656076</v>
      </c>
      <c r="G329" s="710">
        <f t="shared" si="79"/>
        <v>299.8306400717459</v>
      </c>
      <c r="H329" s="717">
        <f t="shared" si="80"/>
        <v>298.01840276447507</v>
      </c>
      <c r="I329" s="710">
        <f t="shared" si="81"/>
        <v>298.01517887264316</v>
      </c>
      <c r="J329" s="710">
        <f t="shared" si="82"/>
        <v>298.01299041335449</v>
      </c>
      <c r="K329" s="710">
        <f t="shared" si="83"/>
        <v>298.01172205867442</v>
      </c>
      <c r="L329" s="710">
        <f t="shared" si="84"/>
        <v>298.01130605783271</v>
      </c>
      <c r="N329" s="580">
        <v>255</v>
      </c>
      <c r="O329" s="710">
        <f t="shared" si="85"/>
        <v>0.96636416825926907</v>
      </c>
      <c r="P329" s="710">
        <f t="shared" si="86"/>
        <v>646.74552578778503</v>
      </c>
      <c r="Q329" s="710">
        <f t="shared" si="87"/>
        <v>631.04445958145504</v>
      </c>
      <c r="R329" s="710">
        <f t="shared" si="88"/>
        <v>619.76867494871692</v>
      </c>
      <c r="S329" s="710">
        <f t="shared" si="89"/>
        <v>612.9709354296034</v>
      </c>
      <c r="T329" s="710">
        <f t="shared" si="90"/>
        <v>610.68283576069825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1400.9672976940033</v>
      </c>
      <c r="E330" s="710">
        <f t="shared" si="77"/>
        <v>501.9182441622246</v>
      </c>
      <c r="F330" s="710">
        <f t="shared" si="78"/>
        <v>320.98475238527118</v>
      </c>
      <c r="G330" s="710">
        <f t="shared" si="79"/>
        <v>299.85313372534648</v>
      </c>
      <c r="H330" s="717">
        <f t="shared" si="80"/>
        <v>298.01869758684938</v>
      </c>
      <c r="I330" s="710">
        <f t="shared" si="81"/>
        <v>298.01543283040985</v>
      </c>
      <c r="J330" s="710">
        <f t="shared" si="82"/>
        <v>298.0132160849476</v>
      </c>
      <c r="K330" s="710">
        <f t="shared" si="83"/>
        <v>298.01193111321754</v>
      </c>
      <c r="L330" s="710">
        <f t="shared" si="84"/>
        <v>298.01150962151615</v>
      </c>
      <c r="N330" s="580">
        <v>256</v>
      </c>
      <c r="O330" s="710">
        <f t="shared" si="85"/>
        <v>0.97015383166420743</v>
      </c>
      <c r="P330" s="710">
        <f t="shared" si="86"/>
        <v>647.81283073554744</v>
      </c>
      <c r="Q330" s="710">
        <f t="shared" si="87"/>
        <v>632.12983654104085</v>
      </c>
      <c r="R330" s="710">
        <f t="shared" si="88"/>
        <v>620.86699308045308</v>
      </c>
      <c r="S330" s="710">
        <f t="shared" si="89"/>
        <v>614.07700271776321</v>
      </c>
      <c r="T330" s="710">
        <f t="shared" si="90"/>
        <v>611.79142355741612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1401.3336804395994</v>
      </c>
      <c r="E331" s="710">
        <f t="shared" ref="E331:E394" si="93">FoAb*D330+(1-2*FoAb)*E330+FoAb*F330</f>
        <v>502.76153384147614</v>
      </c>
      <c r="F331" s="710">
        <f t="shared" ref="F331:F394" si="94">FoAb*E330+(1-2*FoAb)*F330+FoAb*G330</f>
        <v>321.17240918802219</v>
      </c>
      <c r="G331" s="710">
        <f t="shared" ref="G331:G394" si="95">FoAb*F330+(1-2*FoAb)*G330+FoAb*H330</f>
        <v>299.87579458346681</v>
      </c>
      <c r="H331" s="717">
        <f t="shared" ref="H331:H394" si="96">_FoN1*G330+(1-_FoN1-_FoN2)*H330+_FoN2*I330</f>
        <v>298.01899580898078</v>
      </c>
      <c r="I331" s="710">
        <f t="shared" ref="I331:I394" si="97">FoCase*H330+(1-2*FoCase)*I330+FoCase*J330</f>
        <v>298.01568987325538</v>
      </c>
      <c r="J331" s="710">
        <f t="shared" ref="J331:J394" si="98">FoCase*I330+(1-2*FoCase)*J330+FoCase*K330</f>
        <v>298.01344461859537</v>
      </c>
      <c r="K331" s="710">
        <f t="shared" ref="K331:K394" si="99">FoCase*J330+(1-2*FoCase)*K330+FoCase*L330</f>
        <v>298.01214289665154</v>
      </c>
      <c r="L331" s="710">
        <f t="shared" ref="L331:L394" si="100">(1-2*FoCase-2*FoCase*BiAtmCase)*L330+2*FoCase*K330+2*FoCase*BiAtmCase*Tatm</f>
        <v>298.01171586966956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648.87889820938244</v>
      </c>
      <c r="Q331" s="710">
        <f t="shared" ref="Q331:Q394" si="103">FoCase*P330+(1-2*FoCase)*Q330+FoCase*R330</f>
        <v>633.21395507332159</v>
      </c>
      <c r="R331" s="710">
        <f t="shared" ref="R331:R394" si="104">FoCase*Q330+(1-2*FoCase)*R330+FoCase*S330</f>
        <v>621.96403778039735</v>
      </c>
      <c r="S331" s="710">
        <f t="shared" ref="S331:S394" si="105">FoCase*R330+(1-2*FoCase)*S330+FoCase*T330</f>
        <v>615.18178758946442</v>
      </c>
      <c r="T331" s="710">
        <f t="shared" ref="T331:T394" si="106">(1-2*FoCase-2*FoCase*BiAtmCase)*T330+2*FoCase*S330+2*FoCase*BiAtmCase*Tatm</f>
        <v>612.89872601530215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1401.6959121219088</v>
      </c>
      <c r="E332" s="710">
        <f t="shared" si="93"/>
        <v>503.60349356885905</v>
      </c>
      <c r="F332" s="710">
        <f t="shared" si="94"/>
        <v>321.36064215021457</v>
      </c>
      <c r="G332" s="710">
        <f t="shared" si="95"/>
        <v>299.89862293718744</v>
      </c>
      <c r="H332" s="717">
        <f t="shared" si="96"/>
        <v>298.01929745393187</v>
      </c>
      <c r="I332" s="710">
        <f t="shared" si="97"/>
        <v>298.01595002365951</v>
      </c>
      <c r="J332" s="710">
        <f t="shared" si="98"/>
        <v>298.01367603633764</v>
      </c>
      <c r="K332" s="710">
        <f t="shared" si="99"/>
        <v>298.01235743074216</v>
      </c>
      <c r="L332" s="710">
        <f t="shared" si="100"/>
        <v>298.01192482396436</v>
      </c>
      <c r="N332" s="580">
        <v>258</v>
      </c>
      <c r="O332" s="710">
        <f t="shared" si="101"/>
        <v>0.97773315847408404</v>
      </c>
      <c r="P332" s="710">
        <f t="shared" si="102"/>
        <v>649.94372964406421</v>
      </c>
      <c r="Q332" s="710">
        <f t="shared" si="103"/>
        <v>634.29681663736596</v>
      </c>
      <c r="R332" s="710">
        <f t="shared" si="104"/>
        <v>623.059810525015</v>
      </c>
      <c r="S332" s="710">
        <f t="shared" si="105"/>
        <v>616.28529153158979</v>
      </c>
      <c r="T332" s="710">
        <f t="shared" si="106"/>
        <v>614.00474462462705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1402.0540590878463</v>
      </c>
      <c r="E333" s="710">
        <f t="shared" si="93"/>
        <v>504.44412226988032</v>
      </c>
      <c r="F333" s="710">
        <f t="shared" si="94"/>
        <v>321.54944855358667</v>
      </c>
      <c r="G333" s="710">
        <f t="shared" si="95"/>
        <v>299.92161907373384</v>
      </c>
      <c r="H333" s="717">
        <f t="shared" si="96"/>
        <v>298.01960254479258</v>
      </c>
      <c r="I333" s="710">
        <f t="shared" si="97"/>
        <v>298.01621330413701</v>
      </c>
      <c r="J333" s="710">
        <f t="shared" si="98"/>
        <v>298.0139103602549</v>
      </c>
      <c r="K333" s="710">
        <f t="shared" si="99"/>
        <v>298.01257473729925</v>
      </c>
      <c r="L333" s="710">
        <f t="shared" si="100"/>
        <v>298.01213650611737</v>
      </c>
      <c r="N333" s="580">
        <v>259</v>
      </c>
      <c r="O333" s="710">
        <f t="shared" si="101"/>
        <v>0.9815228218790224</v>
      </c>
      <c r="P333" s="710">
        <f t="shared" si="102"/>
        <v>651.00732647270365</v>
      </c>
      <c r="Q333" s="710">
        <f t="shared" si="103"/>
        <v>635.37842269055045</v>
      </c>
      <c r="R333" s="710">
        <f t="shared" si="104"/>
        <v>624.15431278905942</v>
      </c>
      <c r="S333" s="710">
        <f t="shared" si="105"/>
        <v>617.38751602929756</v>
      </c>
      <c r="T333" s="710">
        <f t="shared" si="106"/>
        <v>615.10948087393365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1402.4081865714495</v>
      </c>
      <c r="E334" s="710">
        <f t="shared" si="93"/>
        <v>505.28341894729027</v>
      </c>
      <c r="F334" s="710">
        <f t="shared" si="94"/>
        <v>321.73882568533651</v>
      </c>
      <c r="G334" s="710">
        <f t="shared" si="95"/>
        <v>299.94478327649205</v>
      </c>
      <c r="H334" s="717">
        <f t="shared" si="96"/>
        <v>298.01991110467969</v>
      </c>
      <c r="I334" s="710">
        <f t="shared" si="97"/>
        <v>298.0164797372372</v>
      </c>
      <c r="J334" s="710">
        <f t="shared" si="98"/>
        <v>298.01414761246781</v>
      </c>
      <c r="K334" s="710">
        <f t="shared" si="99"/>
        <v>298.01279483817615</v>
      </c>
      <c r="L334" s="710">
        <f t="shared" si="100"/>
        <v>298.01235093789006</v>
      </c>
      <c r="N334" s="580">
        <v>260</v>
      </c>
      <c r="O334" s="710">
        <f t="shared" si="101"/>
        <v>0.98531248528396065</v>
      </c>
      <c r="P334" s="710">
        <f t="shared" si="102"/>
        <v>652.06969012674995</v>
      </c>
      <c r="Q334" s="710">
        <f t="shared" si="103"/>
        <v>636.45877468856236</v>
      </c>
      <c r="R334" s="710">
        <f t="shared" si="104"/>
        <v>625.24754604557393</v>
      </c>
      <c r="S334" s="710">
        <f t="shared" si="105"/>
        <v>618.48846256602428</v>
      </c>
      <c r="T334" s="710">
        <f t="shared" si="106"/>
        <v>616.21293625003898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1402.7583587126835</v>
      </c>
      <c r="E335" s="710">
        <f t="shared" si="93"/>
        <v>506.12138267960057</v>
      </c>
      <c r="F335" s="710">
        <f t="shared" si="94"/>
        <v>321.92877083819513</v>
      </c>
      <c r="G335" s="710">
        <f t="shared" si="95"/>
        <v>299.96811582502397</v>
      </c>
      <c r="H335" s="717">
        <f t="shared" si="96"/>
        <v>298.02022315673599</v>
      </c>
      <c r="I335" s="710">
        <f t="shared" si="97"/>
        <v>298.01674934554359</v>
      </c>
      <c r="J335" s="710">
        <f t="shared" si="98"/>
        <v>298.0143878151365</v>
      </c>
      <c r="K335" s="710">
        <f t="shared" si="99"/>
        <v>298.01301775526929</v>
      </c>
      <c r="L335" s="710">
        <f t="shared" si="100"/>
        <v>298.01256814108802</v>
      </c>
      <c r="N335" s="580">
        <v>261</v>
      </c>
      <c r="O335" s="710">
        <f t="shared" si="101"/>
        <v>0.98910214868889901</v>
      </c>
      <c r="P335" s="710">
        <f t="shared" si="102"/>
        <v>653.13082203599242</v>
      </c>
      <c r="Q335" s="710">
        <f t="shared" si="103"/>
        <v>637.53787408540074</v>
      </c>
      <c r="R335" s="710">
        <f t="shared" si="104"/>
        <v>626.33951176589426</v>
      </c>
      <c r="S335" s="710">
        <f t="shared" si="105"/>
        <v>619.58813262348656</v>
      </c>
      <c r="T335" s="710">
        <f t="shared" si="106"/>
        <v>617.31511223803591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1403.10463857593</v>
      </c>
      <c r="E336" s="710">
        <f t="shared" si="93"/>
        <v>506.95801261962805</v>
      </c>
      <c r="F336" s="710">
        <f t="shared" si="94"/>
        <v>322.11928131049808</v>
      </c>
      <c r="G336" s="710">
        <f t="shared" si="95"/>
        <v>299.99161699508289</v>
      </c>
      <c r="H336" s="717">
        <f t="shared" si="96"/>
        <v>298.02053872413035</v>
      </c>
      <c r="I336" s="710">
        <f t="shared" si="97"/>
        <v>298.01702215167285</v>
      </c>
      <c r="J336" s="710">
        <f t="shared" si="98"/>
        <v>298.01463099046038</v>
      </c>
      <c r="K336" s="710">
        <f t="shared" si="99"/>
        <v>298.01324351051744</v>
      </c>
      <c r="L336" s="710">
        <f t="shared" si="100"/>
        <v>298.01278813756039</v>
      </c>
      <c r="N336" s="580">
        <v>262</v>
      </c>
      <c r="O336" s="710">
        <f t="shared" si="101"/>
        <v>0.99289181209383726</v>
      </c>
      <c r="P336" s="710">
        <f t="shared" si="102"/>
        <v>654.19072362856309</v>
      </c>
      <c r="Q336" s="710">
        <f t="shared" si="103"/>
        <v>638.61572233337904</v>
      </c>
      <c r="R336" s="710">
        <f t="shared" si="104"/>
        <v>627.43021141965005</v>
      </c>
      <c r="S336" s="710">
        <f t="shared" si="105"/>
        <v>620.68652768168283</v>
      </c>
      <c r="T336" s="710">
        <f t="shared" si="106"/>
        <v>618.41601032129586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1403.4470881681614</v>
      </c>
      <c r="E337" s="710">
        <f t="shared" si="93"/>
        <v>507.79330799306388</v>
      </c>
      <c r="F337" s="710">
        <f t="shared" si="94"/>
        <v>322.31035440625516</v>
      </c>
      <c r="G337" s="710">
        <f t="shared" si="95"/>
        <v>300.01528705862904</v>
      </c>
      <c r="H337" s="717">
        <f t="shared" si="96"/>
        <v>298.02085783005674</v>
      </c>
      <c r="I337" s="710">
        <f t="shared" si="97"/>
        <v>298.01729817827481</v>
      </c>
      <c r="J337" s="710">
        <f t="shared" si="98"/>
        <v>298.01487716067726</v>
      </c>
      <c r="K337" s="710">
        <f t="shared" si="99"/>
        <v>298.01347212590144</v>
      </c>
      <c r="L337" s="710">
        <f t="shared" si="100"/>
        <v>298.01301094919933</v>
      </c>
      <c r="N337" s="580">
        <v>263</v>
      </c>
      <c r="O337" s="710">
        <f t="shared" si="101"/>
        <v>0.99668147549877562</v>
      </c>
      <c r="P337" s="710">
        <f t="shared" si="102"/>
        <v>655.24939633093766</v>
      </c>
      <c r="Q337" s="710">
        <f t="shared" si="103"/>
        <v>639.69232088312674</v>
      </c>
      <c r="R337" s="710">
        <f t="shared" si="104"/>
        <v>628.51964647476689</v>
      </c>
      <c r="S337" s="710">
        <f t="shared" si="105"/>
        <v>621.78364921889579</v>
      </c>
      <c r="T337" s="710">
        <f t="shared" si="106"/>
        <v>619.51563198147016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1403.7857684568087</v>
      </c>
      <c r="E338" s="710">
        <f t="shared" si="93"/>
        <v>508.62726809706714</v>
      </c>
      <c r="F338" s="710">
        <f t="shared" si="94"/>
        <v>322.50198743521793</v>
      </c>
      <c r="G338" s="710">
        <f t="shared" si="95"/>
        <v>300.03912628384535</v>
      </c>
      <c r="H338" s="717">
        <f t="shared" si="96"/>
        <v>298.02118049773395</v>
      </c>
      <c r="I338" s="710">
        <f t="shared" si="97"/>
        <v>298.0175774480316</v>
      </c>
      <c r="J338" s="710">
        <f t="shared" si="98"/>
        <v>298.01512634806284</v>
      </c>
      <c r="K338" s="710">
        <f t="shared" si="99"/>
        <v>298.01370362344329</v>
      </c>
      <c r="L338" s="710">
        <f t="shared" si="100"/>
        <v>298.01323659793962</v>
      </c>
      <c r="N338" s="580">
        <v>264</v>
      </c>
      <c r="O338" s="710">
        <f t="shared" si="101"/>
        <v>1.000471138903714</v>
      </c>
      <c r="P338" s="710">
        <f t="shared" si="102"/>
        <v>656.30684156793814</v>
      </c>
      <c r="Q338" s="710">
        <f t="shared" si="103"/>
        <v>640.76767118359169</v>
      </c>
      <c r="R338" s="710">
        <f t="shared" si="104"/>
        <v>629.60781839746858</v>
      </c>
      <c r="S338" s="710">
        <f t="shared" si="105"/>
        <v>622.87949871169417</v>
      </c>
      <c r="T338" s="710">
        <f t="shared" si="106"/>
        <v>620.61397869849213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1404.1207393873271</v>
      </c>
      <c r="E339" s="710">
        <f t="shared" si="93"/>
        <v>509.45989229888312</v>
      </c>
      <c r="F339" s="710">
        <f t="shared" si="94"/>
        <v>322.69417771294604</v>
      </c>
      <c r="G339" s="710">
        <f t="shared" si="95"/>
        <v>300.0631349351529</v>
      </c>
      <c r="H339" s="717">
        <f t="shared" si="96"/>
        <v>298.02150675040514</v>
      </c>
      <c r="I339" s="710">
        <f t="shared" si="97"/>
        <v>298.01785998365756</v>
      </c>
      <c r="J339" s="710">
        <f t="shared" si="98"/>
        <v>298.01537857493048</v>
      </c>
      <c r="K339" s="710">
        <f t="shared" si="99"/>
        <v>298.01393802520579</v>
      </c>
      <c r="L339" s="710">
        <f t="shared" si="100"/>
        <v>298.01346510575769</v>
      </c>
      <c r="N339" s="580">
        <v>265</v>
      </c>
      <c r="O339" s="710">
        <f t="shared" si="101"/>
        <v>1.0042608023086523</v>
      </c>
      <c r="P339" s="710">
        <f t="shared" si="102"/>
        <v>657.36306076273468</v>
      </c>
      <c r="Q339" s="710">
        <f t="shared" si="103"/>
        <v>641.84177468204143</v>
      </c>
      <c r="R339" s="710">
        <f t="shared" si="104"/>
        <v>630.69472865227885</v>
      </c>
      <c r="S339" s="710">
        <f t="shared" si="105"/>
        <v>623.97407763493436</v>
      </c>
      <c r="T339" s="710">
        <f t="shared" si="106"/>
        <v>621.71105195057942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1404.4520599004634</v>
      </c>
      <c r="E340" s="710">
        <f t="shared" si="93"/>
        <v>510.29118003448519</v>
      </c>
      <c r="F340" s="710">
        <f t="shared" si="94"/>
        <v>322.88692256087126</v>
      </c>
      <c r="G340" s="710">
        <f t="shared" si="95"/>
        <v>300.08731327322664</v>
      </c>
      <c r="H340" s="717">
        <f t="shared" si="96"/>
        <v>298.02183661133733</v>
      </c>
      <c r="I340" s="710">
        <f t="shared" si="97"/>
        <v>298.01814580789812</v>
      </c>
      <c r="J340" s="710">
        <f t="shared" si="98"/>
        <v>298.01563386363034</v>
      </c>
      <c r="K340" s="710">
        <f t="shared" si="99"/>
        <v>298.01417535329216</v>
      </c>
      <c r="L340" s="710">
        <f t="shared" si="100"/>
        <v>298.01369649467148</v>
      </c>
      <c r="N340" s="580">
        <v>266</v>
      </c>
      <c r="O340" s="710">
        <f t="shared" si="101"/>
        <v>1.0080504657135905</v>
      </c>
      <c r="P340" s="710">
        <f t="shared" si="102"/>
        <v>658.41805533684715</v>
      </c>
      <c r="Q340" s="710">
        <f t="shared" si="103"/>
        <v>642.91463282406562</v>
      </c>
      <c r="R340" s="710">
        <f t="shared" si="104"/>
        <v>631.78037870202343</v>
      </c>
      <c r="S340" s="710">
        <f t="shared" si="105"/>
        <v>625.06738746176325</v>
      </c>
      <c r="T340" s="710">
        <f t="shared" si="106"/>
        <v>622.8068532142355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1404.7797879492316</v>
      </c>
      <c r="E341" s="710">
        <f t="shared" si="93"/>
        <v>511.12113080724072</v>
      </c>
      <c r="F341" s="710">
        <f t="shared" si="94"/>
        <v>323.08021930636005</v>
      </c>
      <c r="G341" s="710">
        <f t="shared" si="95"/>
        <v>300.11166155501127</v>
      </c>
      <c r="H341" s="717">
        <f t="shared" si="96"/>
        <v>298.02217010382088</v>
      </c>
      <c r="I341" s="710">
        <f t="shared" si="97"/>
        <v>298.01843494352983</v>
      </c>
      <c r="J341" s="710">
        <f t="shared" si="98"/>
        <v>298.01589223654889</v>
      </c>
      <c r="K341" s="710">
        <f t="shared" si="99"/>
        <v>298.01441562984519</v>
      </c>
      <c r="L341" s="710">
        <f t="shared" si="100"/>
        <v>298.01393078673988</v>
      </c>
      <c r="N341" s="580">
        <v>267</v>
      </c>
      <c r="O341" s="710">
        <f t="shared" si="101"/>
        <v>1.0118401291185288</v>
      </c>
      <c r="P341" s="710">
        <f t="shared" si="102"/>
        <v>659.4718267101473</v>
      </c>
      <c r="Q341" s="710">
        <f t="shared" si="103"/>
        <v>643.9862470535777</v>
      </c>
      <c r="R341" s="710">
        <f t="shared" si="104"/>
        <v>632.86477000783202</v>
      </c>
      <c r="S341" s="710">
        <f t="shared" si="105"/>
        <v>626.15942966361922</v>
      </c>
      <c r="T341" s="710">
        <f t="shared" si="106"/>
        <v>623.90138396425243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1405.1039805156022</v>
      </c>
      <c r="E342" s="710">
        <f t="shared" si="93"/>
        <v>511.94974418659956</v>
      </c>
      <c r="F342" s="710">
        <f t="shared" si="94"/>
        <v>323.27406528277447</v>
      </c>
      <c r="G342" s="710">
        <f t="shared" si="95"/>
        <v>300.13618003373676</v>
      </c>
      <c r="H342" s="717">
        <f t="shared" si="96"/>
        <v>298.02250725116892</v>
      </c>
      <c r="I342" s="710">
        <f t="shared" si="97"/>
        <v>298.0187274133595</v>
      </c>
      <c r="J342" s="710">
        <f t="shared" si="98"/>
        <v>298.01615371610865</v>
      </c>
      <c r="K342" s="710">
        <f t="shared" si="99"/>
        <v>298.01465887704677</v>
      </c>
      <c r="L342" s="710">
        <f t="shared" si="100"/>
        <v>298.01416800406173</v>
      </c>
      <c r="N342" s="580">
        <v>268</v>
      </c>
      <c r="O342" s="710">
        <f t="shared" si="101"/>
        <v>1.0156297925234672</v>
      </c>
      <c r="P342" s="710">
        <f t="shared" si="102"/>
        <v>660.52437630086058</v>
      </c>
      <c r="Q342" s="710">
        <f t="shared" si="103"/>
        <v>645.05661881281731</v>
      </c>
      <c r="R342" s="710">
        <f t="shared" si="104"/>
        <v>633.94790402913998</v>
      </c>
      <c r="S342" s="710">
        <f t="shared" si="105"/>
        <v>627.25020571023515</v>
      </c>
      <c r="T342" s="710">
        <f t="shared" si="106"/>
        <v>624.99464567371172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1405.424693626908</v>
      </c>
      <c r="E343" s="710">
        <f t="shared" si="93"/>
        <v>512.77701980680604</v>
      </c>
      <c r="F343" s="710">
        <f t="shared" si="94"/>
        <v>323.46845782953119</v>
      </c>
      <c r="G343" s="710">
        <f t="shared" si="95"/>
        <v>300.16086895893432</v>
      </c>
      <c r="H343" s="717">
        <f t="shared" si="96"/>
        <v>298.0228480767172</v>
      </c>
      <c r="I343" s="710">
        <f t="shared" si="97"/>
        <v>298.01902324022399</v>
      </c>
      <c r="J343" s="710">
        <f t="shared" si="98"/>
        <v>298.01641832476724</v>
      </c>
      <c r="K343" s="710">
        <f t="shared" si="99"/>
        <v>298.01490511711756</v>
      </c>
      <c r="L343" s="710">
        <f t="shared" si="100"/>
        <v>298.01440816877579</v>
      </c>
      <c r="N343" s="580">
        <v>269</v>
      </c>
      <c r="O343" s="710">
        <f t="shared" si="101"/>
        <v>1.0194194559284055</v>
      </c>
      <c r="P343" s="710">
        <f t="shared" si="102"/>
        <v>661.57570552556831</v>
      </c>
      <c r="Q343" s="710">
        <f t="shared" si="103"/>
        <v>646.12574954235174</v>
      </c>
      <c r="R343" s="710">
        <f t="shared" si="104"/>
        <v>635.02978222369097</v>
      </c>
      <c r="S343" s="710">
        <f t="shared" si="105"/>
        <v>628.33971706963939</v>
      </c>
      <c r="T343" s="710">
        <f t="shared" si="106"/>
        <v>626.08663981398729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1405.7419823719727</v>
      </c>
      <c r="E344" s="710">
        <f t="shared" si="93"/>
        <v>513.60295736563239</v>
      </c>
      <c r="F344" s="710">
        <f t="shared" si="94"/>
        <v>323.66339429215913</v>
      </c>
      <c r="G344" s="710">
        <f t="shared" si="95"/>
        <v>300.18572857645216</v>
      </c>
      <c r="H344" s="717">
        <f t="shared" si="96"/>
        <v>298.02319260382325</v>
      </c>
      <c r="I344" s="710">
        <f t="shared" si="97"/>
        <v>298.01932244698935</v>
      </c>
      <c r="J344" s="710">
        <f t="shared" si="98"/>
        <v>298.01668608501723</v>
      </c>
      <c r="K344" s="710">
        <f t="shared" si="99"/>
        <v>298.01515437231626</v>
      </c>
      <c r="L344" s="710">
        <f t="shared" si="100"/>
        <v>298.01465130305996</v>
      </c>
      <c r="N344" s="580">
        <v>270</v>
      </c>
      <c r="O344" s="710">
        <f t="shared" si="101"/>
        <v>1.0232091193333437</v>
      </c>
      <c r="P344" s="710">
        <f t="shared" si="102"/>
        <v>662.62581579920914</v>
      </c>
      <c r="Q344" s="710">
        <f t="shared" si="103"/>
        <v>647.1936406810778</v>
      </c>
      <c r="R344" s="710">
        <f t="shared" si="104"/>
        <v>636.11040604753828</v>
      </c>
      <c r="S344" s="710">
        <f t="shared" si="105"/>
        <v>629.42796520815841</v>
      </c>
      <c r="T344" s="710">
        <f t="shared" si="106"/>
        <v>627.1773678547471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1406.0559009169663</v>
      </c>
      <c r="E345" s="710">
        <f t="shared" si="93"/>
        <v>514.42755662313482</v>
      </c>
      <c r="F345" s="710">
        <f t="shared" si="94"/>
        <v>323.85887202235534</v>
      </c>
      <c r="G345" s="710">
        <f t="shared" si="95"/>
        <v>300.2107591284713</v>
      </c>
      <c r="H345" s="717">
        <f t="shared" si="96"/>
        <v>298.02354085586603</v>
      </c>
      <c r="I345" s="710">
        <f t="shared" si="97"/>
        <v>298.01962505655069</v>
      </c>
      <c r="J345" s="710">
        <f t="shared" si="98"/>
        <v>298.01695701938547</v>
      </c>
      <c r="K345" s="710">
        <f t="shared" si="99"/>
        <v>298.01540666493895</v>
      </c>
      <c r="L345" s="710">
        <f t="shared" si="100"/>
        <v>298.01489742913083</v>
      </c>
      <c r="N345" s="580">
        <v>271</v>
      </c>
      <c r="O345" s="710">
        <f t="shared" si="101"/>
        <v>1.026998782738282</v>
      </c>
      <c r="P345" s="710">
        <f t="shared" si="102"/>
        <v>663.67470853508121</v>
      </c>
      <c r="Q345" s="710">
        <f t="shared" si="103"/>
        <v>648.26029366622436</v>
      </c>
      <c r="R345" s="710">
        <f t="shared" si="104"/>
        <v>637.18977695504691</v>
      </c>
      <c r="S345" s="710">
        <f t="shared" si="105"/>
        <v>630.51495159041838</v>
      </c>
      <c r="T345" s="710">
        <f t="shared" si="106"/>
        <v>628.26683126395517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1406.3665025209928</v>
      </c>
      <c r="E346" s="710">
        <f t="shared" si="93"/>
        <v>515.25081740043095</v>
      </c>
      <c r="F346" s="710">
        <f t="shared" si="94"/>
        <v>324.05488837803944</v>
      </c>
      <c r="G346" s="710">
        <f t="shared" si="95"/>
        <v>300.23596085352153</v>
      </c>
      <c r="H346" s="717">
        <f t="shared" si="96"/>
        <v>298.02389285624565</v>
      </c>
      <c r="I346" s="710">
        <f t="shared" si="97"/>
        <v>298.01993109183144</v>
      </c>
      <c r="J346" s="710">
        <f t="shared" si="98"/>
        <v>298.01723115043245</v>
      </c>
      <c r="K346" s="710">
        <f t="shared" si="99"/>
        <v>298.01566201731902</v>
      </c>
      <c r="L346" s="710">
        <f t="shared" si="100"/>
        <v>298.01514656924297</v>
      </c>
      <c r="N346" s="580">
        <v>272</v>
      </c>
      <c r="O346" s="710">
        <f t="shared" si="101"/>
        <v>1.0307884461432204</v>
      </c>
      <c r="P346" s="710">
        <f t="shared" si="102"/>
        <v>664.72238514484434</v>
      </c>
      <c r="Q346" s="710">
        <f t="shared" si="103"/>
        <v>649.32570993335366</v>
      </c>
      <c r="R346" s="710">
        <f t="shared" si="104"/>
        <v>638.26789639889557</v>
      </c>
      <c r="S346" s="710">
        <f t="shared" si="105"/>
        <v>631.60067767934765</v>
      </c>
      <c r="T346" s="710">
        <f t="shared" si="106"/>
        <v>629.35503150787315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1406.6738395514144</v>
      </c>
      <c r="E347" s="710">
        <f t="shared" si="93"/>
        <v>516.07273957849873</v>
      </c>
      <c r="F347" s="710">
        <f t="shared" si="94"/>
        <v>324.25144072340612</v>
      </c>
      <c r="G347" s="710">
        <f t="shared" si="95"/>
        <v>300.26133398649728</v>
      </c>
      <c r="H347" s="717">
        <f t="shared" si="96"/>
        <v>298.02424862838274</v>
      </c>
      <c r="I347" s="710">
        <f t="shared" si="97"/>
        <v>298.02024057578291</v>
      </c>
      <c r="J347" s="710">
        <f t="shared" si="98"/>
        <v>298.01750850075206</v>
      </c>
      <c r="K347" s="710">
        <f t="shared" si="99"/>
        <v>298.0159204518261</v>
      </c>
      <c r="L347" s="710">
        <f t="shared" si="100"/>
        <v>298.01539874568869</v>
      </c>
      <c r="N347" s="580">
        <v>273</v>
      </c>
      <c r="O347" s="710">
        <f t="shared" si="101"/>
        <v>1.0345781095481588</v>
      </c>
      <c r="P347" s="710">
        <f t="shared" si="102"/>
        <v>665.76884703852113</v>
      </c>
      <c r="Q347" s="710">
        <f t="shared" si="103"/>
        <v>650.38989091636358</v>
      </c>
      <c r="R347" s="710">
        <f t="shared" si="104"/>
        <v>639.34476583007893</v>
      </c>
      <c r="S347" s="710">
        <f t="shared" si="105"/>
        <v>632.68514493617818</v>
      </c>
      <c r="T347" s="710">
        <f t="shared" si="106"/>
        <v>630.44197005106309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1406.9779634989152</v>
      </c>
      <c r="E348" s="710">
        <f t="shared" si="93"/>
        <v>516.89332309699557</v>
      </c>
      <c r="F348" s="710">
        <f t="shared" si="94"/>
        <v>324.44852642897683</v>
      </c>
      <c r="G348" s="710">
        <f t="shared" si="95"/>
        <v>300.28687875867359</v>
      </c>
      <c r="H348" s="717">
        <f t="shared" si="96"/>
        <v>298.02460819571786</v>
      </c>
      <c r="I348" s="710">
        <f t="shared" si="97"/>
        <v>298.02055353138383</v>
      </c>
      <c r="J348" s="710">
        <f t="shared" si="98"/>
        <v>298.01778909297082</v>
      </c>
      <c r="K348" s="710">
        <f t="shared" si="99"/>
        <v>298.0161819908659</v>
      </c>
      <c r="L348" s="710">
        <f t="shared" si="100"/>
        <v>298.0156539807972</v>
      </c>
      <c r="N348" s="580">
        <v>274</v>
      </c>
      <c r="O348" s="710">
        <f t="shared" si="101"/>
        <v>1.0383677729530971</v>
      </c>
      <c r="P348" s="710">
        <f t="shared" si="102"/>
        <v>666.81409562449971</v>
      </c>
      <c r="Q348" s="710">
        <f t="shared" si="103"/>
        <v>651.45283804748965</v>
      </c>
      <c r="R348" s="710">
        <f t="shared" si="104"/>
        <v>640.42038669790929</v>
      </c>
      <c r="S348" s="710">
        <f t="shared" si="105"/>
        <v>633.76835482044771</v>
      </c>
      <c r="T348" s="710">
        <f t="shared" si="106"/>
        <v>631.5276483563888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1407.278924992311</v>
      </c>
      <c r="E349" s="710">
        <f t="shared" si="93"/>
        <v>517.71256795309898</v>
      </c>
      <c r="F349" s="710">
        <f t="shared" si="94"/>
        <v>324.64614287164926</v>
      </c>
      <c r="G349" s="710">
        <f t="shared" si="95"/>
        <v>300.31259539772196</v>
      </c>
      <c r="H349" s="717">
        <f t="shared" si="96"/>
        <v>298.02497158171127</v>
      </c>
      <c r="I349" s="710">
        <f t="shared" si="97"/>
        <v>298.02086998163992</v>
      </c>
      <c r="J349" s="710">
        <f t="shared" si="98"/>
        <v>298.01807294974748</v>
      </c>
      <c r="K349" s="710">
        <f t="shared" si="99"/>
        <v>298.01644665687957</v>
      </c>
      <c r="L349" s="710">
        <f t="shared" si="100"/>
        <v>298.01591229693423</v>
      </c>
      <c r="N349" s="580">
        <v>275</v>
      </c>
      <c r="O349" s="710">
        <f t="shared" si="101"/>
        <v>1.0421574363580353</v>
      </c>
      <c r="P349" s="710">
        <f t="shared" si="102"/>
        <v>667.85813230953499</v>
      </c>
      <c r="Q349" s="710">
        <f t="shared" si="103"/>
        <v>652.51455275730643</v>
      </c>
      <c r="R349" s="710">
        <f t="shared" si="104"/>
        <v>641.49476045001825</v>
      </c>
      <c r="S349" s="710">
        <f t="shared" si="105"/>
        <v>634.85030879000192</v>
      </c>
      <c r="T349" s="710">
        <f t="shared" si="106"/>
        <v>632.61206788501784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1407.5767738131078</v>
      </c>
      <c r="E350" s="710">
        <f t="shared" si="93"/>
        <v>518.5304742003666</v>
      </c>
      <c r="F350" s="710">
        <f t="shared" si="94"/>
        <v>324.84428743474592</v>
      </c>
      <c r="G350" s="710">
        <f t="shared" si="95"/>
        <v>300.33848412772642</v>
      </c>
      <c r="H350" s="717">
        <f t="shared" si="96"/>
        <v>298.02533880984237</v>
      </c>
      <c r="I350" s="710">
        <f t="shared" si="97"/>
        <v>298.02118994958323</v>
      </c>
      <c r="J350" s="710">
        <f t="shared" si="98"/>
        <v>298.01836009377246</v>
      </c>
      <c r="K350" s="710">
        <f t="shared" si="99"/>
        <v>298.01671447234298</v>
      </c>
      <c r="L350" s="710">
        <f t="shared" si="100"/>
        <v>298.01617371650156</v>
      </c>
      <c r="N350" s="580">
        <v>276</v>
      </c>
      <c r="O350" s="710">
        <f t="shared" si="101"/>
        <v>1.0459470997629736</v>
      </c>
      <c r="P350" s="710">
        <f t="shared" si="102"/>
        <v>668.90095849875115</v>
      </c>
      <c r="Q350" s="710">
        <f t="shared" si="103"/>
        <v>653.57503647473004</v>
      </c>
      <c r="R350" s="710">
        <f t="shared" si="104"/>
        <v>642.56788853235935</v>
      </c>
      <c r="S350" s="710">
        <f t="shared" si="105"/>
        <v>635.93100830099581</v>
      </c>
      <c r="T350" s="710">
        <f t="shared" si="106"/>
        <v>633.69523009642364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1407.8715589098153</v>
      </c>
      <c r="E351" s="710">
        <f t="shared" si="93"/>
        <v>519.3470419476165</v>
      </c>
      <c r="F351" s="710">
        <f t="shared" si="94"/>
        <v>325.04295750806085</v>
      </c>
      <c r="G351" s="710">
        <f t="shared" si="95"/>
        <v>300.36454516919952</v>
      </c>
      <c r="H351" s="717">
        <f t="shared" si="96"/>
        <v>298.02570990360925</v>
      </c>
      <c r="I351" s="710">
        <f t="shared" si="97"/>
        <v>298.02151345827167</v>
      </c>
      <c r="J351" s="710">
        <f t="shared" si="98"/>
        <v>298.01865054776749</v>
      </c>
      <c r="K351" s="710">
        <f t="shared" si="99"/>
        <v>298.01698545976666</v>
      </c>
      <c r="L351" s="710">
        <f t="shared" si="100"/>
        <v>298.01643826193634</v>
      </c>
      <c r="N351" s="580">
        <v>277</v>
      </c>
      <c r="O351" s="710">
        <f t="shared" si="101"/>
        <v>1.049736763167912</v>
      </c>
      <c r="P351" s="710">
        <f t="shared" si="102"/>
        <v>669.94257559564301</v>
      </c>
      <c r="Q351" s="710">
        <f t="shared" si="103"/>
        <v>654.63429062702005</v>
      </c>
      <c r="R351" s="710">
        <f t="shared" si="104"/>
        <v>643.63977238920927</v>
      </c>
      <c r="S351" s="710">
        <f t="shared" si="105"/>
        <v>637.01045480789639</v>
      </c>
      <c r="T351" s="710">
        <f t="shared" si="106"/>
        <v>634.77713644838775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1408.1633284120169</v>
      </c>
      <c r="E352" s="710">
        <f t="shared" si="93"/>
        <v>520.16227135782628</v>
      </c>
      <c r="F352" s="710">
        <f t="shared" si="94"/>
        <v>325.24215048790535</v>
      </c>
      <c r="G352" s="710">
        <f t="shared" si="95"/>
        <v>300.39077873909832</v>
      </c>
      <c r="H352" s="717">
        <f t="shared" si="96"/>
        <v>298.02608488652834</v>
      </c>
      <c r="I352" s="710">
        <f t="shared" si="97"/>
        <v>298.02184053078872</v>
      </c>
      <c r="J352" s="710">
        <f t="shared" si="98"/>
        <v>298.01894433448479</v>
      </c>
      <c r="K352" s="710">
        <f t="shared" si="99"/>
        <v>298.01725964169481</v>
      </c>
      <c r="L352" s="710">
        <f t="shared" si="100"/>
        <v>298.01670595571068</v>
      </c>
      <c r="N352" s="580">
        <v>278</v>
      </c>
      <c r="O352" s="710">
        <f t="shared" si="101"/>
        <v>1.0535264265728503</v>
      </c>
      <c r="P352" s="710">
        <f t="shared" si="102"/>
        <v>670.98298500207818</v>
      </c>
      <c r="Q352" s="710">
        <f t="shared" si="103"/>
        <v>655.69231663978076</v>
      </c>
      <c r="R352" s="710">
        <f t="shared" si="104"/>
        <v>644.71041346317054</v>
      </c>
      <c r="S352" s="710">
        <f t="shared" si="105"/>
        <v>638.08864976348434</v>
      </c>
      <c r="T352" s="710">
        <f t="shared" si="106"/>
        <v>635.8577883970014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1408.4521296442019</v>
      </c>
      <c r="E353" s="710">
        <f t="shared" si="93"/>
        <v>520.97616264705266</v>
      </c>
      <c r="F353" s="710">
        <f t="shared" si="94"/>
        <v>325.44186377715175</v>
      </c>
      <c r="G353" s="710">
        <f t="shared" si="95"/>
        <v>300.41718505084043</v>
      </c>
      <c r="H353" s="717">
        <f t="shared" si="96"/>
        <v>298.02646378213376</v>
      </c>
      <c r="I353" s="710">
        <f t="shared" si="97"/>
        <v>298.02217119024283</v>
      </c>
      <c r="J353" s="710">
        <f t="shared" si="98"/>
        <v>298.01924147670695</v>
      </c>
      <c r="K353" s="710">
        <f t="shared" si="99"/>
        <v>298.01753704070495</v>
      </c>
      <c r="L353" s="710">
        <f t="shared" si="100"/>
        <v>298.01697682033108</v>
      </c>
      <c r="N353" s="580">
        <v>279</v>
      </c>
      <c r="O353" s="710">
        <f t="shared" si="101"/>
        <v>1.0573160899777885</v>
      </c>
      <c r="P353" s="710">
        <f t="shared" si="102"/>
        <v>672.0221881182988</v>
      </c>
      <c r="Q353" s="710">
        <f t="shared" si="103"/>
        <v>656.74911593696402</v>
      </c>
      <c r="R353" s="710">
        <f t="shared" si="104"/>
        <v>645.77981319517278</v>
      </c>
      <c r="S353" s="710">
        <f t="shared" si="105"/>
        <v>639.16559461885595</v>
      </c>
      <c r="T353" s="710">
        <f t="shared" si="106"/>
        <v>636.93718739666735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1408.7380091393645</v>
      </c>
      <c r="E354" s="710">
        <f t="shared" si="93"/>
        <v>521.78871608336851</v>
      </c>
      <c r="F354" s="710">
        <f t="shared" si="94"/>
        <v>325.64209478527647</v>
      </c>
      <c r="G354" s="710">
        <f t="shared" si="95"/>
        <v>300.44376431431988</v>
      </c>
      <c r="H354" s="717">
        <f t="shared" si="96"/>
        <v>298.02684661397694</v>
      </c>
      <c r="I354" s="710">
        <f t="shared" si="97"/>
        <v>298.02250545976688</v>
      </c>
      <c r="J354" s="710">
        <f t="shared" si="98"/>
        <v>298.01954199724611</v>
      </c>
      <c r="K354" s="710">
        <f t="shared" si="99"/>
        <v>298.01781767940759</v>
      </c>
      <c r="L354" s="710">
        <f t="shared" si="100"/>
        <v>298.01725087833785</v>
      </c>
      <c r="N354" s="580">
        <v>280</v>
      </c>
      <c r="O354" s="710">
        <f t="shared" si="101"/>
        <v>1.0611057533827268</v>
      </c>
      <c r="P354" s="710">
        <f t="shared" si="102"/>
        <v>673.06018634292366</v>
      </c>
      <c r="Q354" s="710">
        <f t="shared" si="103"/>
        <v>657.8046899408705</v>
      </c>
      <c r="R354" s="710">
        <f t="shared" si="104"/>
        <v>646.8479730244751</v>
      </c>
      <c r="S354" s="710">
        <f t="shared" si="105"/>
        <v>640.24129082342461</v>
      </c>
      <c r="T354" s="710">
        <f t="shared" si="106"/>
        <v>638.0153349001024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1409.0210126523714</v>
      </c>
      <c r="E355" s="710">
        <f t="shared" si="93"/>
        <v>522.59993198581924</v>
      </c>
      <c r="F355" s="710">
        <f t="shared" si="94"/>
        <v>325.8428409284013</v>
      </c>
      <c r="G355" s="710">
        <f t="shared" si="95"/>
        <v>300.47051673592352</v>
      </c>
      <c r="H355" s="717">
        <f t="shared" si="96"/>
        <v>298.02723340562625</v>
      </c>
      <c r="I355" s="710">
        <f t="shared" si="97"/>
        <v>298.02284336251768</v>
      </c>
      <c r="J355" s="710">
        <f t="shared" si="98"/>
        <v>298.01984591894359</v>
      </c>
      <c r="K355" s="710">
        <f t="shared" si="99"/>
        <v>298.01810158044532</v>
      </c>
      <c r="L355" s="710">
        <f t="shared" si="100"/>
        <v>298.01752815230475</v>
      </c>
      <c r="N355" s="580">
        <v>281</v>
      </c>
      <c r="O355" s="710">
        <f t="shared" si="101"/>
        <v>1.0648954167876652</v>
      </c>
      <c r="P355" s="710">
        <f t="shared" si="102"/>
        <v>674.09698107295003</v>
      </c>
      <c r="Q355" s="710">
        <f t="shared" si="103"/>
        <v>658.85904007215163</v>
      </c>
      <c r="R355" s="710">
        <f t="shared" si="104"/>
        <v>647.9148943886679</v>
      </c>
      <c r="S355" s="710">
        <f t="shared" si="105"/>
        <v>641.31573982492364</v>
      </c>
      <c r="T355" s="710">
        <f t="shared" si="106"/>
        <v>639.09223235833883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1409.3011851731042</v>
      </c>
      <c r="E356" s="710">
        <f t="shared" si="93"/>
        <v>523.40981072339696</v>
      </c>
      <c r="F356" s="710">
        <f t="shared" si="94"/>
        <v>326.04409962933374</v>
      </c>
      <c r="G356" s="710">
        <f t="shared" si="95"/>
        <v>300.49744251854679</v>
      </c>
      <c r="H356" s="717">
        <f t="shared" si="96"/>
        <v>298.02762418066658</v>
      </c>
      <c r="I356" s="710">
        <f t="shared" si="97"/>
        <v>298.02318492167575</v>
      </c>
      <c r="J356" s="710">
        <f t="shared" si="98"/>
        <v>298.02015326466937</v>
      </c>
      <c r="K356" s="710">
        <f t="shared" si="99"/>
        <v>298.01838876649276</v>
      </c>
      <c r="L356" s="710">
        <f t="shared" si="100"/>
        <v>298.01780866483836</v>
      </c>
      <c r="N356" s="580">
        <v>282</v>
      </c>
      <c r="O356" s="710">
        <f t="shared" si="101"/>
        <v>1.0686850801926036</v>
      </c>
      <c r="P356" s="710">
        <f t="shared" si="102"/>
        <v>675.13257370375504</v>
      </c>
      <c r="Q356" s="710">
        <f t="shared" si="103"/>
        <v>659.91216774981206</v>
      </c>
      <c r="R356" s="710">
        <f t="shared" si="104"/>
        <v>648.9805787236744</v>
      </c>
      <c r="S356" s="710">
        <f t="shared" si="105"/>
        <v>642.3889430694079</v>
      </c>
      <c r="T356" s="710">
        <f t="shared" si="106"/>
        <v>640.16788122072637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1409.5785709393792</v>
      </c>
      <c r="E357" s="710">
        <f t="shared" si="93"/>
        <v>524.21835271403256</v>
      </c>
      <c r="F357" s="710">
        <f t="shared" si="94"/>
        <v>326.24586831760558</v>
      </c>
      <c r="G357" s="710">
        <f t="shared" si="95"/>
        <v>300.52454186160992</v>
      </c>
      <c r="H357" s="717">
        <f t="shared" si="96"/>
        <v>298.02801896269875</v>
      </c>
      <c r="I357" s="710">
        <f t="shared" si="97"/>
        <v>298.02353016044458</v>
      </c>
      <c r="J357" s="710">
        <f t="shared" si="98"/>
        <v>298.02046405732176</v>
      </c>
      <c r="K357" s="710">
        <f t="shared" si="99"/>
        <v>298.01867926025568</v>
      </c>
      <c r="L357" s="710">
        <f t="shared" si="100"/>
        <v>298.01809243857758</v>
      </c>
      <c r="N357" s="580">
        <v>283</v>
      </c>
      <c r="O357" s="710">
        <f t="shared" si="101"/>
        <v>1.0724747435975419</v>
      </c>
      <c r="P357" s="710">
        <f t="shared" si="102"/>
        <v>676.16696562909829</v>
      </c>
      <c r="Q357" s="710">
        <f t="shared" si="103"/>
        <v>660.96407439121083</v>
      </c>
      <c r="R357" s="710">
        <f t="shared" si="104"/>
        <v>650.04502746375363</v>
      </c>
      <c r="S357" s="710">
        <f t="shared" si="105"/>
        <v>643.46090200125525</v>
      </c>
      <c r="T357" s="710">
        <f t="shared" si="106"/>
        <v>641.24228293493479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1409.853213449649</v>
      </c>
      <c r="E358" s="710">
        <f t="shared" si="93"/>
        <v>525.02555842360596</v>
      </c>
      <c r="F358" s="710">
        <f t="shared" si="94"/>
        <v>326.44814442951065</v>
      </c>
      <c r="G358" s="710">
        <f t="shared" si="95"/>
        <v>300.55181496107389</v>
      </c>
      <c r="H358" s="717">
        <f t="shared" si="96"/>
        <v>298.02841777533928</v>
      </c>
      <c r="I358" s="710">
        <f t="shared" si="97"/>
        <v>298.02387910205016</v>
      </c>
      <c r="J358" s="710">
        <f t="shared" si="98"/>
        <v>298.02077831982666</v>
      </c>
      <c r="K358" s="710">
        <f t="shared" si="99"/>
        <v>298.01897308447064</v>
      </c>
      <c r="L358" s="710">
        <f t="shared" si="100"/>
        <v>298.01837949619318</v>
      </c>
      <c r="N358" s="580">
        <v>284</v>
      </c>
      <c r="O358" s="710">
        <f t="shared" si="101"/>
        <v>1.0762644070024801</v>
      </c>
      <c r="P358" s="710">
        <f t="shared" si="102"/>
        <v>677.20015824112329</v>
      </c>
      <c r="Q358" s="710">
        <f t="shared" si="103"/>
        <v>662.01476141206399</v>
      </c>
      <c r="R358" s="710">
        <f t="shared" si="104"/>
        <v>651.10824204150106</v>
      </c>
      <c r="S358" s="710">
        <f t="shared" si="105"/>
        <v>644.53161806316905</v>
      </c>
      <c r="T358" s="710">
        <f t="shared" si="106"/>
        <v>642.31543894695494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1410.1251554754881</v>
      </c>
      <c r="E359" s="710">
        <f t="shared" si="93"/>
        <v>525.83142836497291</v>
      </c>
      <c r="F359" s="710">
        <f t="shared" si="94"/>
        <v>326.65092540814118</v>
      </c>
      <c r="G359" s="710">
        <f t="shared" si="95"/>
        <v>300.57926200945656</v>
      </c>
      <c r="H359" s="717">
        <f t="shared" si="96"/>
        <v>298.02882064221956</v>
      </c>
      <c r="I359" s="710">
        <f t="shared" si="97"/>
        <v>298.02423176974082</v>
      </c>
      <c r="J359" s="710">
        <f t="shared" si="98"/>
        <v>298.02109607513705</v>
      </c>
      <c r="K359" s="710">
        <f t="shared" si="99"/>
        <v>298.01927026190447</v>
      </c>
      <c r="L359" s="710">
        <f t="shared" si="100"/>
        <v>298.01866986038709</v>
      </c>
      <c r="N359" s="580">
        <v>285</v>
      </c>
      <c r="O359" s="710">
        <f t="shared" si="101"/>
        <v>1.0800540704074184</v>
      </c>
      <c r="P359" s="710">
        <f t="shared" si="102"/>
        <v>678.23215293035969</v>
      </c>
      <c r="Q359" s="710">
        <f t="shared" si="103"/>
        <v>663.06423022644572</v>
      </c>
      <c r="R359" s="710">
        <f t="shared" si="104"/>
        <v>652.17022388785153</v>
      </c>
      <c r="S359" s="710">
        <f t="shared" si="105"/>
        <v>645.60109269617988</v>
      </c>
      <c r="T359" s="710">
        <f t="shared" si="106"/>
        <v>643.38735070110135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1410.3944390738682</v>
      </c>
      <c r="E360" s="710">
        <f t="shared" si="93"/>
        <v>526.63596309700927</v>
      </c>
      <c r="F360" s="710">
        <f t="shared" si="94"/>
        <v>326.8542087034229</v>
      </c>
      <c r="G360" s="710">
        <f t="shared" si="95"/>
        <v>300.60688319584887</v>
      </c>
      <c r="H360" s="717">
        <f t="shared" si="96"/>
        <v>298.02922758698594</v>
      </c>
      <c r="I360" s="710">
        <f t="shared" si="97"/>
        <v>298.02458818678622</v>
      </c>
      <c r="J360" s="710">
        <f t="shared" si="98"/>
        <v>298.02141734623274</v>
      </c>
      <c r="K360" s="710">
        <f t="shared" si="99"/>
        <v>298.01957081535392</v>
      </c>
      <c r="L360" s="710">
        <f t="shared" si="100"/>
        <v>298.01896355389221</v>
      </c>
      <c r="N360" s="580">
        <v>286</v>
      </c>
      <c r="O360" s="710">
        <f t="shared" si="101"/>
        <v>1.0838437338123568</v>
      </c>
      <c r="P360" s="710">
        <f t="shared" si="102"/>
        <v>679.26295108572458</v>
      </c>
      <c r="Q360" s="710">
        <f t="shared" si="103"/>
        <v>664.11248224679105</v>
      </c>
      <c r="R360" s="710">
        <f t="shared" si="104"/>
        <v>653.23097443208064</v>
      </c>
      <c r="S360" s="710">
        <f t="shared" si="105"/>
        <v>646.66932733964779</v>
      </c>
      <c r="T360" s="710">
        <f t="shared" si="106"/>
        <v>644.45801964001373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1410.6611055992259</v>
      </c>
      <c r="E361" s="710">
        <f t="shared" si="93"/>
        <v>527.43916322367136</v>
      </c>
      <c r="F361" s="710">
        <f t="shared" si="94"/>
        <v>327.05799177214902</v>
      </c>
      <c r="G361" s="710">
        <f t="shared" si="95"/>
        <v>300.63467870593098</v>
      </c>
      <c r="H361" s="717">
        <f t="shared" si="96"/>
        <v>298.02963863329893</v>
      </c>
      <c r="I361" s="710">
        <f t="shared" si="97"/>
        <v>298.02494837647748</v>
      </c>
      <c r="J361" s="710">
        <f t="shared" si="98"/>
        <v>298.02174215611984</v>
      </c>
      <c r="K361" s="710">
        <f t="shared" si="99"/>
        <v>298.01987476764475</v>
      </c>
      <c r="L361" s="710">
        <f t="shared" si="100"/>
        <v>298.01926059947164</v>
      </c>
      <c r="N361" s="580">
        <v>287</v>
      </c>
      <c r="O361" s="710">
        <f t="shared" si="101"/>
        <v>1.0876333972172951</v>
      </c>
      <c r="P361" s="710">
        <f t="shared" si="102"/>
        <v>680.29255409452492</v>
      </c>
      <c r="Q361" s="710">
        <f t="shared" si="103"/>
        <v>665.15951888389714</v>
      </c>
      <c r="R361" s="710">
        <f t="shared" si="104"/>
        <v>654.29049510180698</v>
      </c>
      <c r="S361" s="710">
        <f t="shared" si="105"/>
        <v>647.73632343126371</v>
      </c>
      <c r="T361" s="710">
        <f t="shared" si="106"/>
        <v>645.52744720465955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1410.9251957153253</v>
      </c>
      <c r="E362" s="710">
        <f t="shared" si="93"/>
        <v>528.24102939307352</v>
      </c>
      <c r="F362" s="710">
        <f t="shared" si="94"/>
        <v>327.2622720780131</v>
      </c>
      <c r="G362" s="710">
        <f t="shared" si="95"/>
        <v>300.66264872198798</v>
      </c>
      <c r="H362" s="717">
        <f t="shared" si="96"/>
        <v>298.03005380483285</v>
      </c>
      <c r="I362" s="710">
        <f t="shared" si="97"/>
        <v>298.02531236212633</v>
      </c>
      <c r="J362" s="710">
        <f t="shared" si="98"/>
        <v>298.02207052782995</v>
      </c>
      <c r="K362" s="710">
        <f t="shared" si="99"/>
        <v>298.02018214163178</v>
      </c>
      <c r="L362" s="710">
        <f t="shared" si="100"/>
        <v>298.01956101991829</v>
      </c>
      <c r="N362" s="580">
        <v>288</v>
      </c>
      <c r="O362" s="710">
        <f t="shared" si="101"/>
        <v>1.0914230606222333</v>
      </c>
      <c r="P362" s="710">
        <f t="shared" si="102"/>
        <v>681.32096334245898</v>
      </c>
      <c r="Q362" s="710">
        <f t="shared" si="103"/>
        <v>666.20534154692575</v>
      </c>
      <c r="R362" s="710">
        <f t="shared" si="104"/>
        <v>655.34878732299364</v>
      </c>
      <c r="S362" s="710">
        <f t="shared" si="105"/>
        <v>648.80208240705167</v>
      </c>
      <c r="T362" s="710">
        <f t="shared" si="106"/>
        <v>646.5956348343351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1411.1867494069213</v>
      </c>
      <c r="E363" s="710">
        <f t="shared" si="93"/>
        <v>529.04156229658133</v>
      </c>
      <c r="F363" s="710">
        <f t="shared" si="94"/>
        <v>327.46704709164061</v>
      </c>
      <c r="G363" s="710">
        <f t="shared" si="95"/>
        <v>300.69079342292645</v>
      </c>
      <c r="H363" s="717">
        <f t="shared" si="96"/>
        <v>298.03047312527553</v>
      </c>
      <c r="I363" s="710">
        <f t="shared" si="97"/>
        <v>298.02568016706476</v>
      </c>
      <c r="J363" s="710">
        <f t="shared" si="98"/>
        <v>298.02240248442013</v>
      </c>
      <c r="K363" s="710">
        <f t="shared" si="99"/>
        <v>298.02049296019788</v>
      </c>
      <c r="L363" s="710">
        <f t="shared" si="100"/>
        <v>298.01986483805439</v>
      </c>
      <c r="N363" s="580">
        <v>289</v>
      </c>
      <c r="O363" s="710">
        <f t="shared" si="101"/>
        <v>1.0952127240271716</v>
      </c>
      <c r="P363" s="710">
        <f t="shared" si="102"/>
        <v>682.34818021361843</v>
      </c>
      <c r="Q363" s="710">
        <f t="shared" si="103"/>
        <v>667.2499516434043</v>
      </c>
      <c r="R363" s="710">
        <f t="shared" si="104"/>
        <v>656.40585251995071</v>
      </c>
      <c r="S363" s="710">
        <f t="shared" si="105"/>
        <v>649.86660570137087</v>
      </c>
      <c r="T363" s="710">
        <f t="shared" si="106"/>
        <v>647.66258396666819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1411.445805991224</v>
      </c>
      <c r="E364" s="710">
        <f t="shared" si="93"/>
        <v>529.84076266792067</v>
      </c>
      <c r="F364" s="710">
        <f t="shared" si="94"/>
        <v>327.67231429061957</v>
      </c>
      <c r="G364" s="710">
        <f t="shared" si="95"/>
        <v>300.71911298429018</v>
      </c>
      <c r="H364" s="717">
        <f t="shared" si="96"/>
        <v>298.03089661832769</v>
      </c>
      <c r="I364" s="710">
        <f t="shared" si="97"/>
        <v>298.02605181464457</v>
      </c>
      <c r="J364" s="710">
        <f t="shared" si="98"/>
        <v>298.02273804897214</v>
      </c>
      <c r="K364" s="710">
        <f t="shared" si="99"/>
        <v>298.02080724625381</v>
      </c>
      <c r="L364" s="710">
        <f t="shared" si="100"/>
        <v>298.02017207673094</v>
      </c>
      <c r="N364" s="580">
        <v>290</v>
      </c>
      <c r="O364" s="710">
        <f t="shared" si="101"/>
        <v>1.09900238743211</v>
      </c>
      <c r="P364" s="710">
        <f t="shared" si="102"/>
        <v>683.37420609049025</v>
      </c>
      <c r="Q364" s="710">
        <f t="shared" si="103"/>
        <v>668.29335057922867</v>
      </c>
      <c r="R364" s="710">
        <f t="shared" si="104"/>
        <v>657.46169211533652</v>
      </c>
      <c r="S364" s="710">
        <f t="shared" si="105"/>
        <v>650.92989474691728</v>
      </c>
      <c r="T364" s="710">
        <f t="shared" si="106"/>
        <v>648.72829603761988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1411.7024041291706</v>
      </c>
      <c r="E365" s="710">
        <f t="shared" si="93"/>
        <v>530.63863128230309</v>
      </c>
      <c r="F365" s="710">
        <f t="shared" si="94"/>
        <v>327.8780711595299</v>
      </c>
      <c r="G365" s="710">
        <f t="shared" si="95"/>
        <v>300.74760757827642</v>
      </c>
      <c r="H365" s="717">
        <f t="shared" si="96"/>
        <v>298.03132430770268</v>
      </c>
      <c r="I365" s="710">
        <f t="shared" si="97"/>
        <v>298.02642732823693</v>
      </c>
      <c r="J365" s="710">
        <f t="shared" si="98"/>
        <v>298.02307724459195</v>
      </c>
      <c r="K365" s="710">
        <f t="shared" si="99"/>
        <v>298.02112502273764</v>
      </c>
      <c r="L365" s="710">
        <f t="shared" si="100"/>
        <v>298.0204827588272</v>
      </c>
      <c r="N365" s="580">
        <v>291</v>
      </c>
      <c r="O365" s="710">
        <f t="shared" si="101"/>
        <v>1.1027920508370483</v>
      </c>
      <c r="P365" s="710">
        <f t="shared" si="102"/>
        <v>684.39904235395852</v>
      </c>
      <c r="Q365" s="710">
        <f t="shared" si="103"/>
        <v>669.33553975866459</v>
      </c>
      <c r="R365" s="710">
        <f t="shared" si="104"/>
        <v>658.51630753016025</v>
      </c>
      <c r="S365" s="710">
        <f t="shared" si="105"/>
        <v>651.99195097472591</v>
      </c>
      <c r="T365" s="710">
        <f t="shared" si="106"/>
        <v>649.79277248148594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1411.9565818365056</v>
      </c>
      <c r="E366" s="710">
        <f t="shared" si="93"/>
        <v>531.43516895556502</v>
      </c>
      <c r="F366" s="710">
        <f t="shared" si="94"/>
        <v>328.08431518997185</v>
      </c>
      <c r="G366" s="710">
        <f t="shared" si="95"/>
        <v>300.77627737375201</v>
      </c>
      <c r="H366" s="717">
        <f t="shared" si="96"/>
        <v>298.03175621712592</v>
      </c>
      <c r="I366" s="710">
        <f t="shared" si="97"/>
        <v>298.02680673123194</v>
      </c>
      <c r="J366" s="710">
        <f t="shared" si="98"/>
        <v>298.02342009440952</v>
      </c>
      <c r="K366" s="710">
        <f t="shared" si="99"/>
        <v>298.02144631261416</v>
      </c>
      <c r="L366" s="710">
        <f t="shared" si="100"/>
        <v>298.02079690725037</v>
      </c>
      <c r="N366" s="580">
        <v>292</v>
      </c>
      <c r="O366" s="710">
        <f t="shared" si="101"/>
        <v>1.1065817142419867</v>
      </c>
      <c r="P366" s="710">
        <f t="shared" si="102"/>
        <v>685.42269038330619</v>
      </c>
      <c r="Q366" s="710">
        <f t="shared" si="103"/>
        <v>670.37652058434946</v>
      </c>
      <c r="R366" s="710">
        <f t="shared" si="104"/>
        <v>659.56970018378343</v>
      </c>
      <c r="S366" s="710">
        <f t="shared" si="105"/>
        <v>653.05277581417249</v>
      </c>
      <c r="T366" s="710">
        <f t="shared" si="106"/>
        <v>650.85601473089957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1412.2083764946735</v>
      </c>
      <c r="E367" s="710">
        <f t="shared" si="93"/>
        <v>532.23037654332359</v>
      </c>
      <c r="F367" s="710">
        <f t="shared" si="94"/>
        <v>328.29104388059335</v>
      </c>
      <c r="G367" s="710">
        <f t="shared" si="95"/>
        <v>300.80512253626949</v>
      </c>
      <c r="H367" s="717">
        <f t="shared" si="96"/>
        <v>298.03219237033454</v>
      </c>
      <c r="I367" s="710">
        <f t="shared" si="97"/>
        <v>298.027190047038</v>
      </c>
      <c r="J367" s="710">
        <f t="shared" si="98"/>
        <v>298.02376662157803</v>
      </c>
      <c r="K367" s="710">
        <f t="shared" si="99"/>
        <v>298.02177113887456</v>
      </c>
      <c r="L367" s="710">
        <f t="shared" si="100"/>
        <v>298.02111454493473</v>
      </c>
      <c r="N367" s="580">
        <v>293</v>
      </c>
      <c r="O367" s="710">
        <f t="shared" si="101"/>
        <v>1.1103713776469248</v>
      </c>
      <c r="P367" s="710">
        <f t="shared" si="102"/>
        <v>686.44515155621718</v>
      </c>
      <c r="Q367" s="710">
        <f t="shared" si="103"/>
        <v>671.41629445729473</v>
      </c>
      <c r="R367" s="710">
        <f t="shared" si="104"/>
        <v>660.62187149392173</v>
      </c>
      <c r="S367" s="710">
        <f t="shared" si="105"/>
        <v>654.11237069297556</v>
      </c>
      <c r="T367" s="710">
        <f t="shared" si="106"/>
        <v>651.91802421683258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1412.4578248615287</v>
      </c>
      <c r="E368" s="710">
        <f t="shared" si="93"/>
        <v>533.02425494014653</v>
      </c>
      <c r="F368" s="710">
        <f t="shared" si="94"/>
        <v>328.4982547371161</v>
      </c>
      <c r="G368" s="710">
        <f t="shared" si="95"/>
        <v>300.83414322808295</v>
      </c>
      <c r="H368" s="717">
        <f t="shared" si="96"/>
        <v>298.03263279107705</v>
      </c>
      <c r="I368" s="710">
        <f t="shared" si="97"/>
        <v>298.02757729908171</v>
      </c>
      <c r="J368" s="710">
        <f t="shared" si="98"/>
        <v>298.02411684927353</v>
      </c>
      <c r="K368" s="710">
        <f t="shared" si="99"/>
        <v>298.02209952453575</v>
      </c>
      <c r="L368" s="710">
        <f t="shared" si="100"/>
        <v>298.02143569484156</v>
      </c>
      <c r="N368" s="580">
        <v>294</v>
      </c>
      <c r="O368" s="710">
        <f t="shared" si="101"/>
        <v>1.1141610410518632</v>
      </c>
      <c r="P368" s="710">
        <f t="shared" si="102"/>
        <v>687.4664272487779</v>
      </c>
      <c r="Q368" s="710">
        <f t="shared" si="103"/>
        <v>672.45486277688724</v>
      </c>
      <c r="R368" s="710">
        <f t="shared" si="104"/>
        <v>661.67282287664739</v>
      </c>
      <c r="S368" s="710">
        <f t="shared" si="105"/>
        <v>655.17073703719825</v>
      </c>
      <c r="T368" s="710">
        <f t="shared" si="106"/>
        <v>652.97880236859783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1412.7049630818619</v>
      </c>
      <c r="E369" s="710">
        <f t="shared" si="93"/>
        <v>533.81680507873625</v>
      </c>
      <c r="F369" s="710">
        <f t="shared" si="94"/>
        <v>328.70594527236102</v>
      </c>
      <c r="G369" s="710">
        <f t="shared" si="95"/>
        <v>300.86333960816438</v>
      </c>
      <c r="H369" s="717">
        <f t="shared" si="96"/>
        <v>298.03307750311285</v>
      </c>
      <c r="I369" s="710">
        <f t="shared" si="97"/>
        <v>298.02796851080706</v>
      </c>
      <c r="J369" s="710">
        <f t="shared" si="98"/>
        <v>298.02447080069447</v>
      </c>
      <c r="K369" s="710">
        <f t="shared" si="99"/>
        <v>298.02243149264007</v>
      </c>
      <c r="L369" s="710">
        <f t="shared" si="100"/>
        <v>298.02176037995838</v>
      </c>
      <c r="N369" s="580">
        <v>295</v>
      </c>
      <c r="O369" s="710">
        <f t="shared" si="101"/>
        <v>1.1179507044568016</v>
      </c>
      <c r="P369" s="710">
        <f t="shared" si="102"/>
        <v>688.48651883547927</v>
      </c>
      <c r="Q369" s="710">
        <f t="shared" si="103"/>
        <v>673.49222694089121</v>
      </c>
      <c r="R369" s="710">
        <f t="shared" si="104"/>
        <v>662.72255574639053</v>
      </c>
      <c r="S369" s="710">
        <f t="shared" si="105"/>
        <v>656.22787627125012</v>
      </c>
      <c r="T369" s="710">
        <f t="shared" si="106"/>
        <v>654.03835061385098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1412.949826697751</v>
      </c>
      <c r="E370" s="710">
        <f t="shared" si="93"/>
        <v>534.60802792912932</v>
      </c>
      <c r="F370" s="710">
        <f t="shared" si="94"/>
        <v>328.91411300627249</v>
      </c>
      <c r="G370" s="710">
        <f t="shared" si="95"/>
        <v>300.8927118322195</v>
      </c>
      <c r="H370" s="717">
        <f t="shared" si="96"/>
        <v>298.0335265302117</v>
      </c>
      <c r="I370" s="710">
        <f t="shared" si="97"/>
        <v>298.02836370567519</v>
      </c>
      <c r="J370" s="710">
        <f t="shared" si="98"/>
        <v>298.0248284990613</v>
      </c>
      <c r="K370" s="710">
        <f t="shared" si="99"/>
        <v>298.02276706625474</v>
      </c>
      <c r="L370" s="710">
        <f t="shared" si="100"/>
        <v>298.02208862329866</v>
      </c>
      <c r="N370" s="580">
        <v>296</v>
      </c>
      <c r="O370" s="710">
        <f t="shared" si="101"/>
        <v>1.1217403678617399</v>
      </c>
      <c r="P370" s="710">
        <f t="shared" si="102"/>
        <v>689.50542768921878</v>
      </c>
      <c r="Q370" s="710">
        <f t="shared" si="103"/>
        <v>674.52838834545071</v>
      </c>
      <c r="R370" s="710">
        <f t="shared" si="104"/>
        <v>663.77107151594134</v>
      </c>
      <c r="S370" s="710">
        <f t="shared" si="105"/>
        <v>657.28378981788944</v>
      </c>
      <c r="T370" s="710">
        <f t="shared" si="106"/>
        <v>655.09667037859242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1413.1924506587336</v>
      </c>
      <c r="E371" s="710">
        <f t="shared" si="93"/>
        <v>535.39792449790923</v>
      </c>
      <c r="F371" s="710">
        <f t="shared" si="94"/>
        <v>329.12275546594134</v>
      </c>
      <c r="G371" s="710">
        <f t="shared" si="95"/>
        <v>300.9222600527039</v>
      </c>
      <c r="H371" s="717">
        <f t="shared" si="96"/>
        <v>298.0339798961536</v>
      </c>
      <c r="I371" s="710">
        <f t="shared" si="97"/>
        <v>298.02876290716392</v>
      </c>
      <c r="J371" s="710">
        <f t="shared" si="98"/>
        <v>298.02518996761592</v>
      </c>
      <c r="K371" s="710">
        <f t="shared" si="99"/>
        <v>298.02310626847139</v>
      </c>
      <c r="L371" s="710">
        <f t="shared" si="100"/>
        <v>298.02242044790114</v>
      </c>
      <c r="N371" s="580">
        <v>297</v>
      </c>
      <c r="O371" s="710">
        <f t="shared" si="101"/>
        <v>1.1255300312666781</v>
      </c>
      <c r="P371" s="710">
        <f t="shared" si="102"/>
        <v>690.52315518130195</v>
      </c>
      <c r="Q371" s="710">
        <f t="shared" si="103"/>
        <v>675.56334838509042</v>
      </c>
      <c r="R371" s="710">
        <f t="shared" si="104"/>
        <v>664.81837159645215</v>
      </c>
      <c r="S371" s="710">
        <f t="shared" si="105"/>
        <v>658.33847909822475</v>
      </c>
      <c r="T371" s="710">
        <f t="shared" si="106"/>
        <v>656.15376308716918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1413.4328693318114</v>
      </c>
      <c r="E372" s="710">
        <f t="shared" si="93"/>
        <v>536.18649582743262</v>
      </c>
      <c r="F372" s="710">
        <f t="shared" si="94"/>
        <v>329.33187018562768</v>
      </c>
      <c r="G372" s="710">
        <f t="shared" si="95"/>
        <v>300.95198441883906</v>
      </c>
      <c r="H372" s="717">
        <f t="shared" si="96"/>
        <v>298.03443762472801</v>
      </c>
      <c r="I372" s="710">
        <f t="shared" si="97"/>
        <v>298.02916613876732</v>
      </c>
      <c r="J372" s="710">
        <f t="shared" si="98"/>
        <v>298.02555522962115</v>
      </c>
      <c r="K372" s="710">
        <f t="shared" si="99"/>
        <v>298.02344912240545</v>
      </c>
      <c r="L372" s="710">
        <f t="shared" si="100"/>
        <v>298.02275587682954</v>
      </c>
      <c r="N372" s="580">
        <v>298</v>
      </c>
      <c r="O372" s="710">
        <f t="shared" si="101"/>
        <v>1.1293196946716164</v>
      </c>
      <c r="P372" s="710">
        <f t="shared" si="102"/>
        <v>691.53970268144417</v>
      </c>
      <c r="Q372" s="710">
        <f t="shared" si="103"/>
        <v>676.59710845271866</v>
      </c>
      <c r="R372" s="710">
        <f t="shared" si="104"/>
        <v>665.86445739743908</v>
      </c>
      <c r="S372" s="710">
        <f t="shared" si="105"/>
        <v>659.39194553171706</v>
      </c>
      <c r="T372" s="710">
        <f t="shared" si="106"/>
        <v>657.20963016227677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1413.6711165112822</v>
      </c>
      <c r="E373" s="710">
        <f t="shared" si="93"/>
        <v>536.9737429950701</v>
      </c>
      <c r="F373" s="710">
        <f t="shared" si="94"/>
        <v>329.54145470678185</v>
      </c>
      <c r="G373" s="710">
        <f t="shared" si="95"/>
        <v>300.98188507662843</v>
      </c>
      <c r="H373" s="717">
        <f t="shared" si="96"/>
        <v>298.03489973973382</v>
      </c>
      <c r="I373" s="710">
        <f t="shared" si="97"/>
        <v>298.0295734239952</v>
      </c>
      <c r="J373" s="710">
        <f t="shared" si="98"/>
        <v>298.0259243083604</v>
      </c>
      <c r="K373" s="710">
        <f t="shared" si="99"/>
        <v>298.02379565119588</v>
      </c>
      <c r="L373" s="710">
        <f t="shared" si="100"/>
        <v>298.02309493317188</v>
      </c>
      <c r="N373" s="580">
        <v>299</v>
      </c>
      <c r="O373" s="710">
        <f t="shared" si="101"/>
        <v>1.1331093580765548</v>
      </c>
      <c r="P373" s="710">
        <f t="shared" si="102"/>
        <v>692.5550715577732</v>
      </c>
      <c r="Q373" s="710">
        <f t="shared" si="103"/>
        <v>677.62966993962868</v>
      </c>
      <c r="R373" s="710">
        <f t="shared" si="104"/>
        <v>666.9093303267839</v>
      </c>
      <c r="S373" s="710">
        <f t="shared" si="105"/>
        <v>660.44419053618128</v>
      </c>
      <c r="T373" s="710">
        <f t="shared" si="106"/>
        <v>658.2642730249612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1413.9072254284069</v>
      </c>
      <c r="E374" s="710">
        <f t="shared" si="93"/>
        <v>537.75966711245997</v>
      </c>
      <c r="F374" s="710">
        <f t="shared" si="94"/>
        <v>329.75150657806489</v>
      </c>
      <c r="G374" s="710">
        <f t="shared" si="95"/>
        <v>301.01196216887337</v>
      </c>
      <c r="H374" s="717">
        <f t="shared" si="96"/>
        <v>298.03536626497873</v>
      </c>
      <c r="I374" s="710">
        <f t="shared" si="97"/>
        <v>298.02998478637272</v>
      </c>
      <c r="J374" s="710">
        <f t="shared" si="98"/>
        <v>298.02629722713721</v>
      </c>
      <c r="K374" s="710">
        <f t="shared" si="99"/>
        <v>298.02414587800445</v>
      </c>
      <c r="L374" s="710">
        <f t="shared" si="100"/>
        <v>298.02343764004019</v>
      </c>
      <c r="N374" s="580">
        <v>300</v>
      </c>
      <c r="O374" s="710">
        <f t="shared" si="101"/>
        <v>1.1368990214814931</v>
      </c>
      <c r="P374" s="710">
        <f t="shared" si="102"/>
        <v>693.56926317683019</v>
      </c>
      <c r="Q374" s="710">
        <f t="shared" si="103"/>
        <v>678.66103423550044</v>
      </c>
      <c r="R374" s="710">
        <f t="shared" si="104"/>
        <v>667.95299179073595</v>
      </c>
      <c r="S374" s="710">
        <f t="shared" si="105"/>
        <v>661.49521552778879</v>
      </c>
      <c r="T374" s="710">
        <f t="shared" si="106"/>
        <v>659.31769309462095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1414.1412287609121</v>
      </c>
      <c r="E375" s="710">
        <f t="shared" si="93"/>
        <v>538.54426932477486</v>
      </c>
      <c r="F375" s="710">
        <f t="shared" si="94"/>
        <v>329.96202335536833</v>
      </c>
      <c r="G375" s="710">
        <f t="shared" si="95"/>
        <v>301.04221583518927</v>
      </c>
      <c r="H375" s="717">
        <f t="shared" si="96"/>
        <v>298.03583722427885</v>
      </c>
      <c r="I375" s="710">
        <f t="shared" si="97"/>
        <v>298.03040024943999</v>
      </c>
      <c r="J375" s="710">
        <f t="shared" si="98"/>
        <v>298.02667400927476</v>
      </c>
      <c r="K375" s="710">
        <f t="shared" si="99"/>
        <v>298.0244998260157</v>
      </c>
      <c r="L375" s="710">
        <f t="shared" si="100"/>
        <v>298.02378402056985</v>
      </c>
      <c r="N375" s="580">
        <v>301</v>
      </c>
      <c r="O375" s="710">
        <f t="shared" si="101"/>
        <v>1.1406886848864315</v>
      </c>
      <c r="P375" s="710">
        <f t="shared" si="102"/>
        <v>694.58227890357205</v>
      </c>
      <c r="Q375" s="710">
        <f t="shared" si="103"/>
        <v>679.69120272840269</v>
      </c>
      <c r="R375" s="710">
        <f t="shared" si="104"/>
        <v>668.99544319391453</v>
      </c>
      <c r="S375" s="710">
        <f t="shared" si="105"/>
        <v>662.54502192106884</v>
      </c>
      <c r="T375" s="710">
        <f t="shared" si="106"/>
        <v>660.36989178900865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1414.3731586423339</v>
      </c>
      <c r="E376" s="710">
        <f t="shared" si="93"/>
        <v>539.32755081000107</v>
      </c>
      <c r="F376" s="710">
        <f t="shared" si="94"/>
        <v>330.17300260183271</v>
      </c>
      <c r="G376" s="710">
        <f t="shared" si="95"/>
        <v>301.07264621202137</v>
      </c>
      <c r="H376" s="717">
        <f t="shared" si="96"/>
        <v>298.03631264145827</v>
      </c>
      <c r="I376" s="710">
        <f t="shared" si="97"/>
        <v>298.03081983675162</v>
      </c>
      <c r="J376" s="710">
        <f t="shared" si="98"/>
        <v>298.02705467811535</v>
      </c>
      <c r="K376" s="710">
        <f t="shared" si="99"/>
        <v>298.02485751843602</v>
      </c>
      <c r="L376" s="710">
        <f t="shared" si="100"/>
        <v>298.02413409791933</v>
      </c>
      <c r="N376" s="580">
        <v>302</v>
      </c>
      <c r="O376" s="710">
        <f t="shared" si="101"/>
        <v>1.1444783482913696</v>
      </c>
      <c r="P376" s="710">
        <f t="shared" si="102"/>
        <v>695.59412010137294</v>
      </c>
      <c r="Q376" s="710">
        <f t="shared" si="103"/>
        <v>680.72017680479485</v>
      </c>
      <c r="R376" s="710">
        <f t="shared" si="104"/>
        <v>670.0366859393099</v>
      </c>
      <c r="S376" s="710">
        <f t="shared" si="105"/>
        <v>663.59361112891065</v>
      </c>
      <c r="T376" s="710">
        <f t="shared" si="106"/>
        <v>661.42087052423324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1414.6030466712014</v>
      </c>
      <c r="E377" s="710">
        <f t="shared" si="93"/>
        <v>540.10951277823176</v>
      </c>
      <c r="F377" s="710">
        <f t="shared" si="94"/>
        <v>330.38444188786536</v>
      </c>
      <c r="G377" s="710">
        <f t="shared" si="95"/>
        <v>301.10325343266084</v>
      </c>
      <c r="H377" s="717">
        <f t="shared" si="96"/>
        <v>298.03679254034887</v>
      </c>
      <c r="I377" s="710">
        <f t="shared" si="97"/>
        <v>298.03124357187625</v>
      </c>
      <c r="J377" s="710">
        <f t="shared" si="98"/>
        <v>298.02743925702003</v>
      </c>
      <c r="K377" s="710">
        <f t="shared" si="99"/>
        <v>298.0252189784934</v>
      </c>
      <c r="L377" s="710">
        <f t="shared" si="100"/>
        <v>298.0244878952696</v>
      </c>
      <c r="N377" s="580">
        <v>303</v>
      </c>
      <c r="O377" s="710">
        <f t="shared" si="101"/>
        <v>1.148268011696308</v>
      </c>
      <c r="P377" s="710">
        <f t="shared" si="102"/>
        <v>696.60478813202633</v>
      </c>
      <c r="Q377" s="710">
        <f t="shared" si="103"/>
        <v>681.74795784952892</v>
      </c>
      <c r="R377" s="710">
        <f t="shared" si="104"/>
        <v>671.07672142828596</v>
      </c>
      <c r="S377" s="710">
        <f t="shared" si="105"/>
        <v>664.64098456256534</v>
      </c>
      <c r="T377" s="710">
        <f t="shared" si="106"/>
        <v>662.47063071476191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1414.8309239200655</v>
      </c>
      <c r="E378" s="710">
        <f t="shared" si="93"/>
        <v>540.89015647097131</v>
      </c>
      <c r="F378" s="710">
        <f t="shared" si="94"/>
        <v>330.59633879115734</v>
      </c>
      <c r="G378" s="710">
        <f t="shared" si="95"/>
        <v>301.13403762726057</v>
      </c>
      <c r="H378" s="717">
        <f t="shared" si="96"/>
        <v>298.03727694478977</v>
      </c>
      <c r="I378" s="710">
        <f t="shared" si="97"/>
        <v>298.03167147839616</v>
      </c>
      <c r="J378" s="710">
        <f t="shared" si="98"/>
        <v>298.02782776936812</v>
      </c>
      <c r="K378" s="710">
        <f t="shared" si="99"/>
        <v>298.0255842294369</v>
      </c>
      <c r="L378" s="710">
        <f t="shared" si="100"/>
        <v>298.02484543582369</v>
      </c>
      <c r="N378" s="580">
        <v>304</v>
      </c>
      <c r="O378" s="710">
        <f t="shared" si="101"/>
        <v>1.1520576751012463</v>
      </c>
      <c r="P378" s="710">
        <f t="shared" si="102"/>
        <v>697.61428435574692</v>
      </c>
      <c r="Q378" s="710">
        <f t="shared" si="103"/>
        <v>682.77454724585118</v>
      </c>
      <c r="R378" s="710">
        <f t="shared" si="104"/>
        <v>672.11555106058177</v>
      </c>
      <c r="S378" s="710">
        <f t="shared" si="105"/>
        <v>665.68714363164759</v>
      </c>
      <c r="T378" s="710">
        <f t="shared" si="106"/>
        <v>663.51917377342158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1415.0568209443763</v>
      </c>
      <c r="E379" s="710">
        <f t="shared" si="93"/>
        <v>541.66948316045227</v>
      </c>
      <c r="F379" s="710">
        <f t="shared" si="94"/>
        <v>330.80869089669955</v>
      </c>
      <c r="G379" s="710">
        <f t="shared" si="95"/>
        <v>301.1649989228514</v>
      </c>
      <c r="H379" s="717">
        <f t="shared" si="96"/>
        <v>298.03776587862694</v>
      </c>
      <c r="I379" s="710">
        <f t="shared" si="97"/>
        <v>298.03210357990679</v>
      </c>
      <c r="J379" s="710">
        <f t="shared" si="98"/>
        <v>298.02822023855686</v>
      </c>
      <c r="K379" s="710">
        <f t="shared" si="99"/>
        <v>298.02595329453624</v>
      </c>
      <c r="L379" s="710">
        <f t="shared" si="100"/>
        <v>298.02520674280618</v>
      </c>
      <c r="N379" s="580">
        <v>305</v>
      </c>
      <c r="O379" s="710">
        <f t="shared" si="101"/>
        <v>1.1558473385061847</v>
      </c>
      <c r="P379" s="710">
        <f t="shared" si="102"/>
        <v>698.62261013117222</v>
      </c>
      <c r="Q379" s="710">
        <f t="shared" si="103"/>
        <v>683.79994637540392</v>
      </c>
      <c r="R379" s="710">
        <f t="shared" si="104"/>
        <v>673.15317623431326</v>
      </c>
      <c r="S379" s="710">
        <f t="shared" si="105"/>
        <v>666.73208974413797</v>
      </c>
      <c r="T379" s="710">
        <f t="shared" si="106"/>
        <v>664.56650111140118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1415.2807677912083</v>
      </c>
      <c r="E380" s="710">
        <f t="shared" si="93"/>
        <v>542.44749414896512</v>
      </c>
      <c r="F380" s="710">
        <f t="shared" si="94"/>
        <v>331.02149579679798</v>
      </c>
      <c r="G380" s="710">
        <f t="shared" si="95"/>
        <v>301.19613744335777</v>
      </c>
      <c r="H380" s="717">
        <f t="shared" si="96"/>
        <v>298.0382593657128</v>
      </c>
      <c r="I380" s="710">
        <f t="shared" si="97"/>
        <v>298.0325399000165</v>
      </c>
      <c r="J380" s="710">
        <f t="shared" si="98"/>
        <v>298.02861668800074</v>
      </c>
      <c r="K380" s="710">
        <f t="shared" si="99"/>
        <v>298.02632619708135</v>
      </c>
      <c r="L380" s="710">
        <f t="shared" si="100"/>
        <v>298.02557183946271</v>
      </c>
      <c r="N380" s="580">
        <v>306</v>
      </c>
      <c r="O380" s="710">
        <f t="shared" si="101"/>
        <v>1.1596370019111228</v>
      </c>
      <c r="P380" s="710">
        <f t="shared" si="102"/>
        <v>699.62976681536429</v>
      </c>
      <c r="Q380" s="710">
        <f t="shared" si="103"/>
        <v>684.82415661822779</v>
      </c>
      <c r="R380" s="710">
        <f t="shared" si="104"/>
        <v>674.18959834597547</v>
      </c>
      <c r="S380" s="710">
        <f t="shared" si="105"/>
        <v>667.77582430638449</v>
      </c>
      <c r="T380" s="710">
        <f t="shared" si="106"/>
        <v>665.61261413825343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1415.5027940078392</v>
      </c>
      <c r="E381" s="710">
        <f t="shared" si="93"/>
        <v>543.2241907681987</v>
      </c>
      <c r="F381" s="710">
        <f t="shared" si="94"/>
        <v>331.23475109108824</v>
      </c>
      <c r="G381" s="710">
        <f t="shared" si="95"/>
        <v>301.22745330961368</v>
      </c>
      <c r="H381" s="717">
        <f t="shared" si="96"/>
        <v>298.03875742990584</v>
      </c>
      <c r="I381" s="710">
        <f t="shared" si="97"/>
        <v>298.0329804623459</v>
      </c>
      <c r="J381" s="710">
        <f t="shared" si="98"/>
        <v>298.02901714113119</v>
      </c>
      <c r="K381" s="710">
        <f t="shared" si="99"/>
        <v>298.02670296038184</v>
      </c>
      <c r="L381" s="710">
        <f t="shared" si="100"/>
        <v>298.02594074905966</v>
      </c>
      <c r="N381" s="580">
        <v>307</v>
      </c>
      <c r="O381" s="710">
        <f t="shared" si="101"/>
        <v>1.1634266653160612</v>
      </c>
      <c r="P381" s="710">
        <f t="shared" si="102"/>
        <v>700.63575576381209</v>
      </c>
      <c r="Q381" s="710">
        <f t="shared" si="103"/>
        <v>685.84717935276319</v>
      </c>
      <c r="R381" s="710">
        <f t="shared" si="104"/>
        <v>675.22481879044426</v>
      </c>
      <c r="S381" s="710">
        <f t="shared" si="105"/>
        <v>668.81834872310446</v>
      </c>
      <c r="T381" s="710">
        <f t="shared" si="106"/>
        <v>666.65751426189684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1415.7229286501833</v>
      </c>
      <c r="E382" s="710">
        <f t="shared" si="93"/>
        <v>543.99957437859314</v>
      </c>
      <c r="F382" s="710">
        <f t="shared" si="94"/>
        <v>331.44845438654909</v>
      </c>
      <c r="G382" s="710">
        <f t="shared" si="95"/>
        <v>301.25894663937868</v>
      </c>
      <c r="H382" s="717">
        <f t="shared" si="96"/>
        <v>298.03926009507035</v>
      </c>
      <c r="I382" s="710">
        <f t="shared" si="97"/>
        <v>298.03342529052759</v>
      </c>
      <c r="J382" s="710">
        <f t="shared" si="98"/>
        <v>298.0294216213963</v>
      </c>
      <c r="K382" s="710">
        <f t="shared" si="99"/>
        <v>298.02708360776671</v>
      </c>
      <c r="L382" s="710">
        <f t="shared" si="100"/>
        <v>298.0263134948836</v>
      </c>
      <c r="N382" s="580">
        <v>308</v>
      </c>
      <c r="O382" s="710">
        <f t="shared" si="101"/>
        <v>1.1672163287209996</v>
      </c>
      <c r="P382" s="710">
        <f t="shared" si="102"/>
        <v>701.64057833043285</v>
      </c>
      <c r="Q382" s="710">
        <f t="shared" si="103"/>
        <v>686.86901595585243</v>
      </c>
      <c r="R382" s="710">
        <f t="shared" si="104"/>
        <v>676.25883896097844</v>
      </c>
      <c r="S382" s="710">
        <f t="shared" si="105"/>
        <v>669.8596643973865</v>
      </c>
      <c r="T382" s="710">
        <f t="shared" si="106"/>
        <v>667.70120288861756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1415.9412002910829</v>
      </c>
      <c r="E383" s="710">
        <f t="shared" si="93"/>
        <v>544.77364636870402</v>
      </c>
      <c r="F383" s="710">
        <f t="shared" si="94"/>
        <v>331.66260329751537</v>
      </c>
      <c r="G383" s="710">
        <f t="shared" si="95"/>
        <v>301.29061754735352</v>
      </c>
      <c r="H383" s="717">
        <f t="shared" si="96"/>
        <v>298.03976738507583</v>
      </c>
      <c r="I383" s="710">
        <f t="shared" si="97"/>
        <v>298.03387440820575</v>
      </c>
      <c r="J383" s="710">
        <f t="shared" si="98"/>
        <v>298.02983015226016</v>
      </c>
      <c r="K383" s="710">
        <f t="shared" si="99"/>
        <v>298.02746816258355</v>
      </c>
      <c r="L383" s="710">
        <f t="shared" si="100"/>
        <v>298.02669010024096</v>
      </c>
      <c r="N383" s="580">
        <v>309</v>
      </c>
      <c r="O383" s="710">
        <f t="shared" si="101"/>
        <v>1.1710059921259379</v>
      </c>
      <c r="P383" s="710">
        <f t="shared" si="102"/>
        <v>702.64423586757391</v>
      </c>
      <c r="Q383" s="710">
        <f t="shared" si="103"/>
        <v>687.88966780274143</v>
      </c>
      <c r="R383" s="710">
        <f t="shared" si="104"/>
        <v>677.29166024922097</v>
      </c>
      <c r="S383" s="710">
        <f t="shared" si="105"/>
        <v>670.89977273069269</v>
      </c>
      <c r="T383" s="710">
        <f t="shared" si="106"/>
        <v>668.74368142307117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1416.1576370284579</v>
      </c>
      <c r="E384" s="710">
        <f t="shared" si="93"/>
        <v>545.54640815457731</v>
      </c>
      <c r="F384" s="710">
        <f t="shared" si="94"/>
        <v>331.87719544569052</v>
      </c>
      <c r="G384" s="710">
        <f t="shared" si="95"/>
        <v>301.32246614519613</v>
      </c>
      <c r="H384" s="717">
        <f t="shared" si="96"/>
        <v>298.04027932379688</v>
      </c>
      <c r="I384" s="710">
        <f t="shared" si="97"/>
        <v>298.03432783903554</v>
      </c>
      <c r="J384" s="710">
        <f t="shared" si="98"/>
        <v>298.03024275720242</v>
      </c>
      <c r="K384" s="710">
        <f t="shared" si="99"/>
        <v>298.02785664819862</v>
      </c>
      <c r="L384" s="710">
        <f t="shared" si="100"/>
        <v>298.02707058845715</v>
      </c>
      <c r="N384" s="580">
        <v>310</v>
      </c>
      <c r="O384" s="710">
        <f t="shared" si="101"/>
        <v>1.1747956555308763</v>
      </c>
      <c r="P384" s="710">
        <f t="shared" si="102"/>
        <v>703.64672972601488</v>
      </c>
      <c r="Q384" s="710">
        <f t="shared" si="103"/>
        <v>688.90913626708152</v>
      </c>
      <c r="R384" s="710">
        <f t="shared" si="104"/>
        <v>678.32328404520172</v>
      </c>
      <c r="S384" s="710">
        <f t="shared" si="105"/>
        <v>671.9386751228601</v>
      </c>
      <c r="T384" s="710">
        <f t="shared" si="106"/>
        <v>669.78495126828454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1416.3722664933189</v>
      </c>
      <c r="E385" s="710">
        <f t="shared" si="93"/>
        <v>546.31786117913623</v>
      </c>
      <c r="F385" s="710">
        <f t="shared" si="94"/>
        <v>332.09222846015746</v>
      </c>
      <c r="G385" s="710">
        <f t="shared" si="95"/>
        <v>301.35449254153735</v>
      </c>
      <c r="H385" s="717">
        <f t="shared" si="96"/>
        <v>298.0407959351125</v>
      </c>
      <c r="I385" s="710">
        <f t="shared" si="97"/>
        <v>298.03478560668304</v>
      </c>
      <c r="J385" s="710">
        <f t="shared" si="98"/>
        <v>298.03065945971798</v>
      </c>
      <c r="K385" s="710">
        <f t="shared" si="99"/>
        <v>298.02824908799585</v>
      </c>
      <c r="L385" s="710">
        <f t="shared" si="100"/>
        <v>298.02745498287669</v>
      </c>
      <c r="N385" s="580">
        <v>311</v>
      </c>
      <c r="O385" s="710">
        <f t="shared" si="101"/>
        <v>1.1785853189358144</v>
      </c>
      <c r="P385" s="710">
        <f t="shared" si="102"/>
        <v>704.64806125496898</v>
      </c>
      <c r="Q385" s="710">
        <f t="shared" si="103"/>
        <v>689.92742272093142</v>
      </c>
      <c r="R385" s="710">
        <f t="shared" si="104"/>
        <v>679.3537117373387</v>
      </c>
      <c r="S385" s="710">
        <f t="shared" si="105"/>
        <v>672.97637297210258</v>
      </c>
      <c r="T385" s="710">
        <f t="shared" si="106"/>
        <v>670.82501382565817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1416.5851158576443</v>
      </c>
      <c r="E386" s="710">
        <f t="shared" si="93"/>
        <v>547.0880069115783</v>
      </c>
      <c r="F386" s="710">
        <f t="shared" si="94"/>
        <v>332.30769997738957</v>
      </c>
      <c r="G386" s="710">
        <f t="shared" si="95"/>
        <v>301.38669684199675</v>
      </c>
      <c r="H386" s="717">
        <f t="shared" si="96"/>
        <v>298.04131724290596</v>
      </c>
      <c r="I386" s="710">
        <f t="shared" si="97"/>
        <v>298.03524773482451</v>
      </c>
      <c r="J386" s="710">
        <f t="shared" si="98"/>
        <v>298.03108028331656</v>
      </c>
      <c r="K386" s="710">
        <f t="shared" si="99"/>
        <v>298.0286455053768</v>
      </c>
      <c r="L386" s="710">
        <f t="shared" si="100"/>
        <v>298.02784330686239</v>
      </c>
      <c r="N386" s="580">
        <v>312</v>
      </c>
      <c r="O386" s="710">
        <f t="shared" si="101"/>
        <v>1.1823749823407528</v>
      </c>
      <c r="P386" s="710">
        <f t="shared" si="102"/>
        <v>705.64823180208509</v>
      </c>
      <c r="Q386" s="710">
        <f t="shared" si="103"/>
        <v>690.944528534759</v>
      </c>
      <c r="R386" s="710">
        <f t="shared" si="104"/>
        <v>680.38294471244023</v>
      </c>
      <c r="S386" s="710">
        <f t="shared" si="105"/>
        <v>674.01286767501313</v>
      </c>
      <c r="T386" s="710">
        <f t="shared" si="106"/>
        <v>671.86387049496716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1416.7962118421246</v>
      </c>
      <c r="E387" s="710">
        <f t="shared" si="93"/>
        <v>547.85684684678324</v>
      </c>
      <c r="F387" s="710">
        <f t="shared" si="94"/>
        <v>332.52360764126058</v>
      </c>
      <c r="G387" s="710">
        <f t="shared" si="95"/>
        <v>301.41907914919841</v>
      </c>
      <c r="H387" s="717">
        <f t="shared" si="96"/>
        <v>298.04184327106429</v>
      </c>
      <c r="I387" s="710">
        <f t="shared" si="97"/>
        <v>298.03571424714613</v>
      </c>
      <c r="J387" s="710">
        <f t="shared" si="98"/>
        <v>298.03150525152211</v>
      </c>
      <c r="K387" s="710">
        <f t="shared" si="99"/>
        <v>298.02904592376001</v>
      </c>
      <c r="L387" s="710">
        <f t="shared" si="100"/>
        <v>298.02823558379515</v>
      </c>
      <c r="N387" s="580">
        <v>313</v>
      </c>
      <c r="O387" s="710">
        <f t="shared" si="101"/>
        <v>1.1861646457456911</v>
      </c>
      <c r="P387" s="710">
        <f t="shared" si="102"/>
        <v>706.64724271344983</v>
      </c>
      <c r="Q387" s="710">
        <f t="shared" si="103"/>
        <v>691.96045507744316</v>
      </c>
      <c r="R387" s="710">
        <f t="shared" si="104"/>
        <v>681.41098435570666</v>
      </c>
      <c r="S387" s="710">
        <f t="shared" si="105"/>
        <v>675.04816062656516</v>
      </c>
      <c r="T387" s="710">
        <f t="shared" si="106"/>
        <v>672.90152267436417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1417.0055807237743</v>
      </c>
      <c r="E388" s="710">
        <f t="shared" si="93"/>
        <v>548.62438250473122</v>
      </c>
      <c r="F388" s="710">
        <f t="shared" si="94"/>
        <v>332.73994910305379</v>
      </c>
      <c r="G388" s="710">
        <f t="shared" si="95"/>
        <v>301.45163956278668</v>
      </c>
      <c r="H388" s="717">
        <f t="shared" si="96"/>
        <v>298.04237404347811</v>
      </c>
      <c r="I388" s="710">
        <f t="shared" si="97"/>
        <v>298.03618516734355</v>
      </c>
      <c r="J388" s="710">
        <f t="shared" si="98"/>
        <v>298.03193438787258</v>
      </c>
      <c r="K388" s="710">
        <f t="shared" si="99"/>
        <v>298.02945036658065</v>
      </c>
      <c r="L388" s="710">
        <f t="shared" si="100"/>
        <v>298.02863183707308</v>
      </c>
      <c r="N388" s="580">
        <v>314</v>
      </c>
      <c r="O388" s="710">
        <f t="shared" si="101"/>
        <v>1.1899543091506295</v>
      </c>
      <c r="P388" s="710">
        <f t="shared" si="102"/>
        <v>707.64509533358887</v>
      </c>
      <c r="Q388" s="710">
        <f t="shared" si="103"/>
        <v>692.9752037162757</v>
      </c>
      <c r="R388" s="710">
        <f t="shared" si="104"/>
        <v>682.43783205073214</v>
      </c>
      <c r="S388" s="710">
        <f t="shared" si="105"/>
        <v>676.08225322011515</v>
      </c>
      <c r="T388" s="710">
        <f t="shared" si="106"/>
        <v>673.93797176038049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1417.2132483434168</v>
      </c>
      <c r="E389" s="710">
        <f t="shared" si="93"/>
        <v>549.39061542993193</v>
      </c>
      <c r="F389" s="710">
        <f t="shared" si="94"/>
        <v>332.95672202147063</v>
      </c>
      <c r="G389" s="710">
        <f t="shared" si="95"/>
        <v>301.48437817944165</v>
      </c>
      <c r="H389" s="717">
        <f t="shared" si="96"/>
        <v>298.04290958404084</v>
      </c>
      <c r="I389" s="710">
        <f t="shared" si="97"/>
        <v>298.03666051912154</v>
      </c>
      <c r="J389" s="710">
        <f t="shared" si="98"/>
        <v>298.03236771591935</v>
      </c>
      <c r="K389" s="710">
        <f t="shared" si="99"/>
        <v>298.02985885728998</v>
      </c>
      <c r="L389" s="710">
        <f t="shared" si="100"/>
        <v>298.02903209011157</v>
      </c>
      <c r="N389" s="580">
        <v>315</v>
      </c>
      <c r="O389" s="710">
        <f t="shared" si="101"/>
        <v>1.1937439725555676</v>
      </c>
      <c r="P389" s="710">
        <f t="shared" si="102"/>
        <v>708.64179100546926</v>
      </c>
      <c r="Q389" s="710">
        <f t="shared" si="103"/>
        <v>693.9887758169632</v>
      </c>
      <c r="R389" s="710">
        <f t="shared" si="104"/>
        <v>683.46348917950695</v>
      </c>
      <c r="S389" s="710">
        <f t="shared" si="105"/>
        <v>677.11514684740359</v>
      </c>
      <c r="T389" s="710">
        <f t="shared" si="106"/>
        <v>674.97321914792849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1417.4192401130417</v>
      </c>
      <c r="E390" s="710">
        <f t="shared" si="93"/>
        <v>550.15554719086322</v>
      </c>
      <c r="F390" s="710">
        <f t="shared" si="94"/>
        <v>333.17392406263872</v>
      </c>
      <c r="G390" s="710">
        <f t="shared" si="95"/>
        <v>301.51729509289515</v>
      </c>
      <c r="H390" s="717">
        <f t="shared" si="96"/>
        <v>298.04344991664885</v>
      </c>
      <c r="I390" s="710">
        <f t="shared" si="97"/>
        <v>298.03714032619354</v>
      </c>
      <c r="J390" s="710">
        <f t="shared" si="98"/>
        <v>298.03280525922685</v>
      </c>
      <c r="K390" s="710">
        <f t="shared" si="99"/>
        <v>298.03027141935513</v>
      </c>
      <c r="L390" s="710">
        <f t="shared" si="100"/>
        <v>298.02943636634262</v>
      </c>
      <c r="N390" s="580">
        <v>316</v>
      </c>
      <c r="O390" s="710">
        <f t="shared" si="101"/>
        <v>1.197533635960506</v>
      </c>
      <c r="P390" s="710">
        <f t="shared" si="102"/>
        <v>709.63733107050052</v>
      </c>
      <c r="Q390" s="710">
        <f t="shared" si="103"/>
        <v>695.00117274362867</v>
      </c>
      <c r="R390" s="710">
        <f t="shared" si="104"/>
        <v>684.48795712241872</v>
      </c>
      <c r="S390" s="710">
        <f t="shared" si="105"/>
        <v>678.14684289855745</v>
      </c>
      <c r="T390" s="710">
        <f t="shared" si="106"/>
        <v>676.00726623030289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1417.623581023038</v>
      </c>
      <c r="E391" s="710">
        <f t="shared" si="93"/>
        <v>550.91917937942003</v>
      </c>
      <c r="F391" s="710">
        <f t="shared" si="94"/>
        <v>333.391552900119</v>
      </c>
      <c r="G391" s="710">
        <f t="shared" si="95"/>
        <v>301.55039039394603</v>
      </c>
      <c r="H391" s="717">
        <f t="shared" si="96"/>
        <v>298.04399506520076</v>
      </c>
      <c r="I391" s="710">
        <f t="shared" si="97"/>
        <v>298.03762461228132</v>
      </c>
      <c r="J391" s="710">
        <f t="shared" si="98"/>
        <v>298.03324704137231</v>
      </c>
      <c r="K391" s="710">
        <f t="shared" si="99"/>
        <v>298.03068807625834</v>
      </c>
      <c r="L391" s="710">
        <f t="shared" si="100"/>
        <v>298.02984468921426</v>
      </c>
      <c r="N391" s="580">
        <v>317</v>
      </c>
      <c r="O391" s="710">
        <f t="shared" si="101"/>
        <v>1.2013232993654444</v>
      </c>
      <c r="P391" s="710">
        <f t="shared" si="102"/>
        <v>710.63171686853752</v>
      </c>
      <c r="Q391" s="710">
        <f t="shared" si="103"/>
        <v>696.01239585881353</v>
      </c>
      <c r="R391" s="710">
        <f t="shared" si="104"/>
        <v>685.51123725825482</v>
      </c>
      <c r="S391" s="710">
        <f t="shared" si="105"/>
        <v>679.17734276209228</v>
      </c>
      <c r="T391" s="710">
        <f t="shared" si="106"/>
        <v>677.04011439918304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1417.8262956493047</v>
      </c>
      <c r="E392" s="710">
        <f t="shared" si="93"/>
        <v>551.68151361037314</v>
      </c>
      <c r="F392" s="710">
        <f t="shared" si="94"/>
        <v>333.60960621491222</v>
      </c>
      <c r="G392" s="710">
        <f t="shared" si="95"/>
        <v>301.58366417047631</v>
      </c>
      <c r="H392" s="717">
        <f t="shared" si="96"/>
        <v>298.04454505359718</v>
      </c>
      <c r="I392" s="710">
        <f t="shared" si="97"/>
        <v>298.03811340111463</v>
      </c>
      <c r="J392" s="710">
        <f t="shared" si="98"/>
        <v>298.033693085945</v>
      </c>
      <c r="K392" s="710">
        <f t="shared" si="99"/>
        <v>298.03110885149681</v>
      </c>
      <c r="L392" s="710">
        <f t="shared" si="100"/>
        <v>298.03025708219042</v>
      </c>
      <c r="N392" s="580">
        <v>318</v>
      </c>
      <c r="O392" s="710">
        <f t="shared" si="101"/>
        <v>1.2051129627703827</v>
      </c>
      <c r="P392" s="710">
        <f t="shared" si="102"/>
        <v>711.62494973788102</v>
      </c>
      <c r="Q392" s="710">
        <f t="shared" si="103"/>
        <v>697.02244652347952</v>
      </c>
      <c r="R392" s="710">
        <f t="shared" si="104"/>
        <v>686.53333096420386</v>
      </c>
      <c r="S392" s="710">
        <f t="shared" si="105"/>
        <v>680.20664782491326</v>
      </c>
      <c r="T392" s="710">
        <f t="shared" si="106"/>
        <v>678.07176504463507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1418.0274081602413</v>
      </c>
      <c r="E393" s="710">
        <f t="shared" si="93"/>
        <v>552.44255152083736</v>
      </c>
      <c r="F393" s="710">
        <f t="shared" si="94"/>
        <v>333.82808169546513</v>
      </c>
      <c r="G393" s="710">
        <f t="shared" si="95"/>
        <v>301.61711650746616</v>
      </c>
      <c r="H393" s="717">
        <f t="shared" si="96"/>
        <v>298.04509990574024</v>
      </c>
      <c r="I393" s="710">
        <f t="shared" si="97"/>
        <v>298.03860671643054</v>
      </c>
      <c r="J393" s="710">
        <f t="shared" si="98"/>
        <v>298.03414341654604</v>
      </c>
      <c r="K393" s="710">
        <f t="shared" si="99"/>
        <v>298.03153376858216</v>
      </c>
      <c r="L393" s="710">
        <f t="shared" si="100"/>
        <v>298.03067356875027</v>
      </c>
      <c r="N393" s="580">
        <v>319</v>
      </c>
      <c r="O393" s="710">
        <f t="shared" si="101"/>
        <v>1.2089026261753211</v>
      </c>
      <c r="P393" s="710">
        <f t="shared" si="102"/>
        <v>712.61703101528042</v>
      </c>
      <c r="Q393" s="710">
        <f t="shared" si="103"/>
        <v>698.03132609701015</v>
      </c>
      <c r="R393" s="710">
        <f t="shared" si="104"/>
        <v>687.5542396158578</v>
      </c>
      <c r="S393" s="710">
        <f t="shared" si="105"/>
        <v>681.23475947231793</v>
      </c>
      <c r="T393" s="710">
        <f t="shared" si="106"/>
        <v>679.10221955511292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1418.2269423236198</v>
      </c>
      <c r="E394" s="710">
        <f t="shared" si="93"/>
        <v>553.20229476974896</v>
      </c>
      <c r="F394" s="710">
        <f t="shared" si="94"/>
        <v>334.04697703767562</v>
      </c>
      <c r="G394" s="710">
        <f t="shared" si="95"/>
        <v>301.65074748700988</v>
      </c>
      <c r="H394" s="717">
        <f t="shared" si="96"/>
        <v>298.04565964553342</v>
      </c>
      <c r="I394" s="710">
        <f t="shared" si="97"/>
        <v>298.03910458197333</v>
      </c>
      <c r="J394" s="710">
        <f t="shared" si="98"/>
        <v>298.03459805678801</v>
      </c>
      <c r="K394" s="710">
        <f t="shared" si="99"/>
        <v>298.03196285104002</v>
      </c>
      <c r="L394" s="710">
        <f t="shared" si="100"/>
        <v>298.03109417238784</v>
      </c>
      <c r="N394" s="580">
        <v>320</v>
      </c>
      <c r="O394" s="710">
        <f t="shared" si="101"/>
        <v>1.2126922895802592</v>
      </c>
      <c r="P394" s="710">
        <f t="shared" si="102"/>
        <v>713.60796203593532</v>
      </c>
      <c r="Q394" s="710">
        <f t="shared" si="103"/>
        <v>699.03903593721304</v>
      </c>
      <c r="R394" s="710">
        <f t="shared" si="104"/>
        <v>688.5739645872136</v>
      </c>
      <c r="S394" s="710">
        <f t="shared" si="105"/>
        <v>682.26167908799744</v>
      </c>
      <c r="T394" s="710">
        <f t="shared" si="106"/>
        <v>680.13147931746119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1418.4249215133409</v>
      </c>
      <c r="E395" s="710">
        <f t="shared" ref="E395:E458" si="109">FoAb*D394+(1-2*FoAb)*E394+FoAb*F394</f>
        <v>553.96074503735338</v>
      </c>
      <c r="F395" s="710">
        <f t="shared" ref="F395:F458" si="110">FoAb*E394+(1-2*FoAb)*F394+FoAb*G394</f>
        <v>334.26628994489761</v>
      </c>
      <c r="G395" s="710">
        <f t="shared" ref="G395:G458" si="111">FoAb*F394+(1-2*FoAb)*G394+FoAb*H394</f>
        <v>301.68455718833133</v>
      </c>
      <c r="H395" s="717">
        <f t="shared" ref="H395:H458" si="112">_FoN1*G394+(1-_FoN1-_FoN2)*H394+_FoN2*I394</f>
        <v>298.04622429688106</v>
      </c>
      <c r="I395" s="710">
        <f t="shared" ref="I395:I458" si="113">FoCase*H394+(1-2*FoCase)*I394+FoCase*J394</f>
        <v>298.03960702149402</v>
      </c>
      <c r="J395" s="710">
        <f t="shared" ref="J395:J458" si="114">FoCase*I394+(1-2*FoCase)*J394+FoCase*K394</f>
        <v>298.03505703029452</v>
      </c>
      <c r="K395" s="710">
        <f t="shared" ref="K395:K458" si="115">FoCase*J394+(1-2*FoCase)*K394+FoCase*L394</f>
        <v>298.03239612240964</v>
      </c>
      <c r="L395" s="710">
        <f t="shared" ref="L395:L458" si="116">(1-2*FoCase-2*FoCase*BiAtmCase)*L394+2*FoCase*K394+2*FoCase*BiAtmCase*Tatm</f>
        <v>298.03151891661167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714.59774413349692</v>
      </c>
      <c r="Q395" s="710">
        <f t="shared" ref="Q395:Q458" si="119">FoCase*P394+(1-2*FoCase)*Q394+FoCase*R394</f>
        <v>700.04557740032146</v>
      </c>
      <c r="R395" s="710">
        <f t="shared" ref="R395:R458" si="120">FoCase*Q394+(1-2*FoCase)*R394+FoCase*S394</f>
        <v>689.59250725067523</v>
      </c>
      <c r="S395" s="710">
        <f t="shared" ref="S395:S458" si="121">FoCase*R394+(1-2*FoCase)*S394+FoCase*T394</f>
        <v>683.28740805403868</v>
      </c>
      <c r="T395" s="710">
        <f t="shared" ref="T395:T458" si="122">(1-2*FoCase-2*FoCase*BiAtmCase)*T394+2*FoCase*S394+2*FoCase*BiAtmCase*Tatm</f>
        <v>681.15954571691611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1418.6213687160759</v>
      </c>
      <c r="E396" s="710">
        <f t="shared" si="109"/>
        <v>554.71790402470072</v>
      </c>
      <c r="F396" s="710">
        <f t="shared" si="110"/>
        <v>334.48601812794504</v>
      </c>
      <c r="G396" s="710">
        <f t="shared" si="111"/>
        <v>301.71854568779935</v>
      </c>
      <c r="H396" s="717">
        <f t="shared" si="112"/>
        <v>298.04679388368805</v>
      </c>
      <c r="I396" s="710">
        <f t="shared" si="113"/>
        <v>298.04011405875002</v>
      </c>
      <c r="J396" s="710">
        <f t="shared" si="114"/>
        <v>298.03552036069965</v>
      </c>
      <c r="K396" s="710">
        <f t="shared" si="115"/>
        <v>298.03283360624329</v>
      </c>
      <c r="L396" s="710">
        <f t="shared" si="116"/>
        <v>298.03194782494421</v>
      </c>
      <c r="N396" s="580">
        <v>322</v>
      </c>
      <c r="O396" s="710">
        <f t="shared" si="117"/>
        <v>1.2202716163901359</v>
      </c>
      <c r="P396" s="710">
        <f t="shared" si="118"/>
        <v>715.58637864007028</v>
      </c>
      <c r="Q396" s="710">
        <f t="shared" si="119"/>
        <v>701.0509518409965</v>
      </c>
      <c r="R396" s="710">
        <f t="shared" si="120"/>
        <v>690.60986897705538</v>
      </c>
      <c r="S396" s="710">
        <f t="shared" si="121"/>
        <v>684.31194775092604</v>
      </c>
      <c r="T396" s="710">
        <f t="shared" si="122"/>
        <v>682.18642013710803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1418.816306537796</v>
      </c>
      <c r="E397" s="710">
        <f t="shared" si="109"/>
        <v>555.47377345315124</v>
      </c>
      <c r="F397" s="710">
        <f t="shared" si="110"/>
        <v>334.7061593050957</v>
      </c>
      <c r="G397" s="710">
        <f t="shared" si="111"/>
        <v>301.7527130589433</v>
      </c>
      <c r="H397" s="717">
        <f t="shared" si="112"/>
        <v>298.04736842985949</v>
      </c>
      <c r="I397" s="710">
        <f t="shared" si="113"/>
        <v>298.04062571750461</v>
      </c>
      <c r="J397" s="710">
        <f t="shared" si="114"/>
        <v>298.03598807164769</v>
      </c>
      <c r="K397" s="710">
        <f t="shared" si="115"/>
        <v>298.03327532610615</v>
      </c>
      <c r="L397" s="710">
        <f t="shared" si="116"/>
        <v>298.03238092092164</v>
      </c>
      <c r="N397" s="580">
        <v>323</v>
      </c>
      <c r="O397" s="710">
        <f t="shared" si="117"/>
        <v>1.2240612797950743</v>
      </c>
      <c r="P397" s="710">
        <f t="shared" si="118"/>
        <v>716.57386688621636</v>
      </c>
      <c r="Q397" s="710">
        <f t="shared" si="119"/>
        <v>702.055160612328</v>
      </c>
      <c r="R397" s="710">
        <f t="shared" si="120"/>
        <v>691.62605113557743</v>
      </c>
      <c r="S397" s="710">
        <f t="shared" si="121"/>
        <v>685.33529955754341</v>
      </c>
      <c r="T397" s="710">
        <f t="shared" si="122"/>
        <v>683.21210396006302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1419.0097572101909</v>
      </c>
      <c r="E398" s="710">
        <f t="shared" si="109"/>
        <v>556.22835506388947</v>
      </c>
      <c r="F398" s="710">
        <f t="shared" si="110"/>
        <v>334.92671120209377</v>
      </c>
      <c r="G398" s="710">
        <f t="shared" si="111"/>
        <v>301.78705937246849</v>
      </c>
      <c r="H398" s="717">
        <f t="shared" si="112"/>
        <v>298.04794795930025</v>
      </c>
      <c r="I398" s="710">
        <f t="shared" si="113"/>
        <v>298.0411420215267</v>
      </c>
      <c r="J398" s="710">
        <f t="shared" si="114"/>
        <v>298.03646018679268</v>
      </c>
      <c r="K398" s="710">
        <f t="shared" si="115"/>
        <v>298.03372130557557</v>
      </c>
      <c r="L398" s="710">
        <f t="shared" si="116"/>
        <v>298.03281822809328</v>
      </c>
      <c r="N398" s="580">
        <v>324</v>
      </c>
      <c r="O398" s="710">
        <f t="shared" si="117"/>
        <v>1.2278509432000124</v>
      </c>
      <c r="P398" s="710">
        <f t="shared" si="118"/>
        <v>717.56021020095272</v>
      </c>
      <c r="Q398" s="710">
        <f t="shared" si="119"/>
        <v>703.05820506583746</v>
      </c>
      <c r="R398" s="710">
        <f t="shared" si="120"/>
        <v>692.64105509387718</v>
      </c>
      <c r="S398" s="710">
        <f t="shared" si="121"/>
        <v>686.35746485117591</v>
      </c>
      <c r="T398" s="710">
        <f t="shared" si="122"/>
        <v>684.23659856620486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1419.2017425969791</v>
      </c>
      <c r="E399" s="710">
        <f t="shared" si="109"/>
        <v>556.98165061744658</v>
      </c>
      <c r="F399" s="710">
        <f t="shared" si="110"/>
        <v>335.1476715521527</v>
      </c>
      <c r="G399" s="710">
        <f t="shared" si="111"/>
        <v>301.82158469627154</v>
      </c>
      <c r="H399" s="717">
        <f t="shared" si="112"/>
        <v>298.04853249591474</v>
      </c>
      <c r="I399" s="710">
        <f t="shared" si="113"/>
        <v>298.0416629945903</v>
      </c>
      <c r="J399" s="710">
        <f t="shared" si="114"/>
        <v>298.03693672979807</v>
      </c>
      <c r="K399" s="710">
        <f t="shared" si="115"/>
        <v>298.03417156824082</v>
      </c>
      <c r="L399" s="710">
        <f t="shared" si="116"/>
        <v>298.03325977002112</v>
      </c>
      <c r="N399" s="580">
        <v>325</v>
      </c>
      <c r="O399" s="710">
        <f t="shared" si="117"/>
        <v>1.2316406066049508</v>
      </c>
      <c r="P399" s="710">
        <f t="shared" si="118"/>
        <v>718.54540991175668</v>
      </c>
      <c r="Q399" s="710">
        <f t="shared" si="119"/>
        <v>704.06008655147923</v>
      </c>
      <c r="R399" s="710">
        <f t="shared" si="120"/>
        <v>693.65488221800467</v>
      </c>
      <c r="S399" s="710">
        <f t="shared" si="121"/>
        <v>687.37844500751169</v>
      </c>
      <c r="T399" s="710">
        <f t="shared" si="122"/>
        <v>685.25990533435663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1419.3922842001123</v>
      </c>
      <c r="E400" s="710">
        <f t="shared" si="109"/>
        <v>557.73366189323201</v>
      </c>
      <c r="F400" s="710">
        <f t="shared" si="110"/>
        <v>335.36903809595685</v>
      </c>
      <c r="G400" s="710">
        <f t="shared" si="111"/>
        <v>301.85628909545579</v>
      </c>
      <c r="H400" s="717">
        <f t="shared" si="112"/>
        <v>298.04912206360649</v>
      </c>
      <c r="I400" s="710">
        <f t="shared" si="113"/>
        <v>298.04218866047444</v>
      </c>
      <c r="J400" s="710">
        <f t="shared" si="114"/>
        <v>298.03741772433614</v>
      </c>
      <c r="K400" s="710">
        <f t="shared" si="115"/>
        <v>298.03462613770284</v>
      </c>
      <c r="L400" s="710">
        <f t="shared" si="116"/>
        <v>298.03370557027955</v>
      </c>
      <c r="N400" s="580">
        <v>326</v>
      </c>
      <c r="O400" s="710">
        <f t="shared" si="117"/>
        <v>1.2354302700098891</v>
      </c>
      <c r="P400" s="710">
        <f t="shared" si="118"/>
        <v>719.52946734456577</v>
      </c>
      <c r="Q400" s="710">
        <f t="shared" si="119"/>
        <v>705.06080641764243</v>
      </c>
      <c r="R400" s="710">
        <f t="shared" si="120"/>
        <v>694.66753387242625</v>
      </c>
      <c r="S400" s="710">
        <f t="shared" si="121"/>
        <v>688.39824140064422</v>
      </c>
      <c r="T400" s="710">
        <f t="shared" si="122"/>
        <v>686.28202564174273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1419.5814031658736</v>
      </c>
      <c r="E401" s="710">
        <f t="shared" si="109"/>
        <v>558.48439068907248</v>
      </c>
      <c r="F401" s="710">
        <f t="shared" si="110"/>
        <v>335.59080858166283</v>
      </c>
      <c r="G401" s="710">
        <f t="shared" si="111"/>
        <v>301.89117263234658</v>
      </c>
      <c r="H401" s="717">
        <f t="shared" si="112"/>
        <v>298.0497166862778</v>
      </c>
      <c r="I401" s="710">
        <f t="shared" si="113"/>
        <v>298.0427190429624</v>
      </c>
      <c r="J401" s="710">
        <f t="shared" si="114"/>
        <v>298.03790319408807</v>
      </c>
      <c r="K401" s="710">
        <f t="shared" si="115"/>
        <v>298.03508503757342</v>
      </c>
      <c r="L401" s="710">
        <f t="shared" si="116"/>
        <v>298.0341556524549</v>
      </c>
      <c r="N401" s="580">
        <v>327</v>
      </c>
      <c r="O401" s="710">
        <f t="shared" si="117"/>
        <v>1.2392199334148275</v>
      </c>
      <c r="P401" s="710">
        <f t="shared" si="118"/>
        <v>720.51238382378074</v>
      </c>
      <c r="Q401" s="710">
        <f t="shared" si="119"/>
        <v>706.06036601115284</v>
      </c>
      <c r="R401" s="710">
        <f t="shared" si="120"/>
        <v>695.6790114200262</v>
      </c>
      <c r="S401" s="710">
        <f t="shared" si="121"/>
        <v>689.41685540307344</v>
      </c>
      <c r="T401" s="710">
        <f t="shared" si="122"/>
        <v>687.30296086399107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1419.7691202908727</v>
      </c>
      <c r="E402" s="710">
        <f t="shared" si="109"/>
        <v>559.23383882076075</v>
      </c>
      <c r="F402" s="710">
        <f t="shared" si="110"/>
        <v>335.81298076490043</v>
      </c>
      <c r="G402" s="710">
        <f t="shared" si="111"/>
        <v>301.92623536650655</v>
      </c>
      <c r="H402" s="717">
        <f t="shared" si="112"/>
        <v>298.05031638782947</v>
      </c>
      <c r="I402" s="710">
        <f t="shared" si="113"/>
        <v>298.04325416584152</v>
      </c>
      <c r="J402" s="710">
        <f t="shared" si="114"/>
        <v>298.03839316274281</v>
      </c>
      <c r="K402" s="710">
        <f t="shared" si="115"/>
        <v>298.03554829147515</v>
      </c>
      <c r="L402" s="710">
        <f t="shared" si="116"/>
        <v>298.03461004014497</v>
      </c>
      <c r="N402" s="580">
        <v>328</v>
      </c>
      <c r="O402" s="710">
        <f t="shared" si="117"/>
        <v>1.2430095968197659</v>
      </c>
      <c r="P402" s="710">
        <f t="shared" si="118"/>
        <v>721.49416067226662</v>
      </c>
      <c r="Q402" s="710">
        <f t="shared" si="119"/>
        <v>707.05876667727466</v>
      </c>
      <c r="R402" s="710">
        <f t="shared" si="120"/>
        <v>696.68931622210857</v>
      </c>
      <c r="S402" s="710">
        <f t="shared" si="121"/>
        <v>690.4342883857081</v>
      </c>
      <c r="T402" s="710">
        <f t="shared" si="122"/>
        <v>688.3227123751343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1419.9554560279412</v>
      </c>
      <c r="E403" s="710">
        <f t="shared" si="109"/>
        <v>559.98200812161053</v>
      </c>
      <c r="F403" s="710">
        <f t="shared" si="110"/>
        <v>336.03555240877284</v>
      </c>
      <c r="G403" s="710">
        <f t="shared" si="111"/>
        <v>301.96147735475103</v>
      </c>
      <c r="H403" s="717">
        <f t="shared" si="112"/>
        <v>298.05092119216039</v>
      </c>
      <c r="I403" s="710">
        <f t="shared" si="113"/>
        <v>298.04379405290302</v>
      </c>
      <c r="J403" s="710">
        <f t="shared" si="114"/>
        <v>298.03888765399728</v>
      </c>
      <c r="K403" s="710">
        <f t="shared" si="115"/>
        <v>298.03601592304085</v>
      </c>
      <c r="L403" s="710">
        <f t="shared" si="116"/>
        <v>298.03506875695865</v>
      </c>
      <c r="N403" s="580">
        <v>329</v>
      </c>
      <c r="O403" s="710">
        <f t="shared" si="117"/>
        <v>1.246799260224704</v>
      </c>
      <c r="P403" s="710">
        <f t="shared" si="118"/>
        <v>722.47479921135437</v>
      </c>
      <c r="Q403" s="710">
        <f t="shared" si="119"/>
        <v>708.05600975971242</v>
      </c>
      <c r="R403" s="710">
        <f t="shared" si="120"/>
        <v>697.6984496383991</v>
      </c>
      <c r="S403" s="710">
        <f t="shared" si="121"/>
        <v>691.4505417178674</v>
      </c>
      <c r="T403" s="710">
        <f t="shared" si="122"/>
        <v>689.34128154761208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1420.1404304919256</v>
      </c>
      <c r="E404" s="710">
        <f t="shared" si="109"/>
        <v>560.72890044202131</v>
      </c>
      <c r="F404" s="710">
        <f t="shared" si="110"/>
        <v>336.25852128385645</v>
      </c>
      <c r="G404" s="710">
        <f t="shared" si="111"/>
        <v>301.99689865116312</v>
      </c>
      <c r="H404" s="717">
        <f t="shared" si="112"/>
        <v>298.05153112316719</v>
      </c>
      <c r="I404" s="710">
        <f t="shared" si="113"/>
        <v>298.04433872794135</v>
      </c>
      <c r="J404" s="710">
        <f t="shared" si="114"/>
        <v>298.03938669155582</v>
      </c>
      <c r="K404" s="710">
        <f t="shared" si="115"/>
        <v>298.03648795591312</v>
      </c>
      <c r="L404" s="710">
        <f t="shared" si="116"/>
        <v>298.03553182651552</v>
      </c>
      <c r="N404" s="580">
        <v>330</v>
      </c>
      <c r="O404" s="710">
        <f t="shared" si="117"/>
        <v>1.2505889236296424</v>
      </c>
      <c r="P404" s="710">
        <f t="shared" si="118"/>
        <v>723.45430076084335</v>
      </c>
      <c r="Q404" s="710">
        <f t="shared" si="119"/>
        <v>709.05209660061246</v>
      </c>
      <c r="R404" s="710">
        <f t="shared" si="120"/>
        <v>698.70641302704712</v>
      </c>
      <c r="S404" s="710">
        <f t="shared" si="121"/>
        <v>692.46561676728288</v>
      </c>
      <c r="T404" s="710">
        <f t="shared" si="122"/>
        <v>690.35866975227293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1420.3240634653853</v>
      </c>
      <c r="E405" s="710">
        <f t="shared" si="109"/>
        <v>561.47451764904952</v>
      </c>
      <c r="F405" s="710">
        <f t="shared" si="110"/>
        <v>336.48188516820011</v>
      </c>
      <c r="G405" s="710">
        <f t="shared" si="111"/>
        <v>302.03249930710894</v>
      </c>
      <c r="H405" s="717">
        <f t="shared" si="112"/>
        <v>298.05214620474396</v>
      </c>
      <c r="I405" s="710">
        <f t="shared" si="113"/>
        <v>298.04488821475388</v>
      </c>
      <c r="J405" s="710">
        <f t="shared" si="114"/>
        <v>298.03989029912975</v>
      </c>
      <c r="K405" s="710">
        <f t="shared" si="115"/>
        <v>298.03696441374404</v>
      </c>
      <c r="L405" s="710">
        <f t="shared" si="116"/>
        <v>298.03599927244551</v>
      </c>
      <c r="N405" s="580">
        <v>331</v>
      </c>
      <c r="O405" s="710">
        <f t="shared" si="117"/>
        <v>1.2543785870345807</v>
      </c>
      <c r="P405" s="710">
        <f t="shared" si="118"/>
        <v>724.43266663900226</v>
      </c>
      <c r="Q405" s="710">
        <f t="shared" si="119"/>
        <v>710.04702854056552</v>
      </c>
      <c r="R405" s="710">
        <f t="shared" si="120"/>
        <v>699.71320774462697</v>
      </c>
      <c r="S405" s="710">
        <f t="shared" si="121"/>
        <v>693.47951490010064</v>
      </c>
      <c r="T405" s="710">
        <f t="shared" si="122"/>
        <v>691.37487835837567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1420.5063744041918</v>
      </c>
      <c r="E406" s="710">
        <f t="shared" si="109"/>
        <v>562.2188616259881</v>
      </c>
      <c r="F406" s="710">
        <f t="shared" si="110"/>
        <v>336.7056418473241</v>
      </c>
      <c r="G406" s="710">
        <f t="shared" si="111"/>
        <v>302.06827937125263</v>
      </c>
      <c r="H406" s="717">
        <f t="shared" si="112"/>
        <v>298.05276646078198</v>
      </c>
      <c r="I406" s="710">
        <f t="shared" si="113"/>
        <v>298.04544253714062</v>
      </c>
      <c r="J406" s="710">
        <f t="shared" si="114"/>
        <v>298.04039850043688</v>
      </c>
      <c r="K406" s="710">
        <f t="shared" si="115"/>
        <v>298.03744532019493</v>
      </c>
      <c r="L406" s="710">
        <f t="shared" si="116"/>
        <v>298.03647111838819</v>
      </c>
      <c r="N406" s="580">
        <v>332</v>
      </c>
      <c r="O406" s="710">
        <f t="shared" si="117"/>
        <v>1.2581682504395191</v>
      </c>
      <c r="P406" s="710">
        <f t="shared" si="118"/>
        <v>725.40989816257206</v>
      </c>
      <c r="Q406" s="710">
        <f t="shared" si="119"/>
        <v>711.04080691860736</v>
      </c>
      <c r="R406" s="710">
        <f t="shared" si="120"/>
        <v>700.71883514614046</v>
      </c>
      <c r="S406" s="710">
        <f t="shared" si="121"/>
        <v>694.49223748088218</v>
      </c>
      <c r="T406" s="710">
        <f t="shared" si="122"/>
        <v>692.38990873359182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1420.6873824430343</v>
      </c>
      <c r="E407" s="710">
        <f t="shared" si="109"/>
        <v>562.96193427195374</v>
      </c>
      <c r="F407" s="710">
        <f t="shared" si="110"/>
        <v>336.92978911421829</v>
      </c>
      <c r="G407" s="710">
        <f t="shared" si="111"/>
        <v>302.10423888957189</v>
      </c>
      <c r="H407" s="717">
        <f t="shared" si="112"/>
        <v>298.05339191516919</v>
      </c>
      <c r="I407" s="710">
        <f t="shared" si="113"/>
        <v>298.04600171890365</v>
      </c>
      <c r="J407" s="710">
        <f t="shared" si="114"/>
        <v>298.04091131920143</v>
      </c>
      <c r="K407" s="710">
        <f t="shared" si="115"/>
        <v>298.03793069893555</v>
      </c>
      <c r="L407" s="710">
        <f t="shared" si="116"/>
        <v>298.03694738799294</v>
      </c>
      <c r="N407" s="580">
        <v>333</v>
      </c>
      <c r="O407" s="710">
        <f t="shared" si="117"/>
        <v>1.2619579138444574</v>
      </c>
      <c r="P407" s="710">
        <f t="shared" si="118"/>
        <v>726.38599664676622</v>
      </c>
      <c r="Q407" s="710">
        <f t="shared" si="119"/>
        <v>712.03343307222167</v>
      </c>
      <c r="R407" s="710">
        <f t="shared" si="120"/>
        <v>701.72329658501792</v>
      </c>
      <c r="S407" s="710">
        <f t="shared" si="121"/>
        <v>695.50378587260741</v>
      </c>
      <c r="T407" s="710">
        <f t="shared" si="122"/>
        <v>693.403762244007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1420.867106400832</v>
      </c>
      <c r="E408" s="710">
        <f t="shared" si="109"/>
        <v>563.70373750148087</v>
      </c>
      <c r="F408" s="710">
        <f t="shared" si="110"/>
        <v>337.15432476934029</v>
      </c>
      <c r="G408" s="710">
        <f t="shared" si="111"/>
        <v>302.14037790537253</v>
      </c>
      <c r="H408" s="717">
        <f t="shared" si="112"/>
        <v>298.05402259178999</v>
      </c>
      <c r="I408" s="710">
        <f t="shared" si="113"/>
        <v>298.04656578384731</v>
      </c>
      <c r="J408" s="710">
        <f t="shared" si="114"/>
        <v>298.04142877915325</v>
      </c>
      <c r="K408" s="710">
        <f t="shared" si="115"/>
        <v>298.03842057364398</v>
      </c>
      <c r="L408" s="710">
        <f t="shared" si="116"/>
        <v>298.03742810491804</v>
      </c>
      <c r="N408" s="580">
        <v>334</v>
      </c>
      <c r="O408" s="710">
        <f t="shared" si="117"/>
        <v>1.2657475772493956</v>
      </c>
      <c r="P408" s="710">
        <f t="shared" si="118"/>
        <v>727.36096340527376</v>
      </c>
      <c r="Q408" s="710">
        <f t="shared" si="119"/>
        <v>713.02490833734112</v>
      </c>
      <c r="R408" s="710">
        <f t="shared" si="120"/>
        <v>702.72659341312112</v>
      </c>
      <c r="S408" s="710">
        <f t="shared" si="121"/>
        <v>696.51416143667564</v>
      </c>
      <c r="T408" s="710">
        <f t="shared" si="122"/>
        <v>694.4164402541229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1421.0455647860554</v>
      </c>
      <c r="E409" s="710">
        <f t="shared" si="109"/>
        <v>564.44427324412413</v>
      </c>
      <c r="F409" s="710">
        <f t="shared" si="110"/>
        <v>337.37924662061243</v>
      </c>
      <c r="G409" s="710">
        <f t="shared" si="111"/>
        <v>302.17669645930391</v>
      </c>
      <c r="H409" s="717">
        <f t="shared" si="112"/>
        <v>298.05465851452487</v>
      </c>
      <c r="I409" s="710">
        <f t="shared" si="113"/>
        <v>298.04713475577711</v>
      </c>
      <c r="J409" s="710">
        <f t="shared" si="114"/>
        <v>298.04195090402789</v>
      </c>
      <c r="K409" s="710">
        <f t="shared" si="115"/>
        <v>298.03891496800617</v>
      </c>
      <c r="L409" s="710">
        <f t="shared" si="116"/>
        <v>298.03791329283035</v>
      </c>
      <c r="N409" s="580">
        <v>335</v>
      </c>
      <c r="O409" s="710">
        <f t="shared" si="117"/>
        <v>1.2695372406543339</v>
      </c>
      <c r="P409" s="710">
        <f t="shared" si="118"/>
        <v>728.33479975026046</v>
      </c>
      <c r="Q409" s="710">
        <f t="shared" si="119"/>
        <v>714.01523404834961</v>
      </c>
      <c r="R409" s="710">
        <f t="shared" si="120"/>
        <v>703.72872698074389</v>
      </c>
      <c r="S409" s="710">
        <f t="shared" si="121"/>
        <v>697.52336553290786</v>
      </c>
      <c r="T409" s="710">
        <f t="shared" si="122"/>
        <v>695.42794412685942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1421.2227758019565</v>
      </c>
      <c r="E410" s="710">
        <f t="shared" si="109"/>
        <v>565.18354344406657</v>
      </c>
      <c r="F410" s="710">
        <f t="shared" si="110"/>
        <v>337.6045524834193</v>
      </c>
      <c r="G410" s="710">
        <f t="shared" si="111"/>
        <v>302.21319458937364</v>
      </c>
      <c r="H410" s="717">
        <f t="shared" si="112"/>
        <v>298.05529970725013</v>
      </c>
      <c r="I410" s="710">
        <f t="shared" si="113"/>
        <v>298.0477086584998</v>
      </c>
      <c r="J410" s="710">
        <f t="shared" si="114"/>
        <v>298.0424777175657</v>
      </c>
      <c r="K410" s="710">
        <f t="shared" si="115"/>
        <v>298.03941390571555</v>
      </c>
      <c r="L410" s="710">
        <f t="shared" si="116"/>
        <v>298.03840297540518</v>
      </c>
      <c r="N410" s="580">
        <v>336</v>
      </c>
      <c r="O410" s="710">
        <f t="shared" si="117"/>
        <v>1.2733269040592723</v>
      </c>
      <c r="P410" s="710">
        <f t="shared" si="118"/>
        <v>729.30750699237069</v>
      </c>
      <c r="Q410" s="710">
        <f t="shared" si="119"/>
        <v>715.00441153808401</v>
      </c>
      <c r="R410" s="710">
        <f t="shared" si="120"/>
        <v>704.72969863661456</v>
      </c>
      <c r="S410" s="710">
        <f t="shared" si="121"/>
        <v>698.53139951954859</v>
      </c>
      <c r="T410" s="710">
        <f t="shared" si="122"/>
        <v>696.43827522355605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1421.3987573517111</v>
      </c>
      <c r="E411" s="710">
        <f t="shared" si="109"/>
        <v>565.92155005973598</v>
      </c>
      <c r="F411" s="710">
        <f t="shared" si="110"/>
        <v>337.83024018060388</v>
      </c>
      <c r="G411" s="710">
        <f t="shared" si="111"/>
        <v>302.24987233096283</v>
      </c>
      <c r="H411" s="717">
        <f t="shared" si="112"/>
        <v>298.0559461938376</v>
      </c>
      <c r="I411" s="710">
        <f t="shared" si="113"/>
        <v>298.04828751582295</v>
      </c>
      <c r="J411" s="710">
        <f t="shared" si="114"/>
        <v>298.04300924351196</v>
      </c>
      <c r="K411" s="710">
        <f t="shared" si="115"/>
        <v>298.0399174104727</v>
      </c>
      <c r="L411" s="710">
        <f t="shared" si="116"/>
        <v>298.03889717632552</v>
      </c>
      <c r="N411" s="580">
        <v>337</v>
      </c>
      <c r="O411" s="710">
        <f t="shared" si="117"/>
        <v>1.2771165674642107</v>
      </c>
      <c r="P411" s="710">
        <f t="shared" si="118"/>
        <v>730.27908644072943</v>
      </c>
      <c r="Q411" s="710">
        <f t="shared" si="119"/>
        <v>715.9924421378355</v>
      </c>
      <c r="R411" s="710">
        <f t="shared" si="120"/>
        <v>705.72950972789795</v>
      </c>
      <c r="S411" s="710">
        <f t="shared" si="121"/>
        <v>699.53826475326707</v>
      </c>
      <c r="T411" s="710">
        <f t="shared" si="122"/>
        <v>697.44743490397389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1421.5735270434752</v>
      </c>
      <c r="E412" s="710">
        <f t="shared" si="109"/>
        <v>566.65829506342777</v>
      </c>
      <c r="F412" s="710">
        <f t="shared" si="110"/>
        <v>338.0563075424638</v>
      </c>
      <c r="G412" s="710">
        <f t="shared" si="111"/>
        <v>302.2867297168408</v>
      </c>
      <c r="H412" s="717">
        <f t="shared" si="112"/>
        <v>298.05659799815407</v>
      </c>
      <c r="I412" s="710">
        <f t="shared" si="113"/>
        <v>298.04887135155457</v>
      </c>
      <c r="J412" s="710">
        <f t="shared" si="114"/>
        <v>298.04354550561629</v>
      </c>
      <c r="K412" s="710">
        <f t="shared" si="115"/>
        <v>298.04042550598473</v>
      </c>
      <c r="L412" s="710">
        <f t="shared" si="116"/>
        <v>298.03939591928213</v>
      </c>
      <c r="N412" s="580">
        <v>338</v>
      </c>
      <c r="O412" s="710">
        <f t="shared" si="117"/>
        <v>1.2809062308691488</v>
      </c>
      <c r="P412" s="710">
        <f t="shared" si="118"/>
        <v>731.24953940294336</v>
      </c>
      <c r="Q412" s="710">
        <f t="shared" si="119"/>
        <v>716.97932717735205</v>
      </c>
      <c r="R412" s="710">
        <f t="shared" si="120"/>
        <v>706.7281616001967</v>
      </c>
      <c r="S412" s="710">
        <f t="shared" si="121"/>
        <v>700.54396258916006</v>
      </c>
      <c r="T412" s="710">
        <f t="shared" si="122"/>
        <v>698.45542452629741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1421.7471021953538</v>
      </c>
      <c r="E413" s="710">
        <f t="shared" si="109"/>
        <v>567.39378044093473</v>
      </c>
      <c r="F413" s="710">
        <f t="shared" si="110"/>
        <v>338.28275240674708</v>
      </c>
      <c r="G413" s="710">
        <f t="shared" si="111"/>
        <v>302.32376677718003</v>
      </c>
      <c r="H413" s="717">
        <f t="shared" si="112"/>
        <v>298.05725514406134</v>
      </c>
      <c r="I413" s="710">
        <f t="shared" si="113"/>
        <v>298.04946018950284</v>
      </c>
      <c r="J413" s="710">
        <f t="shared" si="114"/>
        <v>298.04408652763215</v>
      </c>
      <c r="K413" s="710">
        <f t="shared" si="115"/>
        <v>298.04093821596518</v>
      </c>
      <c r="L413" s="710">
        <f t="shared" si="116"/>
        <v>298.03989922797263</v>
      </c>
      <c r="N413" s="580">
        <v>339</v>
      </c>
      <c r="O413" s="710">
        <f t="shared" si="117"/>
        <v>1.2846958942740871</v>
      </c>
      <c r="P413" s="710">
        <f t="shared" si="118"/>
        <v>732.21886718510359</v>
      </c>
      <c r="Q413" s="710">
        <f t="shared" si="119"/>
        <v>717.96506798483972</v>
      </c>
      <c r="R413" s="710">
        <f t="shared" si="120"/>
        <v>707.72565559755333</v>
      </c>
      <c r="S413" s="710">
        <f t="shared" si="121"/>
        <v>701.54849438075291</v>
      </c>
      <c r="T413" s="710">
        <f t="shared" si="122"/>
        <v>699.46224544713652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1421.9194998402872</v>
      </c>
      <c r="E414" s="710">
        <f t="shared" si="109"/>
        <v>568.12800819118354</v>
      </c>
      <c r="F414" s="710">
        <f t="shared" si="110"/>
        <v>338.50957261864738</v>
      </c>
      <c r="G414" s="710">
        <f t="shared" si="111"/>
        <v>302.36098353957112</v>
      </c>
      <c r="H414" s="717">
        <f t="shared" si="112"/>
        <v>298.05791765541562</v>
      </c>
      <c r="I414" s="710">
        <f t="shared" si="113"/>
        <v>298.05005405347555</v>
      </c>
      <c r="J414" s="710">
        <f t="shared" si="114"/>
        <v>298.0446323333166</v>
      </c>
      <c r="K414" s="710">
        <f t="shared" si="115"/>
        <v>298.04145556413351</v>
      </c>
      <c r="L414" s="710">
        <f t="shared" si="116"/>
        <v>298.04040712610134</v>
      </c>
      <c r="N414" s="580">
        <v>340</v>
      </c>
      <c r="O414" s="710">
        <f t="shared" si="117"/>
        <v>1.2884855576790255</v>
      </c>
      <c r="P414" s="710">
        <f t="shared" si="118"/>
        <v>733.18707109178649</v>
      </c>
      <c r="Q414" s="710">
        <f t="shared" si="119"/>
        <v>718.94966588696468</v>
      </c>
      <c r="R414" s="710">
        <f t="shared" si="120"/>
        <v>708.72199306245204</v>
      </c>
      <c r="S414" s="710">
        <f t="shared" si="121"/>
        <v>702.55186148000189</v>
      </c>
      <c r="T414" s="710">
        <f t="shared" si="122"/>
        <v>700.46789902152807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1422.0907367308541</v>
      </c>
      <c r="E415" s="710">
        <f t="shared" si="109"/>
        <v>568.86098032587734</v>
      </c>
      <c r="F415" s="710">
        <f t="shared" si="110"/>
        <v>338.73676603079912</v>
      </c>
      <c r="G415" s="710">
        <f t="shared" si="111"/>
        <v>302.3983800290373</v>
      </c>
      <c r="H415" s="717">
        <f t="shared" si="112"/>
        <v>298.05858555606733</v>
      </c>
      <c r="I415" s="710">
        <f t="shared" si="113"/>
        <v>298.05065296728003</v>
      </c>
      <c r="J415" s="710">
        <f t="shared" si="114"/>
        <v>298.04518294642992</v>
      </c>
      <c r="K415" s="710">
        <f t="shared" si="115"/>
        <v>298.04197757421468</v>
      </c>
      <c r="L415" s="710">
        <f t="shared" si="116"/>
        <v>298.04091963737915</v>
      </c>
      <c r="N415" s="580">
        <v>341</v>
      </c>
      <c r="O415" s="710">
        <f t="shared" si="117"/>
        <v>1.2922752210839639</v>
      </c>
      <c r="P415" s="710">
        <f t="shared" si="118"/>
        <v>734.15415242605593</v>
      </c>
      <c r="Q415" s="710">
        <f t="shared" si="119"/>
        <v>719.93312220885468</v>
      </c>
      <c r="R415" s="710">
        <f t="shared" si="120"/>
        <v>709.71717533582068</v>
      </c>
      <c r="S415" s="710">
        <f t="shared" si="121"/>
        <v>703.55406523729528</v>
      </c>
      <c r="T415" s="710">
        <f t="shared" si="122"/>
        <v>701.47238660293806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1422.2608293439944</v>
      </c>
      <c r="E416" s="710">
        <f t="shared" si="109"/>
        <v>569.59269886914592</v>
      </c>
      <c r="F416" s="710">
        <f t="shared" si="110"/>
        <v>338.96433050327153</v>
      </c>
      <c r="G416" s="710">
        <f t="shared" si="111"/>
        <v>302.43595626804944</v>
      </c>
      <c r="H416" s="717">
        <f t="shared" si="112"/>
        <v>298.05925886986068</v>
      </c>
      <c r="I416" s="710">
        <f t="shared" si="113"/>
        <v>298.05125695472259</v>
      </c>
      <c r="J416" s="710">
        <f t="shared" si="114"/>
        <v>298.04573839073532</v>
      </c>
      <c r="K416" s="710">
        <f t="shared" si="115"/>
        <v>298.04250426993895</v>
      </c>
      <c r="L416" s="710">
        <f t="shared" si="116"/>
        <v>298.04143678552265</v>
      </c>
      <c r="N416" s="580">
        <v>342</v>
      </c>
      <c r="O416" s="710">
        <f t="shared" si="117"/>
        <v>1.2960648844889022</v>
      </c>
      <c r="P416" s="710">
        <f t="shared" si="118"/>
        <v>735.1201124894651</v>
      </c>
      <c r="Q416" s="710">
        <f t="shared" si="119"/>
        <v>720.91543827410135</v>
      </c>
      <c r="R416" s="710">
        <f t="shared" si="120"/>
        <v>710.71120375703208</v>
      </c>
      <c r="S416" s="710">
        <f t="shared" si="121"/>
        <v>704.55510700145612</v>
      </c>
      <c r="T416" s="710">
        <f t="shared" si="122"/>
        <v>702.47570954326295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1422.4297938856498</v>
      </c>
      <c r="E417" s="710">
        <f t="shared" si="109"/>
        <v>570.32316585720116</v>
      </c>
      <c r="F417" s="710">
        <f t="shared" si="110"/>
        <v>339.19226390356323</v>
      </c>
      <c r="G417" s="710">
        <f t="shared" si="111"/>
        <v>302.47371227654065</v>
      </c>
      <c r="H417" s="717">
        <f t="shared" si="112"/>
        <v>298.05993762063349</v>
      </c>
      <c r="I417" s="710">
        <f t="shared" si="113"/>
        <v>298.05186603960834</v>
      </c>
      <c r="J417" s="710">
        <f t="shared" si="114"/>
        <v>298.04629868999848</v>
      </c>
      <c r="K417" s="710">
        <f t="shared" si="115"/>
        <v>298.0430356750411</v>
      </c>
      <c r="L417" s="710">
        <f t="shared" si="116"/>
        <v>298.0419585942542</v>
      </c>
      <c r="N417" s="580">
        <v>343</v>
      </c>
      <c r="O417" s="710">
        <f t="shared" si="117"/>
        <v>1.2998545478938404</v>
      </c>
      <c r="P417" s="710">
        <f t="shared" si="118"/>
        <v>736.08495258205812</v>
      </c>
      <c r="Q417" s="710">
        <f t="shared" si="119"/>
        <v>721.89661540476163</v>
      </c>
      <c r="R417" s="710">
        <f t="shared" si="120"/>
        <v>711.70407966390633</v>
      </c>
      <c r="S417" s="710">
        <f t="shared" si="121"/>
        <v>705.55498811974337</v>
      </c>
      <c r="T417" s="710">
        <f t="shared" si="122"/>
        <v>703.47786919283192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1422.597646295329</v>
      </c>
      <c r="E418" s="710">
        <f t="shared" si="109"/>
        <v>571.05238333799912</v>
      </c>
      <c r="F418" s="710">
        <f t="shared" si="110"/>
        <v>339.4205641065958</v>
      </c>
      <c r="G418" s="710">
        <f t="shared" si="111"/>
        <v>302.51164807192112</v>
      </c>
      <c r="H418" s="717">
        <f t="shared" si="112"/>
        <v>298.06062183221695</v>
      </c>
      <c r="I418" s="710">
        <f t="shared" si="113"/>
        <v>298.05248024574064</v>
      </c>
      <c r="J418" s="710">
        <f t="shared" si="114"/>
        <v>298.0468638679871</v>
      </c>
      <c r="K418" s="710">
        <f t="shared" si="115"/>
        <v>298.0435718132606</v>
      </c>
      <c r="L418" s="710">
        <f t="shared" si="116"/>
        <v>298.04248508730109</v>
      </c>
      <c r="N418" s="580">
        <v>344</v>
      </c>
      <c r="O418" s="710">
        <f t="shared" si="117"/>
        <v>1.3036442112987787</v>
      </c>
      <c r="P418" s="710">
        <f t="shared" si="118"/>
        <v>737.04867400237185</v>
      </c>
      <c r="Q418" s="710">
        <f t="shared" si="119"/>
        <v>722.87665492135966</v>
      </c>
      <c r="R418" s="710">
        <f t="shared" si="120"/>
        <v>712.69580439271238</v>
      </c>
      <c r="S418" s="710">
        <f t="shared" si="121"/>
        <v>706.55370993785391</v>
      </c>
      <c r="T418" s="710">
        <f t="shared" si="122"/>
        <v>704.47886690040855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1422.7644022505935</v>
      </c>
      <c r="E419" s="710">
        <f t="shared" si="109"/>
        <v>571.7803533709083</v>
      </c>
      <c r="F419" s="710">
        <f t="shared" si="110"/>
        <v>339.64922899470713</v>
      </c>
      <c r="G419" s="710">
        <f t="shared" si="111"/>
        <v>302.54976366909256</v>
      </c>
      <c r="H419" s="717">
        <f t="shared" si="112"/>
        <v>298.06131152843494</v>
      </c>
      <c r="I419" s="710">
        <f t="shared" si="113"/>
        <v>298.05309959692096</v>
      </c>
      <c r="J419" s="710">
        <f t="shared" si="114"/>
        <v>298.04743394847083</v>
      </c>
      <c r="K419" s="710">
        <f t="shared" si="115"/>
        <v>298.04411270834089</v>
      </c>
      <c r="L419" s="710">
        <f t="shared" si="116"/>
        <v>298.04301628839562</v>
      </c>
      <c r="N419" s="580">
        <v>345</v>
      </c>
      <c r="O419" s="710">
        <f t="shared" si="117"/>
        <v>1.3074338747037171</v>
      </c>
      <c r="P419" s="710">
        <f t="shared" si="118"/>
        <v>738.01127804743726</v>
      </c>
      <c r="Q419" s="710">
        <f t="shared" si="119"/>
        <v>723.85555814288819</v>
      </c>
      <c r="R419" s="710">
        <f t="shared" si="120"/>
        <v>713.68637927816974</v>
      </c>
      <c r="S419" s="710">
        <f t="shared" si="121"/>
        <v>707.55127379992462</v>
      </c>
      <c r="T419" s="710">
        <f t="shared" si="122"/>
        <v>705.47870401319244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1422.9300771714682</v>
      </c>
      <c r="E420" s="710">
        <f t="shared" si="109"/>
        <v>572.50707802638453</v>
      </c>
      <c r="F420" s="710">
        <f t="shared" si="110"/>
        <v>339.87825645764468</v>
      </c>
      <c r="G420" s="710">
        <f t="shared" si="111"/>
        <v>302.58805908046287</v>
      </c>
      <c r="H420" s="717">
        <f t="shared" si="112"/>
        <v>298.06200673310411</v>
      </c>
      <c r="I420" s="710">
        <f t="shared" si="113"/>
        <v>298.05372411694844</v>
      </c>
      <c r="J420" s="710">
        <f t="shared" si="114"/>
        <v>298.04800895522061</v>
      </c>
      <c r="K420" s="710">
        <f t="shared" si="115"/>
        <v>298.04465838402899</v>
      </c>
      <c r="L420" s="710">
        <f t="shared" si="116"/>
        <v>298.04355222127447</v>
      </c>
      <c r="N420" s="580">
        <v>346</v>
      </c>
      <c r="O420" s="710">
        <f t="shared" si="117"/>
        <v>1.3112235381086554</v>
      </c>
      <c r="P420" s="710">
        <f t="shared" si="118"/>
        <v>738.97276601278168</v>
      </c>
      <c r="Q420" s="710">
        <f t="shared" si="119"/>
        <v>724.83332638681111</v>
      </c>
      <c r="R420" s="710">
        <f t="shared" si="120"/>
        <v>714.67580565345065</v>
      </c>
      <c r="S420" s="710">
        <f t="shared" si="121"/>
        <v>708.54768104853372</v>
      </c>
      <c r="T420" s="710">
        <f t="shared" si="122"/>
        <v>706.47738187682137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1423.0946862247774</v>
      </c>
      <c r="E421" s="710">
        <f t="shared" si="109"/>
        <v>573.23255938565046</v>
      </c>
      <c r="F421" s="710">
        <f t="shared" si="110"/>
        <v>340.10764439255786</v>
      </c>
      <c r="G421" s="710">
        <f t="shared" si="111"/>
        <v>302.62653431596067</v>
      </c>
      <c r="H421" s="717">
        <f t="shared" si="112"/>
        <v>298.0627074700335</v>
      </c>
      <c r="I421" s="710">
        <f t="shared" si="113"/>
        <v>298.05435382961969</v>
      </c>
      <c r="J421" s="710">
        <f t="shared" si="114"/>
        <v>298.04858891200848</v>
      </c>
      <c r="K421" s="710">
        <f t="shared" si="115"/>
        <v>298.04520886407522</v>
      </c>
      <c r="L421" s="710">
        <f t="shared" si="116"/>
        <v>298.04409290967834</v>
      </c>
      <c r="N421" s="580">
        <v>347</v>
      </c>
      <c r="O421" s="710">
        <f t="shared" si="117"/>
        <v>1.3150132015135936</v>
      </c>
      <c r="P421" s="710">
        <f t="shared" si="118"/>
        <v>739.93313919243053</v>
      </c>
      <c r="Q421" s="710">
        <f t="shared" si="119"/>
        <v>725.80996096906438</v>
      </c>
      <c r="R421" s="710">
        <f t="shared" si="120"/>
        <v>715.66408485018133</v>
      </c>
      <c r="S421" s="710">
        <f t="shared" si="121"/>
        <v>709.54293302470273</v>
      </c>
      <c r="T421" s="710">
        <f t="shared" si="122"/>
        <v>707.47490183537286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1423.2582443284084</v>
      </c>
      <c r="E422" s="710">
        <f t="shared" si="109"/>
        <v>573.95679954038167</v>
      </c>
      <c r="F422" s="710">
        <f t="shared" si="110"/>
        <v>340.33739070399054</v>
      </c>
      <c r="G422" s="710">
        <f t="shared" si="111"/>
        <v>302.66518938304984</v>
      </c>
      <c r="H422" s="717">
        <f t="shared" si="112"/>
        <v>298.06341376302402</v>
      </c>
      <c r="I422" s="710">
        <f t="shared" si="113"/>
        <v>298.0549887587282</v>
      </c>
      <c r="J422" s="710">
        <f t="shared" si="114"/>
        <v>298.04917384260716</v>
      </c>
      <c r="K422" s="710">
        <f t="shared" si="115"/>
        <v>298.04576417223308</v>
      </c>
      <c r="L422" s="710">
        <f t="shared" si="116"/>
        <v>298.04463837735165</v>
      </c>
      <c r="N422" s="580">
        <v>348</v>
      </c>
      <c r="O422" s="710">
        <f t="shared" si="117"/>
        <v>1.3188028649185319</v>
      </c>
      <c r="P422" s="710">
        <f t="shared" si="118"/>
        <v>740.89239887890858</v>
      </c>
      <c r="Q422" s="710">
        <f t="shared" si="119"/>
        <v>726.78546320405871</v>
      </c>
      <c r="R422" s="710">
        <f t="shared" si="120"/>
        <v>716.65121819844433</v>
      </c>
      <c r="S422" s="710">
        <f t="shared" si="121"/>
        <v>710.5370310678984</v>
      </c>
      <c r="T422" s="710">
        <f t="shared" si="122"/>
        <v>708.47126523136615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1423.420766155501</v>
      </c>
      <c r="E423" s="710">
        <f t="shared" si="109"/>
        <v>574.67980059239881</v>
      </c>
      <c r="F423" s="710">
        <f t="shared" si="110"/>
        <v>340.56749330387316</v>
      </c>
      <c r="G423" s="710">
        <f t="shared" si="111"/>
        <v>302.70402428674402</v>
      </c>
      <c r="H423" s="717">
        <f t="shared" si="112"/>
        <v>298.06412563586844</v>
      </c>
      <c r="I423" s="710">
        <f t="shared" si="113"/>
        <v>298.05562892806438</v>
      </c>
      <c r="J423" s="710">
        <f t="shared" si="114"/>
        <v>298.0497637707897</v>
      </c>
      <c r="K423" s="710">
        <f t="shared" si="115"/>
        <v>298.04632433225834</v>
      </c>
      <c r="L423" s="710">
        <f t="shared" si="116"/>
        <v>298.04518864804214</v>
      </c>
      <c r="N423" s="580">
        <v>349</v>
      </c>
      <c r="O423" s="710">
        <f t="shared" si="117"/>
        <v>1.3225925283234703</v>
      </c>
      <c r="P423" s="710">
        <f t="shared" si="118"/>
        <v>741.8505463632423</v>
      </c>
      <c r="Q423" s="710">
        <f t="shared" si="119"/>
        <v>727.75983440468042</v>
      </c>
      <c r="R423" s="710">
        <f t="shared" si="120"/>
        <v>717.63720702677983</v>
      </c>
      <c r="S423" s="710">
        <f t="shared" si="121"/>
        <v>711.52997651603448</v>
      </c>
      <c r="T423" s="710">
        <f t="shared" si="122"/>
        <v>709.46647340576362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1423.582266138568</v>
      </c>
      <c r="E424" s="710">
        <f t="shared" si="109"/>
        <v>575.40156465336497</v>
      </c>
      <c r="F424" s="710">
        <f t="shared" si="110"/>
        <v>340.79795011151418</v>
      </c>
      <c r="G424" s="710">
        <f t="shared" si="111"/>
        <v>302.74303902962089</v>
      </c>
      <c r="H424" s="717">
        <f t="shared" si="112"/>
        <v>298.06484311235084</v>
      </c>
      <c r="I424" s="710">
        <f t="shared" si="113"/>
        <v>298.05627436141475</v>
      </c>
      <c r="J424" s="710">
        <f t="shared" si="114"/>
        <v>298.0503587203292</v>
      </c>
      <c r="K424" s="710">
        <f t="shared" si="115"/>
        <v>298.04688936790922</v>
      </c>
      <c r="L424" s="710">
        <f t="shared" si="116"/>
        <v>298.04574374550054</v>
      </c>
      <c r="N424" s="580">
        <v>350</v>
      </c>
      <c r="O424" s="710">
        <f t="shared" si="117"/>
        <v>1.3263821917284087</v>
      </c>
      <c r="P424" s="710">
        <f t="shared" si="118"/>
        <v>742.80758293496092</v>
      </c>
      <c r="Q424" s="710">
        <f t="shared" si="119"/>
        <v>728.73307588229375</v>
      </c>
      <c r="R424" s="710">
        <f t="shared" si="120"/>
        <v>718.6220526621878</v>
      </c>
      <c r="S424" s="710">
        <f t="shared" si="121"/>
        <v>712.52177070547361</v>
      </c>
      <c r="T424" s="710">
        <f t="shared" si="122"/>
        <v>710.46052769797325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1423.7427584735451</v>
      </c>
      <c r="E425" s="710">
        <f t="shared" si="109"/>
        <v>576.12209384448863</v>
      </c>
      <c r="F425" s="710">
        <f t="shared" si="110"/>
        <v>341.02875905359173</v>
      </c>
      <c r="G425" s="710">
        <f t="shared" si="111"/>
        <v>302.78223361183672</v>
      </c>
      <c r="H425" s="717">
        <f t="shared" si="112"/>
        <v>298.06556621624651</v>
      </c>
      <c r="I425" s="710">
        <f t="shared" si="113"/>
        <v>298.05692508256209</v>
      </c>
      <c r="J425" s="710">
        <f t="shared" si="114"/>
        <v>298.05095871499839</v>
      </c>
      <c r="K425" s="710">
        <f t="shared" si="115"/>
        <v>298.04745930294558</v>
      </c>
      <c r="L425" s="710">
        <f t="shared" si="116"/>
        <v>298.04630369348013</v>
      </c>
      <c r="N425" s="580">
        <v>351</v>
      </c>
      <c r="O425" s="710">
        <f t="shared" si="117"/>
        <v>1.330171855133347</v>
      </c>
      <c r="P425" s="710">
        <f t="shared" si="118"/>
        <v>743.76350988209879</v>
      </c>
      <c r="Q425" s="710">
        <f t="shared" si="119"/>
        <v>729.7051889467424</v>
      </c>
      <c r="R425" s="710">
        <f t="shared" si="120"/>
        <v>719.60575643012953</v>
      </c>
      <c r="S425" s="710">
        <f t="shared" si="121"/>
        <v>713.51241497102887</v>
      </c>
      <c r="T425" s="710">
        <f t="shared" si="122"/>
        <v>711.45342944585002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1423.9022571237726</v>
      </c>
      <c r="E426" s="710">
        <f t="shared" si="109"/>
        <v>576.84139029623213</v>
      </c>
      <c r="F426" s="710">
        <f t="shared" si="110"/>
        <v>341.25991806414436</v>
      </c>
      <c r="G426" s="710">
        <f t="shared" si="111"/>
        <v>302.8216080311405</v>
      </c>
      <c r="H426" s="717">
        <f t="shared" si="112"/>
        <v>298.06629497132155</v>
      </c>
      <c r="I426" s="710">
        <f t="shared" si="113"/>
        <v>298.05758111528485</v>
      </c>
      <c r="J426" s="710">
        <f t="shared" si="114"/>
        <v>298.0515637785694</v>
      </c>
      <c r="K426" s="710">
        <f t="shared" si="115"/>
        <v>298.0480341611289</v>
      </c>
      <c r="L426" s="710">
        <f t="shared" si="116"/>
        <v>298.04686851573643</v>
      </c>
      <c r="N426" s="580">
        <v>352</v>
      </c>
      <c r="O426" s="710">
        <f t="shared" si="117"/>
        <v>1.3339615185382852</v>
      </c>
      <c r="P426" s="710">
        <f t="shared" si="118"/>
        <v>744.71832849119687</v>
      </c>
      <c r="Q426" s="710">
        <f t="shared" si="119"/>
        <v>730.67617490635166</v>
      </c>
      <c r="R426" s="710">
        <f t="shared" si="120"/>
        <v>720.58831965452964</v>
      </c>
      <c r="S426" s="710">
        <f t="shared" si="121"/>
        <v>714.50191064596572</v>
      </c>
      <c r="T426" s="710">
        <f t="shared" si="122"/>
        <v>712.44517998569734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1424.0607758239103</v>
      </c>
      <c r="E427" s="710">
        <f t="shared" si="109"/>
        <v>577.55945614802522</v>
      </c>
      <c r="F427" s="710">
        <f t="shared" si="110"/>
        <v>341.49142508456214</v>
      </c>
      <c r="G427" s="710">
        <f t="shared" si="111"/>
        <v>302.86116228288842</v>
      </c>
      <c r="H427" s="717">
        <f t="shared" si="112"/>
        <v>298.06702940133255</v>
      </c>
      <c r="I427" s="710">
        <f t="shared" si="113"/>
        <v>298.05824248335682</v>
      </c>
      <c r="J427" s="710">
        <f t="shared" si="114"/>
        <v>298.05217393481325</v>
      </c>
      <c r="K427" s="710">
        <f t="shared" si="115"/>
        <v>298.04861396622181</v>
      </c>
      <c r="L427" s="710">
        <f t="shared" si="116"/>
        <v>298.04743823602672</v>
      </c>
      <c r="N427" s="580">
        <v>353</v>
      </c>
      <c r="O427" s="710">
        <f t="shared" si="117"/>
        <v>1.3377511819432235</v>
      </c>
      <c r="P427" s="710">
        <f t="shared" si="118"/>
        <v>745.67204004730456</v>
      </c>
      <c r="Q427" s="710">
        <f t="shared" si="119"/>
        <v>731.64603506792969</v>
      </c>
      <c r="R427" s="710">
        <f t="shared" si="120"/>
        <v>721.56974365777751</v>
      </c>
      <c r="S427" s="710">
        <f t="shared" si="121"/>
        <v>715.4902590620037</v>
      </c>
      <c r="T427" s="710">
        <f t="shared" si="122"/>
        <v>713.43578065226995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1424.2183280837842</v>
      </c>
      <c r="E428" s="710">
        <f t="shared" si="109"/>
        <v>578.27629354798432</v>
      </c>
      <c r="F428" s="710">
        <f t="shared" si="110"/>
        <v>341.72327806357674</v>
      </c>
      <c r="G428" s="710">
        <f t="shared" si="111"/>
        <v>302.90089636005803</v>
      </c>
      <c r="H428" s="717">
        <f t="shared" si="112"/>
        <v>298.06776953002645</v>
      </c>
      <c r="I428" s="710">
        <f t="shared" si="113"/>
        <v>298.05890921054697</v>
      </c>
      <c r="J428" s="710">
        <f t="shared" si="114"/>
        <v>298.05278920749953</v>
      </c>
      <c r="K428" s="710">
        <f t="shared" si="115"/>
        <v>298.04919874198771</v>
      </c>
      <c r="L428" s="710">
        <f t="shared" si="116"/>
        <v>298.04801287811</v>
      </c>
      <c r="N428" s="580">
        <v>354</v>
      </c>
      <c r="O428" s="710">
        <f t="shared" si="117"/>
        <v>1.3415408453481619</v>
      </c>
      <c r="P428" s="710">
        <f t="shared" si="118"/>
        <v>746.62464583398105</v>
      </c>
      <c r="Q428" s="710">
        <f t="shared" si="119"/>
        <v>732.6147707367694</v>
      </c>
      <c r="R428" s="710">
        <f t="shared" si="120"/>
        <v>722.55002976072944</v>
      </c>
      <c r="S428" s="710">
        <f t="shared" si="121"/>
        <v>716.47746154931838</v>
      </c>
      <c r="T428" s="710">
        <f t="shared" si="122"/>
        <v>714.42523277877433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1424.3749271921713</v>
      </c>
      <c r="E429" s="710">
        <f t="shared" si="109"/>
        <v>578.99190465263655</v>
      </c>
      <c r="F429" s="710">
        <f t="shared" si="110"/>
        <v>341.95547495725191</v>
      </c>
      <c r="G429" s="710">
        <f t="shared" si="111"/>
        <v>302.94081025326233</v>
      </c>
      <c r="H429" s="717">
        <f t="shared" si="112"/>
        <v>298.06851538114012</v>
      </c>
      <c r="I429" s="710">
        <f t="shared" si="113"/>
        <v>298.05958132061903</v>
      </c>
      <c r="J429" s="710">
        <f t="shared" si="114"/>
        <v>298.05340962039617</v>
      </c>
      <c r="K429" s="710">
        <f t="shared" si="115"/>
        <v>298.04978851219039</v>
      </c>
      <c r="L429" s="710">
        <f t="shared" si="116"/>
        <v>298.04859246574631</v>
      </c>
      <c r="N429" s="580">
        <v>355</v>
      </c>
      <c r="O429" s="710">
        <f t="shared" si="117"/>
        <v>1.3453305087531002</v>
      </c>
      <c r="P429" s="710">
        <f t="shared" si="118"/>
        <v>747.57614713329735</v>
      </c>
      <c r="Q429" s="710">
        <f t="shared" si="119"/>
        <v>733.58238321665044</v>
      </c>
      <c r="R429" s="710">
        <f t="shared" si="120"/>
        <v>723.5291792827104</v>
      </c>
      <c r="S429" s="710">
        <f t="shared" si="121"/>
        <v>717.46351943654327</v>
      </c>
      <c r="T429" s="710">
        <f t="shared" si="122"/>
        <v>715.41353769687169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1424.530586220518</v>
      </c>
      <c r="E430" s="710">
        <f t="shared" si="109"/>
        <v>579.70629162664898</v>
      </c>
      <c r="F430" s="710">
        <f t="shared" si="110"/>
        <v>342.1880137289732</v>
      </c>
      <c r="G430" s="710">
        <f t="shared" si="111"/>
        <v>302.98090395076417</v>
      </c>
      <c r="H430" s="717">
        <f t="shared" si="112"/>
        <v>298.06926697839998</v>
      </c>
      <c r="I430" s="710">
        <f t="shared" si="113"/>
        <v>298.06025883733111</v>
      </c>
      <c r="J430" s="710">
        <f t="shared" si="114"/>
        <v>298.05403519726912</v>
      </c>
      <c r="K430" s="710">
        <f t="shared" si="115"/>
        <v>298.05038330059381</v>
      </c>
      <c r="L430" s="710">
        <f t="shared" si="116"/>
        <v>298.04917702269648</v>
      </c>
      <c r="N430" s="580">
        <v>356</v>
      </c>
      <c r="O430" s="710">
        <f t="shared" si="117"/>
        <v>1.3491201721580384</v>
      </c>
      <c r="P430" s="710">
        <f t="shared" si="118"/>
        <v>748.52654522583816</v>
      </c>
      <c r="Q430" s="710">
        <f t="shared" si="119"/>
        <v>734.54887380984087</v>
      </c>
      <c r="R430" s="710">
        <f t="shared" si="120"/>
        <v>724.50719354151568</v>
      </c>
      <c r="S430" s="710">
        <f t="shared" si="121"/>
        <v>718.44843405077097</v>
      </c>
      <c r="T430" s="710">
        <f t="shared" si="122"/>
        <v>716.40069673667892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1424.685318026596</v>
      </c>
      <c r="E431" s="710">
        <f t="shared" si="109"/>
        <v>580.41945664256332</v>
      </c>
      <c r="F431" s="710">
        <f t="shared" si="110"/>
        <v>342.42089234943757</v>
      </c>
      <c r="G431" s="710">
        <f t="shared" si="111"/>
        <v>303.02117743849021</v>
      </c>
      <c r="H431" s="717">
        <f t="shared" si="112"/>
        <v>298.07002434552197</v>
      </c>
      <c r="I431" s="710">
        <f t="shared" si="113"/>
        <v>298.0609417844355</v>
      </c>
      <c r="J431" s="710">
        <f t="shared" si="114"/>
        <v>298.05466596188182</v>
      </c>
      <c r="K431" s="710">
        <f t="shared" si="115"/>
        <v>298.05098313096153</v>
      </c>
      <c r="L431" s="710">
        <f t="shared" si="116"/>
        <v>298.04976657272186</v>
      </c>
      <c r="N431" s="580">
        <v>357</v>
      </c>
      <c r="O431" s="710">
        <f t="shared" si="117"/>
        <v>1.3529098355629767</v>
      </c>
      <c r="P431" s="710">
        <f t="shared" si="118"/>
        <v>749.47584139070341</v>
      </c>
      <c r="Q431" s="710">
        <f t="shared" si="119"/>
        <v>735.51424381709876</v>
      </c>
      <c r="R431" s="710">
        <f t="shared" si="120"/>
        <v>725.48407385341238</v>
      </c>
      <c r="S431" s="710">
        <f t="shared" si="121"/>
        <v>719.43220671755591</v>
      </c>
      <c r="T431" s="710">
        <f t="shared" si="122"/>
        <v>717.3867112267709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1424.8391352580975</v>
      </c>
      <c r="E432" s="710">
        <f t="shared" si="109"/>
        <v>581.13140188053455</v>
      </c>
      <c r="F432" s="710">
        <f t="shared" si="110"/>
        <v>342.65410879664273</v>
      </c>
      <c r="G432" s="710">
        <f t="shared" si="111"/>
        <v>303.06163070004493</v>
      </c>
      <c r="H432" s="717">
        <f t="shared" si="112"/>
        <v>298.0707875062111</v>
      </c>
      <c r="I432" s="710">
        <f t="shared" si="113"/>
        <v>298.06163018567833</v>
      </c>
      <c r="J432" s="710">
        <f t="shared" si="114"/>
        <v>298.05530193799507</v>
      </c>
      <c r="K432" s="710">
        <f t="shared" si="115"/>
        <v>298.05158802705665</v>
      </c>
      <c r="L432" s="710">
        <f t="shared" si="116"/>
        <v>298.0503611395838</v>
      </c>
      <c r="N432" s="580">
        <v>358</v>
      </c>
      <c r="O432" s="710">
        <f t="shared" si="117"/>
        <v>1.3566994989679151</v>
      </c>
      <c r="P432" s="710">
        <f t="shared" si="118"/>
        <v>750.42403690550987</v>
      </c>
      <c r="Q432" s="710">
        <f t="shared" si="119"/>
        <v>736.47849453767401</v>
      </c>
      <c r="R432" s="710">
        <f t="shared" si="120"/>
        <v>726.45982153314174</v>
      </c>
      <c r="S432" s="710">
        <f t="shared" si="121"/>
        <v>720.41483876091513</v>
      </c>
      <c r="T432" s="710">
        <f t="shared" si="122"/>
        <v>718.37158249418223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1424.9920503561686</v>
      </c>
      <c r="E433" s="710">
        <f t="shared" si="109"/>
        <v>581.84212952807547</v>
      </c>
      <c r="F433" s="710">
        <f t="shared" si="110"/>
        <v>342.88766105587632</v>
      </c>
      <c r="G433" s="710">
        <f t="shared" si="111"/>
        <v>303.10226371672462</v>
      </c>
      <c r="H433" s="717">
        <f t="shared" si="112"/>
        <v>298.07155648416119</v>
      </c>
      <c r="I433" s="710">
        <f t="shared" si="113"/>
        <v>298.06232406479916</v>
      </c>
      <c r="J433" s="710">
        <f t="shared" si="114"/>
        <v>298.05594314936661</v>
      </c>
      <c r="K433" s="710">
        <f t="shared" si="115"/>
        <v>298.05219801264121</v>
      </c>
      <c r="L433" s="710">
        <f t="shared" si="116"/>
        <v>298.0509607470434</v>
      </c>
      <c r="N433" s="580">
        <v>359</v>
      </c>
      <c r="O433" s="710">
        <f t="shared" si="117"/>
        <v>1.3604891623728534</v>
      </c>
      <c r="P433" s="710">
        <f t="shared" si="118"/>
        <v>751.37113304639308</v>
      </c>
      <c r="Q433" s="710">
        <f t="shared" si="119"/>
        <v>737.44162726931017</v>
      </c>
      <c r="R433" s="710">
        <f t="shared" si="120"/>
        <v>727.43443789392052</v>
      </c>
      <c r="S433" s="710">
        <f t="shared" si="121"/>
        <v>721.39633150333088</v>
      </c>
      <c r="T433" s="710">
        <f t="shared" si="122"/>
        <v>719.35531186440846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1425.1440755588833</v>
      </c>
      <c r="E434" s="710">
        <f t="shared" si="109"/>
        <v>582.55164177980464</v>
      </c>
      <c r="F434" s="710">
        <f t="shared" si="110"/>
        <v>343.12154711970453</v>
      </c>
      <c r="G434" s="710">
        <f t="shared" si="111"/>
        <v>303.14307646753156</v>
      </c>
      <c r="H434" s="717">
        <f t="shared" si="112"/>
        <v>298.07233130305463</v>
      </c>
      <c r="I434" s="710">
        <f t="shared" si="113"/>
        <v>298.06302344553092</v>
      </c>
      <c r="J434" s="710">
        <f t="shared" si="114"/>
        <v>298.05658961975087</v>
      </c>
      <c r="K434" s="710">
        <f t="shared" si="115"/>
        <v>298.05281311147598</v>
      </c>
      <c r="L434" s="710">
        <f t="shared" si="116"/>
        <v>298.05156541886134</v>
      </c>
      <c r="N434" s="580">
        <v>360</v>
      </c>
      <c r="O434" s="710">
        <f t="shared" si="117"/>
        <v>1.3642788257777918</v>
      </c>
      <c r="P434" s="710">
        <f t="shared" si="118"/>
        <v>752.31713108800898</v>
      </c>
      <c r="Q434" s="710">
        <f t="shared" si="119"/>
        <v>738.40364330824616</v>
      </c>
      <c r="R434" s="710">
        <f t="shared" si="120"/>
        <v>728.40792424744291</v>
      </c>
      <c r="S434" s="710">
        <f t="shared" si="121"/>
        <v>722.37668626575191</v>
      </c>
      <c r="T434" s="710">
        <f t="shared" si="122"/>
        <v>720.33790066140875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1425.2952229046577</v>
      </c>
      <c r="E435" s="710">
        <f t="shared" si="109"/>
        <v>583.25994083720059</v>
      </c>
      <c r="F435" s="710">
        <f t="shared" si="110"/>
        <v>343.35576498796081</v>
      </c>
      <c r="G435" s="710">
        <f t="shared" si="111"/>
        <v>303.18406892918767</v>
      </c>
      <c r="H435" s="717">
        <f t="shared" si="112"/>
        <v>298.07311198656191</v>
      </c>
      <c r="I435" s="710">
        <f t="shared" si="113"/>
        <v>298.06372835159931</v>
      </c>
      <c r="J435" s="710">
        <f t="shared" si="114"/>
        <v>298.05724137289837</v>
      </c>
      <c r="K435" s="710">
        <f t="shared" si="115"/>
        <v>298.05343334732015</v>
      </c>
      <c r="L435" s="710">
        <f t="shared" si="116"/>
        <v>298.05217517879709</v>
      </c>
      <c r="N435" s="580">
        <v>361</v>
      </c>
      <c r="O435" s="710">
        <f t="shared" si="117"/>
        <v>1.3680684891827299</v>
      </c>
      <c r="P435" s="710">
        <f t="shared" si="118"/>
        <v>753.26203230353565</v>
      </c>
      <c r="Q435" s="710">
        <f t="shared" si="119"/>
        <v>739.36454394921782</v>
      </c>
      <c r="R435" s="710">
        <f t="shared" si="120"/>
        <v>729.38028190388229</v>
      </c>
      <c r="S435" s="710">
        <f t="shared" si="121"/>
        <v>723.35590436759571</v>
      </c>
      <c r="T435" s="710">
        <f t="shared" si="122"/>
        <v>721.31935020760704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1425.4455042356099</v>
      </c>
      <c r="E436" s="710">
        <f t="shared" si="109"/>
        <v>583.96702890835911</v>
      </c>
      <c r="F436" s="710">
        <f t="shared" si="110"/>
        <v>343.590312667734</v>
      </c>
      <c r="G436" s="710">
        <f t="shared" si="111"/>
        <v>303.22524107614873</v>
      </c>
      <c r="H436" s="717">
        <f t="shared" si="112"/>
        <v>298.0738985583418</v>
      </c>
      <c r="I436" s="710">
        <f t="shared" si="113"/>
        <v>298.06443880672265</v>
      </c>
      <c r="J436" s="710">
        <f t="shared" si="114"/>
        <v>298.05789843255587</v>
      </c>
      <c r="K436" s="710">
        <f t="shared" si="115"/>
        <v>298.05405874393091</v>
      </c>
      <c r="L436" s="710">
        <f t="shared" si="116"/>
        <v>298.05279005060908</v>
      </c>
      <c r="N436" s="580">
        <v>362</v>
      </c>
      <c r="O436" s="710">
        <f t="shared" si="117"/>
        <v>1.3718581525876683</v>
      </c>
      <c r="P436" s="710">
        <f t="shared" si="118"/>
        <v>754.20583796467486</v>
      </c>
      <c r="Q436" s="710">
        <f t="shared" si="119"/>
        <v>740.32433048546</v>
      </c>
      <c r="R436" s="710">
        <f t="shared" si="120"/>
        <v>730.35151217189286</v>
      </c>
      <c r="S436" s="710">
        <f t="shared" si="121"/>
        <v>724.33398712674943</v>
      </c>
      <c r="T436" s="710">
        <f t="shared" si="122"/>
        <v>722.2996618238941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1425.5949312008579</v>
      </c>
      <c r="E437" s="710">
        <f t="shared" si="109"/>
        <v>584.67290820775634</v>
      </c>
      <c r="F437" s="710">
        <f t="shared" si="110"/>
        <v>343.82518817335665</v>
      </c>
      <c r="G437" s="710">
        <f t="shared" si="111"/>
        <v>303.26659288061779</v>
      </c>
      <c r="H437" s="717">
        <f t="shared" si="112"/>
        <v>298.07469104204051</v>
      </c>
      <c r="I437" s="710">
        <f t="shared" si="113"/>
        <v>298.06515483461158</v>
      </c>
      <c r="J437" s="710">
        <f t="shared" si="114"/>
        <v>298.05856082246561</v>
      </c>
      <c r="K437" s="710">
        <f t="shared" si="115"/>
        <v>298.05468932506312</v>
      </c>
      <c r="L437" s="710">
        <f t="shared" si="116"/>
        <v>298.05341005805411</v>
      </c>
      <c r="N437" s="580">
        <v>363</v>
      </c>
      <c r="O437" s="710">
        <f t="shared" si="117"/>
        <v>1.3756478159926067</v>
      </c>
      <c r="P437" s="710">
        <f t="shared" si="118"/>
        <v>755.14854934165396</v>
      </c>
      <c r="Q437" s="710">
        <f t="shared" si="119"/>
        <v>741.28300420870812</v>
      </c>
      <c r="R437" s="710">
        <f t="shared" si="120"/>
        <v>731.32161635861178</v>
      </c>
      <c r="S437" s="710">
        <f t="shared" si="121"/>
        <v>725.31093585957296</v>
      </c>
      <c r="T437" s="710">
        <f t="shared" si="122"/>
        <v>723.27883682962909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1425.7435152597666</v>
      </c>
      <c r="E438" s="710">
        <f t="shared" si="109"/>
        <v>585.37758095601509</v>
      </c>
      <c r="F438" s="710">
        <f t="shared" si="110"/>
        <v>344.06038952639267</v>
      </c>
      <c r="G438" s="710">
        <f t="shared" si="111"/>
        <v>303.30812431255924</v>
      </c>
      <c r="H438" s="717">
        <f t="shared" si="112"/>
        <v>298.07548946129185</v>
      </c>
      <c r="I438" s="710">
        <f t="shared" si="113"/>
        <v>298.06587645896872</v>
      </c>
      <c r="J438" s="710">
        <f t="shared" si="114"/>
        <v>298.05922856636516</v>
      </c>
      <c r="K438" s="710">
        <f t="shared" si="115"/>
        <v>298.0553251144691</v>
      </c>
      <c r="L438" s="710">
        <f t="shared" si="116"/>
        <v>298.05403522488683</v>
      </c>
      <c r="N438" s="580">
        <v>364</v>
      </c>
      <c r="O438" s="710">
        <f t="shared" si="117"/>
        <v>1.379437479397545</v>
      </c>
      <c r="P438" s="710">
        <f t="shared" si="118"/>
        <v>756.09016770322773</v>
      </c>
      <c r="Q438" s="710">
        <f t="shared" si="119"/>
        <v>742.2405664091998</v>
      </c>
      <c r="R438" s="710">
        <f t="shared" si="120"/>
        <v>732.29059576966051</v>
      </c>
      <c r="S438" s="710">
        <f t="shared" si="121"/>
        <v>726.28675188089915</v>
      </c>
      <c r="T438" s="710">
        <f t="shared" si="122"/>
        <v>724.25687654264141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1425.8912676851369</v>
      </c>
      <c r="E439" s="710">
        <f t="shared" si="109"/>
        <v>586.08104937967653</v>
      </c>
      <c r="F439" s="710">
        <f t="shared" si="110"/>
        <v>344.29591475562501</v>
      </c>
      <c r="G439" s="710">
        <f t="shared" si="111"/>
        <v>303.34983533971251</v>
      </c>
      <c r="H439" s="717">
        <f t="shared" si="112"/>
        <v>298.07629383971675</v>
      </c>
      <c r="I439" s="710">
        <f t="shared" si="113"/>
        <v>298.06660370348834</v>
      </c>
      <c r="J439" s="710">
        <f t="shared" si="114"/>
        <v>298.05990168798724</v>
      </c>
      <c r="K439" s="710">
        <f t="shared" si="115"/>
        <v>298.05596613589807</v>
      </c>
      <c r="L439" s="710">
        <f t="shared" si="116"/>
        <v>298.05466557485983</v>
      </c>
      <c r="N439" s="580">
        <v>365</v>
      </c>
      <c r="O439" s="710">
        <f t="shared" si="117"/>
        <v>1.3832271428024832</v>
      </c>
      <c r="P439" s="710">
        <f t="shared" si="118"/>
        <v>757.03069431667984</v>
      </c>
      <c r="Q439" s="710">
        <f t="shared" si="119"/>
        <v>743.19701837567675</v>
      </c>
      <c r="R439" s="710">
        <f t="shared" si="120"/>
        <v>733.25845170914658</v>
      </c>
      <c r="S439" s="710">
        <f t="shared" si="121"/>
        <v>727.26143650403696</v>
      </c>
      <c r="T439" s="710">
        <f t="shared" si="122"/>
        <v>725.23378227923251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1426.0381995663422</v>
      </c>
      <c r="E440" s="710">
        <f t="shared" si="109"/>
        <v>586.78331571097522</v>
      </c>
      <c r="F440" s="710">
        <f t="shared" si="110"/>
        <v>344.531761897043</v>
      </c>
      <c r="G440" s="710">
        <f t="shared" si="111"/>
        <v>303.39172592760576</v>
      </c>
      <c r="H440" s="717">
        <f t="shared" si="112"/>
        <v>298.07710420092303</v>
      </c>
      <c r="I440" s="710">
        <f t="shared" si="113"/>
        <v>298.06733659185619</v>
      </c>
      <c r="J440" s="710">
        <f t="shared" si="114"/>
        <v>298.060580211059</v>
      </c>
      <c r="K440" s="710">
        <f t="shared" si="115"/>
        <v>298.05661241309599</v>
      </c>
      <c r="L440" s="710">
        <f t="shared" si="116"/>
        <v>298.05530113172284</v>
      </c>
      <c r="N440" s="580">
        <v>366</v>
      </c>
      <c r="O440" s="710">
        <f t="shared" si="117"/>
        <v>1.3870168062074215</v>
      </c>
      <c r="P440" s="710">
        <f t="shared" si="118"/>
        <v>757.97013044782443</v>
      </c>
      <c r="Q440" s="710">
        <f t="shared" si="119"/>
        <v>744.15236139538661</v>
      </c>
      <c r="R440" s="710">
        <f t="shared" si="120"/>
        <v>734.2251854796657</v>
      </c>
      <c r="S440" s="710">
        <f t="shared" si="121"/>
        <v>728.23499104077234</v>
      </c>
      <c r="T440" s="710">
        <f t="shared" si="122"/>
        <v>726.20955535417795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1426.1843218124113</v>
      </c>
      <c r="E441" s="710">
        <f t="shared" si="109"/>
        <v>587.4843821876193</v>
      </c>
      <c r="F441" s="710">
        <f t="shared" si="110"/>
        <v>344.76792899382951</v>
      </c>
      <c r="G441" s="710">
        <f t="shared" si="111"/>
        <v>303.43379603956936</v>
      </c>
      <c r="H441" s="717">
        <f t="shared" si="112"/>
        <v>298.07792056850519</v>
      </c>
      <c r="I441" s="710">
        <f t="shared" si="113"/>
        <v>298.06807514774908</v>
      </c>
      <c r="J441" s="710">
        <f t="shared" si="114"/>
        <v>298.0612641593022</v>
      </c>
      <c r="K441" s="710">
        <f t="shared" si="115"/>
        <v>298.05726396980521</v>
      </c>
      <c r="L441" s="710">
        <f t="shared" si="116"/>
        <v>298.0559419192229</v>
      </c>
      <c r="N441" s="580">
        <v>367</v>
      </c>
      <c r="O441" s="710">
        <f t="shared" si="117"/>
        <v>1.3908064696123599</v>
      </c>
      <c r="P441" s="710">
        <f t="shared" si="118"/>
        <v>758.90847736100818</v>
      </c>
      <c r="Q441" s="710">
        <f t="shared" si="119"/>
        <v>745.10659675408442</v>
      </c>
      <c r="R441" s="710">
        <f t="shared" si="120"/>
        <v>735.19079838230323</v>
      </c>
      <c r="S441" s="710">
        <f t="shared" si="121"/>
        <v>729.20741680137053</v>
      </c>
      <c r="T441" s="710">
        <f t="shared" si="122"/>
        <v>727.18419708072872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1426.3296451550598</v>
      </c>
      <c r="E442" s="710">
        <f t="shared" si="109"/>
        <v>588.18425105257404</v>
      </c>
      <c r="F442" s="710">
        <f t="shared" si="110"/>
        <v>345.004414096348</v>
      </c>
      <c r="G442" s="710">
        <f t="shared" si="111"/>
        <v>303.47604563674963</v>
      </c>
      <c r="H442" s="717">
        <f t="shared" si="112"/>
        <v>298.07874296604399</v>
      </c>
      <c r="I442" s="710">
        <f t="shared" si="113"/>
        <v>298.06881939483463</v>
      </c>
      <c r="J442" s="710">
        <f t="shared" si="114"/>
        <v>298.06195355643263</v>
      </c>
      <c r="K442" s="710">
        <f t="shared" si="115"/>
        <v>298.05792082976416</v>
      </c>
      <c r="L442" s="710">
        <f t="shared" si="116"/>
        <v>298.05658796110362</v>
      </c>
      <c r="N442" s="580">
        <v>368</v>
      </c>
      <c r="O442" s="710">
        <f t="shared" si="117"/>
        <v>1.3945961330172982</v>
      </c>
      <c r="P442" s="710">
        <f t="shared" si="118"/>
        <v>759.84573631911167</v>
      </c>
      <c r="Q442" s="710">
        <f t="shared" si="119"/>
        <v>746.05972573603435</v>
      </c>
      <c r="R442" s="710">
        <f t="shared" si="120"/>
        <v>736.15529171663604</v>
      </c>
      <c r="S442" s="710">
        <f t="shared" si="121"/>
        <v>730.17871509457746</v>
      </c>
      <c r="T442" s="710">
        <f t="shared" si="122"/>
        <v>728.15770877061289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1426.4741801516695</v>
      </c>
      <c r="E443" s="710">
        <f t="shared" si="109"/>
        <v>588.88292455384931</v>
      </c>
      <c r="F443" s="710">
        <f t="shared" si="110"/>
        <v>345.24121526212917</v>
      </c>
      <c r="G443" s="710">
        <f t="shared" si="111"/>
        <v>303.51847467812246</v>
      </c>
      <c r="H443" s="717">
        <f t="shared" si="112"/>
        <v>298.07957141710637</v>
      </c>
      <c r="I443" s="710">
        <f t="shared" si="113"/>
        <v>298.0695693567709</v>
      </c>
      <c r="J443" s="710">
        <f t="shared" si="114"/>
        <v>298.06264842615974</v>
      </c>
      <c r="K443" s="710">
        <f t="shared" si="115"/>
        <v>298.0585830167069</v>
      </c>
      <c r="L443" s="710">
        <f t="shared" si="116"/>
        <v>298.05723928110496</v>
      </c>
      <c r="N443" s="580">
        <v>369</v>
      </c>
      <c r="O443" s="710">
        <f t="shared" si="117"/>
        <v>1.3983857964222366</v>
      </c>
      <c r="P443" s="710">
        <f t="shared" si="118"/>
        <v>760.78190858355151</v>
      </c>
      <c r="Q443" s="710">
        <f t="shared" si="119"/>
        <v>747.0117496240116</v>
      </c>
      <c r="R443" s="710">
        <f t="shared" si="120"/>
        <v>737.11866678073409</v>
      </c>
      <c r="S443" s="710">
        <f t="shared" si="121"/>
        <v>731.1488872276218</v>
      </c>
      <c r="T443" s="710">
        <f t="shared" si="122"/>
        <v>729.13009173403827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1426.6179371882181</v>
      </c>
      <c r="E444" s="710">
        <f t="shared" si="109"/>
        <v>589.58040494429247</v>
      </c>
      <c r="F444" s="710">
        <f t="shared" si="110"/>
        <v>345.47833055585744</v>
      </c>
      <c r="G444" s="710">
        <f t="shared" si="111"/>
        <v>303.56108312050651</v>
      </c>
      <c r="H444" s="717">
        <f t="shared" si="112"/>
        <v>298.0804059452451</v>
      </c>
      <c r="I444" s="710">
        <f t="shared" si="113"/>
        <v>298.07032505720633</v>
      </c>
      <c r="J444" s="710">
        <f t="shared" si="114"/>
        <v>298.06334879218645</v>
      </c>
      <c r="K444" s="710">
        <f t="shared" si="115"/>
        <v>298.05925055436296</v>
      </c>
      <c r="L444" s="710">
        <f t="shared" si="116"/>
        <v>298.05789590296291</v>
      </c>
      <c r="N444" s="580">
        <v>370</v>
      </c>
      <c r="O444" s="710">
        <f t="shared" si="117"/>
        <v>1.4021754598271747</v>
      </c>
      <c r="P444" s="710">
        <f t="shared" si="118"/>
        <v>761.71699541428166</v>
      </c>
      <c r="Q444" s="710">
        <f t="shared" si="119"/>
        <v>747.96266969930434</v>
      </c>
      <c r="R444" s="710">
        <f t="shared" si="120"/>
        <v>738.08092487116244</v>
      </c>
      <c r="S444" s="710">
        <f t="shared" si="121"/>
        <v>732.11793450621622</v>
      </c>
      <c r="T444" s="710">
        <f t="shared" si="122"/>
        <v>730.10134727969296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1426.7609264821585</v>
      </c>
      <c r="E445" s="710">
        <f t="shared" si="109"/>
        <v>590.27669448138306</v>
      </c>
      <c r="F445" s="710">
        <f t="shared" si="110"/>
        <v>345.71575804935736</v>
      </c>
      <c r="G445" s="710">
        <f t="shared" si="111"/>
        <v>303.603870918577</v>
      </c>
      <c r="H445" s="717">
        <f t="shared" si="112"/>
        <v>298.08124657399856</v>
      </c>
      <c r="I445" s="710">
        <f t="shared" si="113"/>
        <v>298.07108651977921</v>
      </c>
      <c r="J445" s="710">
        <f t="shared" si="114"/>
        <v>298.06405467820883</v>
      </c>
      <c r="K445" s="710">
        <f t="shared" si="115"/>
        <v>298.05992346645701</v>
      </c>
      <c r="L445" s="710">
        <f t="shared" si="116"/>
        <v>298.05855785040939</v>
      </c>
      <c r="N445" s="580">
        <v>371</v>
      </c>
      <c r="O445" s="710">
        <f t="shared" si="117"/>
        <v>1.4059651232321131</v>
      </c>
      <c r="P445" s="710">
        <f t="shared" si="118"/>
        <v>762.65099806979515</v>
      </c>
      <c r="Q445" s="710">
        <f t="shared" si="119"/>
        <v>748.91248724171476</v>
      </c>
      <c r="R445" s="710">
        <f t="shared" si="120"/>
        <v>739.04206728298277</v>
      </c>
      <c r="S445" s="710">
        <f t="shared" si="121"/>
        <v>733.08585823455974</v>
      </c>
      <c r="T445" s="710">
        <f t="shared" si="122"/>
        <v>731.0714767147482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1426.9031580852511</v>
      </c>
      <c r="E446" s="710">
        <f t="shared" si="109"/>
        <v>590.97179542703304</v>
      </c>
      <c r="F446" s="710">
        <f t="shared" si="110"/>
        <v>345.95349582158002</v>
      </c>
      <c r="G446" s="710">
        <f t="shared" si="111"/>
        <v>303.64683802487895</v>
      </c>
      <c r="H446" s="717">
        <f t="shared" si="112"/>
        <v>298.0820933268904</v>
      </c>
      <c r="I446" s="710">
        <f t="shared" si="113"/>
        <v>298.07185376811753</v>
      </c>
      <c r="J446" s="710">
        <f t="shared" si="114"/>
        <v>298.06476610791583</v>
      </c>
      <c r="K446" s="710">
        <f t="shared" si="115"/>
        <v>298.06060177670844</v>
      </c>
      <c r="L446" s="710">
        <f t="shared" si="116"/>
        <v>298.05922514717162</v>
      </c>
      <c r="N446" s="580">
        <v>372</v>
      </c>
      <c r="O446" s="710">
        <f t="shared" si="117"/>
        <v>1.4097547866370514</v>
      </c>
      <c r="P446" s="710">
        <f t="shared" si="118"/>
        <v>763.583917807126</v>
      </c>
      <c r="Q446" s="710">
        <f t="shared" si="119"/>
        <v>749.86120352956141</v>
      </c>
      <c r="R446" s="710">
        <f t="shared" si="120"/>
        <v>740.0020953097553</v>
      </c>
      <c r="S446" s="710">
        <f t="shared" si="121"/>
        <v>734.05265971533947</v>
      </c>
      <c r="T446" s="710">
        <f t="shared" si="122"/>
        <v>732.04048134485913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1427.0446418863462</v>
      </c>
      <c r="E447" s="710">
        <f t="shared" si="109"/>
        <v>591.66571004738955</v>
      </c>
      <c r="F447" s="710">
        <f t="shared" si="110"/>
        <v>346.19154195858857</v>
      </c>
      <c r="G447" s="710">
        <f t="shared" si="111"/>
        <v>303.68998438984056</v>
      </c>
      <c r="H447" s="717">
        <f t="shared" si="112"/>
        <v>298.08294622742937</v>
      </c>
      <c r="I447" s="710">
        <f t="shared" si="113"/>
        <v>298.07262682583854</v>
      </c>
      <c r="J447" s="710">
        <f t="shared" si="114"/>
        <v>298.06548310498886</v>
      </c>
      <c r="K447" s="710">
        <f t="shared" si="115"/>
        <v>298.06128550883102</v>
      </c>
      <c r="L447" s="710">
        <f t="shared" si="116"/>
        <v>298.05989781697195</v>
      </c>
      <c r="N447" s="580">
        <v>373</v>
      </c>
      <c r="O447" s="710">
        <f t="shared" si="117"/>
        <v>1.4135444500419898</v>
      </c>
      <c r="P447" s="710">
        <f t="shared" si="118"/>
        <v>764.51575588185062</v>
      </c>
      <c r="Q447" s="710">
        <f t="shared" si="119"/>
        <v>750.80881983968095</v>
      </c>
      <c r="R447" s="710">
        <f t="shared" si="120"/>
        <v>740.9610102435405</v>
      </c>
      <c r="S447" s="710">
        <f t="shared" si="121"/>
        <v>735.01834024973164</v>
      </c>
      <c r="T447" s="710">
        <f t="shared" si="122"/>
        <v>733.0083624741676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1427.1853876141211</v>
      </c>
      <c r="E448" s="710">
        <f t="shared" si="109"/>
        <v>592.35844061264311</v>
      </c>
      <c r="F448" s="710">
        <f t="shared" si="110"/>
        <v>346.42989455354422</v>
      </c>
      <c r="G448" s="710">
        <f t="shared" si="111"/>
        <v>303.73330996178652</v>
      </c>
      <c r="H448" s="717">
        <f t="shared" si="112"/>
        <v>298.08380529910903</v>
      </c>
      <c r="I448" s="710">
        <f t="shared" si="113"/>
        <v>298.07340571654862</v>
      </c>
      <c r="J448" s="710">
        <f t="shared" si="114"/>
        <v>298.06620569310155</v>
      </c>
      <c r="K448" s="710">
        <f t="shared" si="115"/>
        <v>298.06197468653278</v>
      </c>
      <c r="L448" s="710">
        <f t="shared" si="116"/>
        <v>298.06057588352752</v>
      </c>
      <c r="N448" s="580">
        <v>374</v>
      </c>
      <c r="O448" s="710">
        <f t="shared" si="117"/>
        <v>1.4173341134469279</v>
      </c>
      <c r="P448" s="710">
        <f t="shared" si="118"/>
        <v>765.44651354808991</v>
      </c>
      <c r="Q448" s="710">
        <f t="shared" si="119"/>
        <v>751.75533744742916</v>
      </c>
      <c r="R448" s="710">
        <f t="shared" si="120"/>
        <v>741.91881337490076</v>
      </c>
      <c r="S448" s="710">
        <f t="shared" si="121"/>
        <v>735.98290113740416</v>
      </c>
      <c r="T448" s="710">
        <f t="shared" si="122"/>
        <v>733.97512140530307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1427.3254048397696</v>
      </c>
      <c r="E449" s="710">
        <f t="shared" si="109"/>
        <v>593.04998939683719</v>
      </c>
      <c r="F449" s="710">
        <f t="shared" si="110"/>
        <v>346.66855170669191</v>
      </c>
      <c r="G449" s="710">
        <f t="shared" si="111"/>
        <v>303.77681468695113</v>
      </c>
      <c r="H449" s="717">
        <f t="shared" si="112"/>
        <v>298.08467056540746</v>
      </c>
      <c r="I449" s="710">
        <f t="shared" si="113"/>
        <v>298.07419046384314</v>
      </c>
      <c r="J449" s="710">
        <f t="shared" si="114"/>
        <v>298.06693389591953</v>
      </c>
      <c r="K449" s="710">
        <f t="shared" si="115"/>
        <v>298.06266933351549</v>
      </c>
      <c r="L449" s="710">
        <f t="shared" si="116"/>
        <v>298.06125937054986</v>
      </c>
      <c r="N449" s="580">
        <v>375</v>
      </c>
      <c r="O449" s="710">
        <f t="shared" si="117"/>
        <v>1.4211237768518663</v>
      </c>
      <c r="P449" s="710">
        <f t="shared" si="118"/>
        <v>766.37619205851047</v>
      </c>
      <c r="Q449" s="710">
        <f t="shared" si="119"/>
        <v>752.7007576266833</v>
      </c>
      <c r="R449" s="710">
        <f t="shared" si="120"/>
        <v>742.87550599290171</v>
      </c>
      <c r="S449" s="710">
        <f t="shared" si="121"/>
        <v>736.94634367651827</v>
      </c>
      <c r="T449" s="710">
        <f t="shared" si="122"/>
        <v>734.94075943938469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1427.4647029796472</v>
      </c>
      <c r="E450" s="710">
        <f t="shared" si="109"/>
        <v>593.74035867768328</v>
      </c>
      <c r="F450" s="710">
        <f t="shared" si="110"/>
        <v>346.90751152534563</v>
      </c>
      <c r="G450" s="710">
        <f t="shared" si="111"/>
        <v>303.82049850949176</v>
      </c>
      <c r="H450" s="717">
        <f t="shared" si="112"/>
        <v>298.08554204978714</v>
      </c>
      <c r="I450" s="710">
        <f t="shared" si="113"/>
        <v>298.07498109130574</v>
      </c>
      <c r="J450" s="710">
        <f t="shared" si="114"/>
        <v>298.06766773710001</v>
      </c>
      <c r="K450" s="710">
        <f t="shared" si="115"/>
        <v>298.06336947347444</v>
      </c>
      <c r="L450" s="710">
        <f t="shared" si="116"/>
        <v>298.06194830174474</v>
      </c>
      <c r="N450" s="580">
        <v>376</v>
      </c>
      <c r="O450" s="710">
        <f t="shared" si="117"/>
        <v>1.4249134402568047</v>
      </c>
      <c r="P450" s="710">
        <f t="shared" si="118"/>
        <v>767.30479266432656</v>
      </c>
      <c r="Q450" s="710">
        <f t="shared" si="119"/>
        <v>753.64508164984375</v>
      </c>
      <c r="R450" s="710">
        <f t="shared" si="120"/>
        <v>743.83108938511509</v>
      </c>
      <c r="S450" s="710">
        <f t="shared" si="121"/>
        <v>737.90866916372943</v>
      </c>
      <c r="T450" s="710">
        <f t="shared" si="122"/>
        <v>735.90527787602321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1427.6032912978701</v>
      </c>
      <c r="E451" s="710">
        <f t="shared" si="109"/>
        <v>594.42955073637836</v>
      </c>
      <c r="F451" s="710">
        <f t="shared" si="110"/>
        <v>347.14677212387369</v>
      </c>
      <c r="G451" s="710">
        <f t="shared" si="111"/>
        <v>303.8643613715019</v>
      </c>
      <c r="H451" s="717">
        <f t="shared" si="112"/>
        <v>298.08641977569448</v>
      </c>
      <c r="I451" s="710">
        <f t="shared" si="113"/>
        <v>298.07577762250855</v>
      </c>
      <c r="J451" s="710">
        <f t="shared" si="114"/>
        <v>298.06840724029144</v>
      </c>
      <c r="K451" s="710">
        <f t="shared" si="115"/>
        <v>298.06407513009822</v>
      </c>
      <c r="L451" s="710">
        <f t="shared" si="116"/>
        <v>298.06264270081164</v>
      </c>
      <c r="N451" s="580">
        <v>377</v>
      </c>
      <c r="O451" s="710">
        <f t="shared" si="117"/>
        <v>1.428703103661743</v>
      </c>
      <c r="P451" s="710">
        <f t="shared" si="118"/>
        <v>768.23231661530167</v>
      </c>
      <c r="Q451" s="710">
        <f t="shared" si="119"/>
        <v>754.58831078783555</v>
      </c>
      <c r="R451" s="710">
        <f t="shared" si="120"/>
        <v>744.78556483761918</v>
      </c>
      <c r="S451" s="710">
        <f t="shared" si="121"/>
        <v>738.86987889419026</v>
      </c>
      <c r="T451" s="710">
        <f t="shared" si="122"/>
        <v>736.86867801332244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1427.7411789088719</v>
      </c>
      <c r="E452" s="710">
        <f t="shared" si="109"/>
        <v>595.11756785742637</v>
      </c>
      <c r="F452" s="710">
        <f t="shared" si="110"/>
        <v>347.38633162368393</v>
      </c>
      <c r="G452" s="710">
        <f t="shared" si="111"/>
        <v>303.90840321302426</v>
      </c>
      <c r="H452" s="717">
        <f t="shared" si="112"/>
        <v>298.08730376655978</v>
      </c>
      <c r="I452" s="710">
        <f t="shared" si="113"/>
        <v>298.07658008101146</v>
      </c>
      <c r="J452" s="710">
        <f t="shared" si="114"/>
        <v>298.06915242913351</v>
      </c>
      <c r="K452" s="710">
        <f t="shared" si="115"/>
        <v>298.06478632706813</v>
      </c>
      <c r="L452" s="710">
        <f t="shared" si="116"/>
        <v>298.06334259144376</v>
      </c>
      <c r="N452" s="580">
        <v>378</v>
      </c>
      <c r="O452" s="710">
        <f t="shared" si="117"/>
        <v>1.4324927670666814</v>
      </c>
      <c r="P452" s="710">
        <f t="shared" si="118"/>
        <v>769.15876515975049</v>
      </c>
      <c r="Q452" s="710">
        <f t="shared" si="119"/>
        <v>755.53044631011005</v>
      </c>
      <c r="R452" s="710">
        <f t="shared" si="120"/>
        <v>745.73893363500167</v>
      </c>
      <c r="S452" s="710">
        <f t="shared" si="121"/>
        <v>739.82997416155149</v>
      </c>
      <c r="T452" s="710">
        <f t="shared" si="122"/>
        <v>737.83096114788134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1427.8783747799168</v>
      </c>
      <c r="E453" s="710">
        <f t="shared" si="109"/>
        <v>595.80441232846306</v>
      </c>
      <c r="F453" s="710">
        <f t="shared" si="110"/>
        <v>347.6261881532086</v>
      </c>
      <c r="G453" s="710">
        <f t="shared" si="111"/>
        <v>303.95262397206369</v>
      </c>
      <c r="H453" s="717">
        <f t="shared" si="112"/>
        <v>298.08819404579685</v>
      </c>
      <c r="I453" s="710">
        <f t="shared" si="113"/>
        <v>298.07738849036218</v>
      </c>
      <c r="J453" s="710">
        <f t="shared" si="114"/>
        <v>298.0699033272565</v>
      </c>
      <c r="K453" s="710">
        <f t="shared" si="115"/>
        <v>298.06550308805828</v>
      </c>
      <c r="L453" s="710">
        <f t="shared" si="116"/>
        <v>298.06404799732746</v>
      </c>
      <c r="N453" s="580">
        <v>379</v>
      </c>
      <c r="O453" s="710">
        <f t="shared" si="117"/>
        <v>1.4362824304716195</v>
      </c>
      <c r="P453" s="710">
        <f t="shared" si="118"/>
        <v>770.08413954454011</v>
      </c>
      <c r="Q453" s="710">
        <f t="shared" si="119"/>
        <v>756.47148948464712</v>
      </c>
      <c r="R453" s="710">
        <f t="shared" si="120"/>
        <v>746.69119706036042</v>
      </c>
      <c r="S453" s="710">
        <f t="shared" si="121"/>
        <v>740.78895625796417</v>
      </c>
      <c r="T453" s="710">
        <f t="shared" si="122"/>
        <v>738.79212857479502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1428.0148877335689</v>
      </c>
      <c r="E454" s="710">
        <f t="shared" si="109"/>
        <v>596.49008644008393</v>
      </c>
      <c r="F454" s="710">
        <f t="shared" si="110"/>
        <v>347.86633984788915</v>
      </c>
      <c r="G454" s="710">
        <f t="shared" si="111"/>
        <v>303.99702358460053</v>
      </c>
      <c r="H454" s="717">
        <f t="shared" si="112"/>
        <v>298.08909063680289</v>
      </c>
      <c r="I454" s="710">
        <f t="shared" si="113"/>
        <v>298.07820287409589</v>
      </c>
      <c r="J454" s="710">
        <f t="shared" si="114"/>
        <v>298.07065995828111</v>
      </c>
      <c r="K454" s="710">
        <f t="shared" si="115"/>
        <v>298.06622543673507</v>
      </c>
      <c r="L454" s="710">
        <f t="shared" si="116"/>
        <v>298.06475894214185</v>
      </c>
      <c r="N454" s="580">
        <v>380</v>
      </c>
      <c r="O454" s="710">
        <f t="shared" si="117"/>
        <v>1.4400720938765579</v>
      </c>
      <c r="P454" s="710">
        <f t="shared" si="118"/>
        <v>771.0084410150921</v>
      </c>
      <c r="Q454" s="710">
        <f t="shared" si="119"/>
        <v>757.41144157795611</v>
      </c>
      <c r="R454" s="710">
        <f t="shared" si="120"/>
        <v>747.64235639530602</v>
      </c>
      <c r="S454" s="710">
        <f t="shared" si="121"/>
        <v>741.74682647408076</v>
      </c>
      <c r="T454" s="710">
        <f t="shared" si="122"/>
        <v>739.75218158765745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1428.1507264501213</v>
      </c>
      <c r="E455" s="710">
        <f t="shared" si="109"/>
        <v>597.17459248567525</v>
      </c>
      <c r="F455" s="710">
        <f t="shared" si="110"/>
        <v>348.10678485016069</v>
      </c>
      <c r="G455" s="710">
        <f t="shared" si="111"/>
        <v>304.04160198460323</v>
      </c>
      <c r="H455" s="717">
        <f t="shared" si="112"/>
        <v>298.08999356295817</v>
      </c>
      <c r="I455" s="710">
        <f t="shared" si="113"/>
        <v>298.0790232557348</v>
      </c>
      <c r="J455" s="710">
        <f t="shared" si="114"/>
        <v>298.07142234581841</v>
      </c>
      <c r="K455" s="710">
        <f t="shared" si="115"/>
        <v>298.06695339675667</v>
      </c>
      <c r="L455" s="710">
        <f t="shared" si="116"/>
        <v>298.06547544955896</v>
      </c>
      <c r="N455" s="580">
        <v>381</v>
      </c>
      <c r="O455" s="710">
        <f t="shared" si="117"/>
        <v>1.4438617572814962</v>
      </c>
      <c r="P455" s="710">
        <f t="shared" si="118"/>
        <v>771.931670815384</v>
      </c>
      <c r="Q455" s="710">
        <f t="shared" si="119"/>
        <v>758.35030385507821</v>
      </c>
      <c r="R455" s="710">
        <f t="shared" si="120"/>
        <v>748.59241291996238</v>
      </c>
      <c r="S455" s="710">
        <f t="shared" si="121"/>
        <v>742.70358609905759</v>
      </c>
      <c r="T455" s="710">
        <f t="shared" si="122"/>
        <v>740.71112147856263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1428.2858994699836</v>
      </c>
      <c r="E456" s="710">
        <f t="shared" si="109"/>
        <v>597.85793276124957</v>
      </c>
      <c r="F456" s="710">
        <f t="shared" si="110"/>
        <v>348.34752130943684</v>
      </c>
      <c r="G456" s="710">
        <f t="shared" si="111"/>
        <v>304.08635910404149</v>
      </c>
      <c r="H456" s="717">
        <f t="shared" si="112"/>
        <v>298.09090284762573</v>
      </c>
      <c r="I456" s="710">
        <f t="shared" si="113"/>
        <v>298.07984965878819</v>
      </c>
      <c r="J456" s="710">
        <f t="shared" si="114"/>
        <v>298.07219051346908</v>
      </c>
      <c r="K456" s="710">
        <f t="shared" si="115"/>
        <v>298.06768699177326</v>
      </c>
      <c r="L456" s="710">
        <f t="shared" si="116"/>
        <v>298.06619754324288</v>
      </c>
      <c r="N456" s="580">
        <v>382</v>
      </c>
      <c r="O456" s="710">
        <f t="shared" si="117"/>
        <v>1.4476514206864346</v>
      </c>
      <c r="P456" s="710">
        <f t="shared" si="118"/>
        <v>772.85383018795119</v>
      </c>
      <c r="Q456" s="710">
        <f t="shared" si="119"/>
        <v>759.28807757958748</v>
      </c>
      <c r="R456" s="710">
        <f t="shared" si="120"/>
        <v>749.54136791297003</v>
      </c>
      <c r="S456" s="710">
        <f t="shared" si="121"/>
        <v>743.65923642055634</v>
      </c>
      <c r="T456" s="710">
        <f t="shared" si="122"/>
        <v>741.66894953810663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1428.4204151960296</v>
      </c>
      <c r="E457" s="710">
        <f t="shared" si="109"/>
        <v>598.54010956528248</v>
      </c>
      <c r="F457" s="710">
        <f t="shared" si="110"/>
        <v>348.58854738209385</v>
      </c>
      <c r="G457" s="710">
        <f t="shared" si="111"/>
        <v>304.13129487289905</v>
      </c>
      <c r="H457" s="717">
        <f t="shared" si="112"/>
        <v>298.09181851415127</v>
      </c>
      <c r="I457" s="710">
        <f t="shared" si="113"/>
        <v>298.08068210675185</v>
      </c>
      <c r="J457" s="710">
        <f t="shared" si="114"/>
        <v>298.07296448482361</v>
      </c>
      <c r="K457" s="710">
        <f t="shared" si="115"/>
        <v>298.06842624542611</v>
      </c>
      <c r="L457" s="710">
        <f t="shared" si="116"/>
        <v>298.06692524684985</v>
      </c>
      <c r="N457" s="580">
        <v>383</v>
      </c>
      <c r="O457" s="710">
        <f t="shared" si="117"/>
        <v>1.4514410840913727</v>
      </c>
      <c r="P457" s="710">
        <f t="shared" si="118"/>
        <v>773.77492037388811</v>
      </c>
      <c r="Q457" s="710">
        <f t="shared" si="119"/>
        <v>760.22476401359336</v>
      </c>
      <c r="R457" s="710">
        <f t="shared" si="120"/>
        <v>750.48922265148656</v>
      </c>
      <c r="S457" s="710">
        <f t="shared" si="121"/>
        <v>744.61377872474554</v>
      </c>
      <c r="T457" s="710">
        <f t="shared" si="122"/>
        <v>742.62566705538882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1428.5542818959036</v>
      </c>
      <c r="E458" s="710">
        <f t="shared" si="109"/>
        <v>599.22112519855409</v>
      </c>
      <c r="F458" s="710">
        <f t="shared" si="110"/>
        <v>348.82986123145469</v>
      </c>
      <c r="G458" s="710">
        <f t="shared" si="111"/>
        <v>304.17640921918655</v>
      </c>
      <c r="H458" s="717">
        <f t="shared" si="112"/>
        <v>298.09274058586283</v>
      </c>
      <c r="I458" s="710">
        <f t="shared" si="113"/>
        <v>298.08152062310802</v>
      </c>
      <c r="J458" s="710">
        <f t="shared" si="114"/>
        <v>298.07374428346174</v>
      </c>
      <c r="K458" s="710">
        <f t="shared" si="115"/>
        <v>298.06917118134788</v>
      </c>
      <c r="L458" s="710">
        <f t="shared" si="116"/>
        <v>298.0676585840277</v>
      </c>
      <c r="N458" s="580">
        <v>384</v>
      </c>
      <c r="O458" s="710">
        <f t="shared" si="117"/>
        <v>1.4552307474963111</v>
      </c>
      <c r="P458" s="710">
        <f t="shared" si="118"/>
        <v>774.69494261285035</v>
      </c>
      <c r="Q458" s="710">
        <f t="shared" si="119"/>
        <v>761.1603644177419</v>
      </c>
      <c r="R458" s="710">
        <f t="shared" si="120"/>
        <v>751.43597841118878</v>
      </c>
      <c r="S458" s="710">
        <f t="shared" si="121"/>
        <v>745.56721429630284</v>
      </c>
      <c r="T458" s="710">
        <f t="shared" si="122"/>
        <v>743.58127531801404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1428.6875077042903</v>
      </c>
      <c r="E459" s="710">
        <f t="shared" ref="E459:E522" si="125">FoAb*D458+(1-2*FoAb)*E458+FoAb*F458</f>
        <v>599.90098196399265</v>
      </c>
      <c r="F459" s="710">
        <f t="shared" ref="F459:F522" si="126">FoAb*E458+(1-2*FoAb)*F458+FoAb*G458</f>
        <v>349.07146102777347</v>
      </c>
      <c r="G459" s="710">
        <f t="shared" ref="G459:G522" si="127">FoAb*F458+(1-2*FoAb)*G458+FoAb*H458</f>
        <v>304.22170206895424</v>
      </c>
      <c r="H459" s="717">
        <f t="shared" ref="H459:H522" si="128">_FoN1*G458+(1-_FoN1-_FoN2)*H458+_FoN2*I458</f>
        <v>298.09366908607046</v>
      </c>
      <c r="I459" s="710">
        <f t="shared" ref="I459:I522" si="129">FoCase*H458+(1-2*FoCase)*I458+FoCase*J458</f>
        <v>298.08236523132501</v>
      </c>
      <c r="J459" s="710">
        <f t="shared" ref="J459:J522" si="130">FoCase*I458+(1-2*FoCase)*J458+FoCase*K458</f>
        <v>298.07452993295226</v>
      </c>
      <c r="K459" s="710">
        <f t="shared" ref="K459:K522" si="131">FoCase*J458+(1-2*FoCase)*K458+FoCase*L458</f>
        <v>298.06992182316185</v>
      </c>
      <c r="L459" s="710">
        <f t="shared" ref="L459:L522" si="132">(1-2*FoCase-2*FoCase*BiAtmCase)*L458+2*FoCase*K458+2*FoCase*BiAtmCase*Tatm</f>
        <v>298.06839757841584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775.61389814305653</v>
      </c>
      <c r="Q459" s="710">
        <f t="shared" ref="Q459:Q522" si="135">FoCase*P458+(1-2*FoCase)*Q458+FoCase*R458</f>
        <v>762.09488005121716</v>
      </c>
      <c r="R459" s="710">
        <f t="shared" ref="R459:R522" si="136">FoCase*Q458+(1-2*FoCase)*R458+FoCase*S458</f>
        <v>752.38163646627459</v>
      </c>
      <c r="S459" s="710">
        <f t="shared" ref="S459:S522" si="137">FoCase*R458+(1-2*FoCase)*S458+FoCase*T458</f>
        <v>746.51954441841576</v>
      </c>
      <c r="T459" s="710">
        <f t="shared" ref="T459:T522" si="138">(1-2*FoCase-2*FoCase*BiAtmCase)*T458+2*FoCase*S458+2*FoCase*BiAtmCase*Tatm</f>
        <v>744.53577561209454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1428.8201006251443</v>
      </c>
      <c r="E460" s="710">
        <f t="shared" si="125"/>
        <v>600.57968216652182</v>
      </c>
      <c r="F460" s="710">
        <f t="shared" si="126"/>
        <v>349.31334494821903</v>
      </c>
      <c r="G460" s="710">
        <f t="shared" si="127"/>
        <v>304.26717334630479</v>
      </c>
      <c r="H460" s="717">
        <f t="shared" si="128"/>
        <v>298.09460403806634</v>
      </c>
      <c r="I460" s="710">
        <f t="shared" si="129"/>
        <v>298.08321595485688</v>
      </c>
      <c r="J460" s="710">
        <f t="shared" si="130"/>
        <v>298.07532145685263</v>
      </c>
      <c r="K460" s="710">
        <f t="shared" si="131"/>
        <v>298.07067819448196</v>
      </c>
      <c r="L460" s="710">
        <f t="shared" si="132"/>
        <v>298.06914225364466</v>
      </c>
      <c r="N460" s="580">
        <v>386</v>
      </c>
      <c r="O460" s="710">
        <f t="shared" si="133"/>
        <v>1.4628100743061878</v>
      </c>
      <c r="P460" s="710">
        <f t="shared" si="134"/>
        <v>776.53178820128892</v>
      </c>
      <c r="Q460" s="710">
        <f t="shared" si="135"/>
        <v>763.02831217174366</v>
      </c>
      <c r="R460" s="710">
        <f t="shared" si="136"/>
        <v>753.32619808946447</v>
      </c>
      <c r="S460" s="710">
        <f t="shared" si="137"/>
        <v>747.47077037278473</v>
      </c>
      <c r="T460" s="710">
        <f t="shared" si="138"/>
        <v>745.48916922225101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1428.9520685338823</v>
      </c>
      <c r="E461" s="710">
        <f t="shared" si="125"/>
        <v>601.25722811291052</v>
      </c>
      <c r="F461" s="710">
        <f t="shared" si="126"/>
        <v>349.55551117685894</v>
      </c>
      <c r="G461" s="710">
        <f t="shared" si="127"/>
        <v>304.31282297340584</v>
      </c>
      <c r="H461" s="717">
        <f t="shared" si="128"/>
        <v>298.09554546512408</v>
      </c>
      <c r="I461" s="710">
        <f t="shared" si="129"/>
        <v>298.08407281714346</v>
      </c>
      <c r="J461" s="710">
        <f t="shared" si="130"/>
        <v>298.07611887870888</v>
      </c>
      <c r="K461" s="710">
        <f t="shared" si="131"/>
        <v>298.07144031891232</v>
      </c>
      <c r="L461" s="710">
        <f t="shared" si="132"/>
        <v>298.06989263333543</v>
      </c>
      <c r="N461" s="580">
        <v>387</v>
      </c>
      <c r="O461" s="710">
        <f t="shared" si="133"/>
        <v>1.4665997377111262</v>
      </c>
      <c r="P461" s="710">
        <f t="shared" si="134"/>
        <v>777.44861402289644</v>
      </c>
      <c r="Q461" s="710">
        <f t="shared" si="135"/>
        <v>763.96066203558735</v>
      </c>
      <c r="R461" s="710">
        <f t="shared" si="136"/>
        <v>754.26966455200318</v>
      </c>
      <c r="S461" s="710">
        <f t="shared" si="137"/>
        <v>748.42089343962357</v>
      </c>
      <c r="T461" s="710">
        <f t="shared" si="138"/>
        <v>746.44145743161494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1429.0834191795398</v>
      </c>
      <c r="E462" s="710">
        <f t="shared" si="125"/>
        <v>601.93362211162537</v>
      </c>
      <c r="F462" s="710">
        <f t="shared" si="126"/>
        <v>349.79795790464334</v>
      </c>
      <c r="G462" s="710">
        <f t="shared" si="127"/>
        <v>304.35865087050274</v>
      </c>
      <c r="H462" s="717">
        <f t="shared" si="128"/>
        <v>298.09649339049878</v>
      </c>
      <c r="I462" s="710">
        <f t="shared" si="129"/>
        <v>298.08493584160988</v>
      </c>
      <c r="J462" s="710">
        <f t="shared" si="130"/>
        <v>298.07692222205515</v>
      </c>
      <c r="K462" s="710">
        <f t="shared" si="131"/>
        <v>298.07220822004695</v>
      </c>
      <c r="L462" s="710">
        <f t="shared" si="132"/>
        <v>298.0706487411</v>
      </c>
      <c r="N462" s="580">
        <v>388</v>
      </c>
      <c r="O462" s="710">
        <f t="shared" si="133"/>
        <v>1.4703894011160643</v>
      </c>
      <c r="P462" s="710">
        <f t="shared" si="134"/>
        <v>778.36437684179555</v>
      </c>
      <c r="Q462" s="710">
        <f t="shared" si="135"/>
        <v>764.89193089755793</v>
      </c>
      <c r="R462" s="710">
        <f t="shared" si="136"/>
        <v>755.2120371236615</v>
      </c>
      <c r="S462" s="710">
        <f t="shared" si="137"/>
        <v>749.36991489766194</v>
      </c>
      <c r="T462" s="710">
        <f t="shared" si="138"/>
        <v>747.39264152183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1429.2141601868886</v>
      </c>
      <c r="E463" s="710">
        <f t="shared" si="125"/>
        <v>602.60886647268683</v>
      </c>
      <c r="F463" s="710">
        <f t="shared" si="126"/>
        <v>350.04068332938806</v>
      </c>
      <c r="G463" s="710">
        <f t="shared" si="127"/>
        <v>304.40465695593105</v>
      </c>
      <c r="H463" s="717">
        <f t="shared" si="128"/>
        <v>298.09744783742684</v>
      </c>
      <c r="I463" s="710">
        <f t="shared" si="129"/>
        <v>298.08580505166617</v>
      </c>
      <c r="J463" s="710">
        <f t="shared" si="130"/>
        <v>298.07773151041357</v>
      </c>
      <c r="K463" s="710">
        <f t="shared" si="131"/>
        <v>298.07298192146959</v>
      </c>
      <c r="L463" s="710">
        <f t="shared" si="132"/>
        <v>298.07141060054039</v>
      </c>
      <c r="N463" s="580">
        <v>389</v>
      </c>
      <c r="O463" s="710">
        <f t="shared" si="133"/>
        <v>1.4741790645210027</v>
      </c>
      <c r="P463" s="710">
        <f t="shared" si="134"/>
        <v>779.27907789047185</v>
      </c>
      <c r="Q463" s="710">
        <f t="shared" si="135"/>
        <v>765.82212001100993</v>
      </c>
      <c r="R463" s="710">
        <f t="shared" si="136"/>
        <v>756.15331707273822</v>
      </c>
      <c r="S463" s="710">
        <f t="shared" si="137"/>
        <v>750.31783602414714</v>
      </c>
      <c r="T463" s="710">
        <f t="shared" si="138"/>
        <v>748.34272277305388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1429.3442990585215</v>
      </c>
      <c r="E464" s="710">
        <f t="shared" si="125"/>
        <v>603.28296350752748</v>
      </c>
      <c r="F464" s="710">
        <f t="shared" si="126"/>
        <v>350.28368565575857</v>
      </c>
      <c r="G464" s="710">
        <f t="shared" si="127"/>
        <v>304.45084114612905</v>
      </c>
      <c r="H464" s="717">
        <f t="shared" si="128"/>
        <v>298.09840882912545</v>
      </c>
      <c r="I464" s="710">
        <f t="shared" si="129"/>
        <v>298.08668047070734</v>
      </c>
      <c r="J464" s="710">
        <f t="shared" si="130"/>
        <v>298.07854676729397</v>
      </c>
      <c r="K464" s="710">
        <f t="shared" si="131"/>
        <v>298.07376144675334</v>
      </c>
      <c r="L464" s="710">
        <f t="shared" si="132"/>
        <v>298.07217823524866</v>
      </c>
      <c r="N464" s="580">
        <v>390</v>
      </c>
      <c r="O464" s="710">
        <f t="shared" si="133"/>
        <v>1.477968727925941</v>
      </c>
      <c r="P464" s="710">
        <f t="shared" si="134"/>
        <v>780.19271839998214</v>
      </c>
      <c r="Q464" s="710">
        <f t="shared" si="135"/>
        <v>766.75123062784508</v>
      </c>
      <c r="R464" s="710">
        <f t="shared" si="136"/>
        <v>757.09350566606167</v>
      </c>
      <c r="S464" s="710">
        <f t="shared" si="137"/>
        <v>751.26465809484534</v>
      </c>
      <c r="T464" s="710">
        <f t="shared" si="138"/>
        <v>749.29170246395995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1429.473843176899</v>
      </c>
      <c r="E465" s="710">
        <f t="shared" si="125"/>
        <v>603.95591552885321</v>
      </c>
      <c r="F465" s="710">
        <f t="shared" si="126"/>
        <v>350.52696309525294</v>
      </c>
      <c r="G465" s="710">
        <f t="shared" si="127"/>
        <v>304.49720335565041</v>
      </c>
      <c r="H465" s="717">
        <f t="shared" si="128"/>
        <v>298.09937638879268</v>
      </c>
      <c r="I465" s="710">
        <f t="shared" si="129"/>
        <v>298.08756212211296</v>
      </c>
      <c r="J465" s="710">
        <f t="shared" si="130"/>
        <v>298.07936801619337</v>
      </c>
      <c r="K465" s="710">
        <f t="shared" si="131"/>
        <v>298.07454681946058</v>
      </c>
      <c r="L465" s="710">
        <f t="shared" si="132"/>
        <v>298.07295166880652</v>
      </c>
      <c r="N465" s="580">
        <v>391</v>
      </c>
      <c r="O465" s="710">
        <f t="shared" si="133"/>
        <v>1.4817583913308794</v>
      </c>
      <c r="P465" s="710">
        <f t="shared" si="134"/>
        <v>781.10529959995586</v>
      </c>
      <c r="Q465" s="710">
        <f t="shared" si="135"/>
        <v>767.67926399851297</v>
      </c>
      <c r="R465" s="710">
        <f t="shared" si="136"/>
        <v>758.03260416899082</v>
      </c>
      <c r="S465" s="710">
        <f t="shared" si="137"/>
        <v>752.21038238404367</v>
      </c>
      <c r="T465" s="710">
        <f t="shared" si="138"/>
        <v>750.23958187173923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1429.6027998063641</v>
      </c>
      <c r="E466" s="710">
        <f t="shared" si="125"/>
        <v>604.62772485050755</v>
      </c>
      <c r="F466" s="710">
        <f t="shared" si="126"/>
        <v>350.77051386618535</v>
      </c>
      <c r="G466" s="710">
        <f t="shared" si="127"/>
        <v>304.54374349717637</v>
      </c>
      <c r="H466" s="717">
        <f t="shared" si="128"/>
        <v>298.10035053960706</v>
      </c>
      <c r="I466" s="710">
        <f t="shared" si="129"/>
        <v>298.08845002924693</v>
      </c>
      <c r="J466" s="710">
        <f t="shared" si="130"/>
        <v>298.08019528059617</v>
      </c>
      <c r="K466" s="710">
        <f t="shared" si="131"/>
        <v>298.07533806314217</v>
      </c>
      <c r="L466" s="710">
        <f t="shared" si="132"/>
        <v>298.07373092478514</v>
      </c>
      <c r="N466" s="580">
        <v>392</v>
      </c>
      <c r="O466" s="710">
        <f t="shared" si="133"/>
        <v>1.4855480547358175</v>
      </c>
      <c r="P466" s="710">
        <f t="shared" si="134"/>
        <v>782.0168227185967</v>
      </c>
      <c r="Q466" s="710">
        <f t="shared" si="135"/>
        <v>768.60622137201403</v>
      </c>
      <c r="R466" s="710">
        <f t="shared" si="136"/>
        <v>758.97061384541814</v>
      </c>
      <c r="S466" s="710">
        <f t="shared" si="137"/>
        <v>753.15501016455164</v>
      </c>
      <c r="T466" s="710">
        <f t="shared" si="138"/>
        <v>751.18636227210175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1429.7311760951213</v>
      </c>
      <c r="E467" s="710">
        <f t="shared" si="125"/>
        <v>605.29839378733777</v>
      </c>
      <c r="F467" s="710">
        <f t="shared" si="126"/>
        <v>351.01433619366907</v>
      </c>
      <c r="G467" s="710">
        <f t="shared" si="127"/>
        <v>304.59046148152811</v>
      </c>
      <c r="H467" s="717">
        <f t="shared" si="128"/>
        <v>298.10133130472741</v>
      </c>
      <c r="I467" s="710">
        <f t="shared" si="129"/>
        <v>298.08934421545712</v>
      </c>
      <c r="J467" s="710">
        <f t="shared" si="130"/>
        <v>298.08102858397336</v>
      </c>
      <c r="K467" s="710">
        <f t="shared" si="131"/>
        <v>298.07613520133776</v>
      </c>
      <c r="L467" s="710">
        <f t="shared" si="132"/>
        <v>298.07451602674467</v>
      </c>
      <c r="N467" s="580">
        <v>393</v>
      </c>
      <c r="O467" s="710">
        <f t="shared" si="133"/>
        <v>1.4893377181407559</v>
      </c>
      <c r="P467" s="710">
        <f t="shared" si="134"/>
        <v>782.92728898268456</v>
      </c>
      <c r="Q467" s="710">
        <f t="shared" si="135"/>
        <v>769.53210399590012</v>
      </c>
      <c r="R467" s="710">
        <f t="shared" si="136"/>
        <v>759.90753595777051</v>
      </c>
      <c r="S467" s="710">
        <f t="shared" si="137"/>
        <v>754.09854270770302</v>
      </c>
      <c r="T467" s="710">
        <f t="shared" si="138"/>
        <v>752.13204493927856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1429.8589790771816</v>
      </c>
      <c r="E468" s="710">
        <f t="shared" si="125"/>
        <v>605.96792465506462</v>
      </c>
      <c r="F468" s="710">
        <f t="shared" si="126"/>
        <v>351.25842830959954</v>
      </c>
      <c r="G468" s="710">
        <f t="shared" si="127"/>
        <v>304.63735721767938</v>
      </c>
      <c r="H468" s="717">
        <f t="shared" si="128"/>
        <v>298.10231870729262</v>
      </c>
      <c r="I468" s="710">
        <f t="shared" si="129"/>
        <v>298.09024470407536</v>
      </c>
      <c r="J468" s="710">
        <f t="shared" si="130"/>
        <v>298.08186794978275</v>
      </c>
      <c r="K468" s="710">
        <f t="shared" si="131"/>
        <v>298.07693825757519</v>
      </c>
      <c r="L468" s="710">
        <f t="shared" si="132"/>
        <v>298.07530699823417</v>
      </c>
      <c r="N468" s="580">
        <v>394</v>
      </c>
      <c r="O468" s="710">
        <f t="shared" si="133"/>
        <v>1.4931273815456942</v>
      </c>
      <c r="P468" s="710">
        <f t="shared" si="134"/>
        <v>783.83669961757653</v>
      </c>
      <c r="Q468" s="710">
        <f t="shared" si="135"/>
        <v>770.45691311627706</v>
      </c>
      <c r="R468" s="710">
        <f t="shared" si="136"/>
        <v>760.84337176701092</v>
      </c>
      <c r="S468" s="710">
        <f t="shared" si="137"/>
        <v>755.04098128335784</v>
      </c>
      <c r="T468" s="710">
        <f t="shared" si="138"/>
        <v>753.07663114602315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1429.986215674277</v>
      </c>
      <c r="E469" s="710">
        <f t="shared" si="125"/>
        <v>606.6363197701537</v>
      </c>
      <c r="F469" s="710">
        <f t="shared" si="126"/>
        <v>351.50278845263728</v>
      </c>
      <c r="G469" s="710">
        <f t="shared" si="127"/>
        <v>304.68443061276849</v>
      </c>
      <c r="H469" s="717">
        <f t="shared" si="128"/>
        <v>298.10331277042144</v>
      </c>
      <c r="I469" s="710">
        <f t="shared" si="129"/>
        <v>298.09115151841695</v>
      </c>
      <c r="J469" s="710">
        <f t="shared" si="130"/>
        <v>298.08271340146825</v>
      </c>
      <c r="K469" s="710">
        <f t="shared" si="131"/>
        <v>298.07774725537035</v>
      </c>
      <c r="L469" s="710">
        <f t="shared" si="132"/>
        <v>298.07610386279129</v>
      </c>
      <c r="N469" s="580">
        <v>395</v>
      </c>
      <c r="O469" s="710">
        <f t="shared" si="133"/>
        <v>1.4969170449506326</v>
      </c>
      <c r="P469" s="710">
        <f t="shared" si="134"/>
        <v>784.74505584720941</v>
      </c>
      <c r="Q469" s="710">
        <f t="shared" si="135"/>
        <v>771.38064997780532</v>
      </c>
      <c r="R469" s="710">
        <f t="shared" si="136"/>
        <v>761.77812253264051</v>
      </c>
      <c r="S469" s="710">
        <f t="shared" si="137"/>
        <v>755.98232715990366</v>
      </c>
      <c r="T469" s="710">
        <f t="shared" si="138"/>
        <v>754.02012216361345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1430.1128926977406</v>
      </c>
      <c r="E470" s="710">
        <f t="shared" si="125"/>
        <v>607.30358144969011</v>
      </c>
      <c r="F470" s="710">
        <f t="shared" si="126"/>
        <v>351.74741486819067</v>
      </c>
      <c r="G470" s="710">
        <f t="shared" si="127"/>
        <v>304.73168157211069</v>
      </c>
      <c r="H470" s="717">
        <f t="shared" si="128"/>
        <v>298.10431351721223</v>
      </c>
      <c r="I470" s="710">
        <f t="shared" si="129"/>
        <v>298.09206468178064</v>
      </c>
      <c r="J470" s="710">
        <f t="shared" si="130"/>
        <v>298.08356496246006</v>
      </c>
      <c r="K470" s="710">
        <f t="shared" si="131"/>
        <v>298.07856221822675</v>
      </c>
      <c r="L470" s="710">
        <f t="shared" si="132"/>
        <v>298.07690664394192</v>
      </c>
      <c r="N470" s="580">
        <v>396</v>
      </c>
      <c r="O470" s="710">
        <f t="shared" si="133"/>
        <v>1.500706708355571</v>
      </c>
      <c r="P470" s="710">
        <f t="shared" si="134"/>
        <v>785.65235889410064</v>
      </c>
      <c r="Q470" s="710">
        <f t="shared" si="135"/>
        <v>772.30331582370263</v>
      </c>
      <c r="R470" s="710">
        <f t="shared" si="136"/>
        <v>762.71178951270031</v>
      </c>
      <c r="S470" s="710">
        <f t="shared" si="137"/>
        <v>756.92258160425706</v>
      </c>
      <c r="T470" s="710">
        <f t="shared" si="138"/>
        <v>754.96251926185357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1430.2390168503562</v>
      </c>
      <c r="E471" s="710">
        <f t="shared" si="125"/>
        <v>607.96971201125507</v>
      </c>
      <c r="F471" s="710">
        <f t="shared" si="126"/>
        <v>351.99230580839878</v>
      </c>
      <c r="G471" s="710">
        <f t="shared" si="127"/>
        <v>304.77910999921022</v>
      </c>
      <c r="H471" s="717">
        <f t="shared" si="128"/>
        <v>298.10532097074287</v>
      </c>
      <c r="I471" s="710">
        <f t="shared" si="129"/>
        <v>298.09298421744813</v>
      </c>
      <c r="J471" s="710">
        <f t="shared" si="130"/>
        <v>298.08442265617396</v>
      </c>
      <c r="K471" s="710">
        <f t="shared" si="131"/>
        <v>298.07938316963543</v>
      </c>
      <c r="L471" s="710">
        <f t="shared" si="132"/>
        <v>298.07771536519999</v>
      </c>
      <c r="N471" s="580">
        <v>397</v>
      </c>
      <c r="O471" s="710">
        <f t="shared" si="133"/>
        <v>1.5044963717605091</v>
      </c>
      <c r="P471" s="710">
        <f t="shared" si="134"/>
        <v>786.55860997935042</v>
      </c>
      <c r="Q471" s="710">
        <f t="shared" si="135"/>
        <v>773.22491189574532</v>
      </c>
      <c r="R471" s="710">
        <f t="shared" si="136"/>
        <v>763.64437396377218</v>
      </c>
      <c r="S471" s="710">
        <f t="shared" si="137"/>
        <v>757.86174588186623</v>
      </c>
      <c r="T471" s="710">
        <f t="shared" si="138"/>
        <v>755.90382370907491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1430.364594728175</v>
      </c>
      <c r="E472" s="710">
        <f t="shared" si="125"/>
        <v>608.63471377280541</v>
      </c>
      <c r="F472" s="710">
        <f t="shared" si="126"/>
        <v>352.23745953211409</v>
      </c>
      <c r="G472" s="710">
        <f t="shared" si="127"/>
        <v>304.8267157957726</v>
      </c>
      <c r="H472" s="717">
        <f t="shared" si="128"/>
        <v>298.10633515407034</v>
      </c>
      <c r="I472" s="710">
        <f t="shared" si="129"/>
        <v>298.09391014868413</v>
      </c>
      <c r="J472" s="710">
        <f t="shared" si="130"/>
        <v>298.08528650601136</v>
      </c>
      <c r="K472" s="710">
        <f t="shared" si="131"/>
        <v>298.08021013307467</v>
      </c>
      <c r="L472" s="710">
        <f t="shared" si="132"/>
        <v>298.07853005006712</v>
      </c>
      <c r="N472" s="580">
        <v>398</v>
      </c>
      <c r="O472" s="710">
        <f t="shared" si="133"/>
        <v>1.5082860351654475</v>
      </c>
      <c r="P472" s="710">
        <f t="shared" si="134"/>
        <v>787.46381032264298</v>
      </c>
      <c r="Q472" s="710">
        <f t="shared" si="135"/>
        <v>774.14543943426986</v>
      </c>
      <c r="R472" s="710">
        <f t="shared" si="136"/>
        <v>764.57587714098156</v>
      </c>
      <c r="S472" s="710">
        <f t="shared" si="137"/>
        <v>758.79982125671188</v>
      </c>
      <c r="T472" s="710">
        <f t="shared" si="138"/>
        <v>756.84403677213879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1430.4896328223042</v>
      </c>
      <c r="E473" s="710">
        <f t="shared" si="125"/>
        <v>609.29858905255526</v>
      </c>
      <c r="F473" s="710">
        <f t="shared" si="126"/>
        <v>352.48287430488466</v>
      </c>
      <c r="G473" s="710">
        <f t="shared" si="127"/>
        <v>304.87449886171652</v>
      </c>
      <c r="H473" s="717">
        <f t="shared" si="128"/>
        <v>298.10735609023055</v>
      </c>
      <c r="I473" s="710">
        <f t="shared" si="129"/>
        <v>298.09484249873589</v>
      </c>
      <c r="J473" s="710">
        <f t="shared" si="130"/>
        <v>298.08615653535907</v>
      </c>
      <c r="K473" s="710">
        <f t="shared" si="131"/>
        <v>298.08104313200954</v>
      </c>
      <c r="L473" s="710">
        <f t="shared" si="132"/>
        <v>298.07935072203242</v>
      </c>
      <c r="N473" s="580">
        <v>399</v>
      </c>
      <c r="O473" s="710">
        <f t="shared" si="133"/>
        <v>1.5120756985703858</v>
      </c>
      <c r="P473" s="710">
        <f t="shared" si="134"/>
        <v>788.36796114224842</v>
      </c>
      <c r="Q473" s="710">
        <f t="shared" si="135"/>
        <v>775.06489967817458</v>
      </c>
      <c r="R473" s="710">
        <f t="shared" si="136"/>
        <v>765.50630029799845</v>
      </c>
      <c r="S473" s="710">
        <f t="shared" si="137"/>
        <v>759.7368089913092</v>
      </c>
      <c r="T473" s="710">
        <f t="shared" si="138"/>
        <v>757.78315971643735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1430.6141375206626</v>
      </c>
      <c r="E474" s="710">
        <f t="shared" si="125"/>
        <v>609.96134016885958</v>
      </c>
      <c r="F474" s="710">
        <f t="shared" si="126"/>
        <v>352.72854839893722</v>
      </c>
      <c r="G474" s="710">
        <f t="shared" si="127"/>
        <v>304.92245909518613</v>
      </c>
      <c r="H474" s="717">
        <f t="shared" si="128"/>
        <v>298.10838380223834</v>
      </c>
      <c r="I474" s="710">
        <f t="shared" si="129"/>
        <v>298.09578129083303</v>
      </c>
      <c r="J474" s="710">
        <f t="shared" si="130"/>
        <v>298.08703276758877</v>
      </c>
      <c r="K474" s="710">
        <f t="shared" si="131"/>
        <v>298.08188218989176</v>
      </c>
      <c r="L474" s="710">
        <f t="shared" si="132"/>
        <v>298.08017740457223</v>
      </c>
      <c r="N474" s="580">
        <v>400</v>
      </c>
      <c r="O474" s="710">
        <f t="shared" si="133"/>
        <v>1.5158653619753242</v>
      </c>
      <c r="P474" s="710">
        <f t="shared" si="134"/>
        <v>789.27106365502459</v>
      </c>
      <c r="Q474" s="710">
        <f t="shared" si="135"/>
        <v>775.98329386492151</v>
      </c>
      <c r="R474" s="710">
        <f t="shared" si="136"/>
        <v>766.43564468703926</v>
      </c>
      <c r="S474" s="710">
        <f t="shared" si="137"/>
        <v>760.67271034670978</v>
      </c>
      <c r="T474" s="710">
        <f t="shared" si="138"/>
        <v>758.72119380589584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1430.7381151097084</v>
      </c>
      <c r="E475" s="710">
        <f t="shared" si="125"/>
        <v>610.62296944010109</v>
      </c>
      <c r="F475" s="710">
        <f t="shared" si="126"/>
        <v>352.97448009315906</v>
      </c>
      <c r="G475" s="710">
        <f t="shared" si="127"/>
        <v>304.97059639256281</v>
      </c>
      <c r="H475" s="717">
        <f t="shared" si="128"/>
        <v>298.10941831308708</v>
      </c>
      <c r="I475" s="710">
        <f t="shared" si="129"/>
        <v>298.09672654818735</v>
      </c>
      <c r="J475" s="710">
        <f t="shared" si="130"/>
        <v>298.08791522605696</v>
      </c>
      <c r="K475" s="710">
        <f t="shared" si="131"/>
        <v>298.08272733015951</v>
      </c>
      <c r="L475" s="710">
        <f t="shared" si="132"/>
        <v>298.08101012114975</v>
      </c>
      <c r="N475" s="580">
        <v>401</v>
      </c>
      <c r="O475" s="710">
        <f t="shared" si="133"/>
        <v>1.5196550253802623</v>
      </c>
      <c r="P475" s="710">
        <f t="shared" si="134"/>
        <v>790.17311907641817</v>
      </c>
      <c r="Q475" s="710">
        <f t="shared" si="135"/>
        <v>776.90062323053769</v>
      </c>
      <c r="R475" s="710">
        <f t="shared" si="136"/>
        <v>767.36391155886861</v>
      </c>
      <c r="S475" s="710">
        <f t="shared" si="137"/>
        <v>761.60752658250271</v>
      </c>
      <c r="T475" s="710">
        <f t="shared" si="138"/>
        <v>759.65814030297395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1430.8615717761377</v>
      </c>
      <c r="E476" s="710">
        <f t="shared" si="125"/>
        <v>611.2834791845786</v>
      </c>
      <c r="F476" s="710">
        <f t="shared" si="126"/>
        <v>353.22066767308041</v>
      </c>
      <c r="G476" s="710">
        <f t="shared" si="127"/>
        <v>305.01891064847723</v>
      </c>
      <c r="H476" s="717">
        <f t="shared" si="128"/>
        <v>298.11045964574839</v>
      </c>
      <c r="I476" s="710">
        <f t="shared" si="129"/>
        <v>298.0976782939926</v>
      </c>
      <c r="J476" s="710">
        <f t="shared" si="130"/>
        <v>298.0888039341047</v>
      </c>
      <c r="K476" s="710">
        <f t="shared" si="131"/>
        <v>298.08357857623707</v>
      </c>
      <c r="L476" s="710">
        <f t="shared" si="132"/>
        <v>298.08184889521482</v>
      </c>
      <c r="N476" s="580">
        <v>402</v>
      </c>
      <c r="O476" s="710">
        <f t="shared" si="133"/>
        <v>1.5234446887852007</v>
      </c>
      <c r="P476" s="710">
        <f t="shared" si="134"/>
        <v>791.07412862046669</v>
      </c>
      <c r="Q476" s="710">
        <f t="shared" si="135"/>
        <v>777.8168890096174</v>
      </c>
      <c r="R476" s="710">
        <f t="shared" si="136"/>
        <v>768.29110216280083</v>
      </c>
      <c r="S476" s="710">
        <f t="shared" si="137"/>
        <v>762.54125895681716</v>
      </c>
      <c r="T476" s="710">
        <f t="shared" si="138"/>
        <v>760.59400046866733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1430.9845136085532</v>
      </c>
      <c r="E477" s="710">
        <f t="shared" si="125"/>
        <v>611.94287172039787</v>
      </c>
      <c r="F477" s="710">
        <f t="shared" si="126"/>
        <v>353.46710943085708</v>
      </c>
      <c r="G477" s="710">
        <f t="shared" si="127"/>
        <v>305.06740175582121</v>
      </c>
      <c r="H477" s="717">
        <f t="shared" si="128"/>
        <v>298.11150782317213</v>
      </c>
      <c r="I477" s="710">
        <f t="shared" si="129"/>
        <v>298.09863655142419</v>
      </c>
      <c r="J477" s="710">
        <f t="shared" si="130"/>
        <v>298.08969891505728</v>
      </c>
      <c r="K477" s="710">
        <f t="shared" si="131"/>
        <v>298.08443595153466</v>
      </c>
      <c r="L477" s="710">
        <f t="shared" si="132"/>
        <v>298.08269375020382</v>
      </c>
      <c r="N477" s="580">
        <v>403</v>
      </c>
      <c r="O477" s="710">
        <f t="shared" si="133"/>
        <v>1.527234352190139</v>
      </c>
      <c r="P477" s="710">
        <f t="shared" si="134"/>
        <v>791.97409349980012</v>
      </c>
      <c r="Q477" s="710">
        <f t="shared" si="135"/>
        <v>778.73209243532312</v>
      </c>
      <c r="R477" s="710">
        <f t="shared" si="136"/>
        <v>769.21721774670209</v>
      </c>
      <c r="S477" s="710">
        <f t="shared" si="137"/>
        <v>763.4739087263232</v>
      </c>
      <c r="T477" s="710">
        <f t="shared" si="138"/>
        <v>761.5287755625103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1431.1069465991056</v>
      </c>
      <c r="E478" s="710">
        <f t="shared" si="125"/>
        <v>612.60114936536479</v>
      </c>
      <c r="F478" s="710">
        <f t="shared" si="126"/>
        <v>353.7138036652521</v>
      </c>
      <c r="G478" s="710">
        <f t="shared" si="127"/>
        <v>305.11606960575944</v>
      </c>
      <c r="H478" s="717">
        <f t="shared" si="128"/>
        <v>298.11256286828615</v>
      </c>
      <c r="I478" s="710">
        <f t="shared" si="129"/>
        <v>298.09960134363888</v>
      </c>
      <c r="J478" s="710">
        <f t="shared" si="130"/>
        <v>298.09060019222409</v>
      </c>
      <c r="K478" s="710">
        <f t="shared" si="131"/>
        <v>298.085299479448</v>
      </c>
      <c r="L478" s="710">
        <f t="shared" si="132"/>
        <v>298.08354470953918</v>
      </c>
      <c r="N478" s="580">
        <v>404</v>
      </c>
      <c r="O478" s="710">
        <f t="shared" si="133"/>
        <v>1.5310240155950774</v>
      </c>
      <c r="P478" s="710">
        <f t="shared" si="134"/>
        <v>792.87301492564256</v>
      </c>
      <c r="Q478" s="710">
        <f t="shared" si="135"/>
        <v>779.64623473938786</v>
      </c>
      <c r="R478" s="710">
        <f t="shared" si="136"/>
        <v>770.14225955699123</v>
      </c>
      <c r="S478" s="710">
        <f t="shared" si="137"/>
        <v>764.40547714623403</v>
      </c>
      <c r="T478" s="710">
        <f t="shared" si="138"/>
        <v>762.46246684257619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1431.228876645107</v>
      </c>
      <c r="E479" s="710">
        <f t="shared" si="125"/>
        <v>613.25831443688026</v>
      </c>
      <c r="F479" s="710">
        <f t="shared" si="126"/>
        <v>353.96074868161833</v>
      </c>
      <c r="G479" s="710">
        <f t="shared" si="127"/>
        <v>305.16491408774141</v>
      </c>
      <c r="H479" s="717">
        <f t="shared" si="128"/>
        <v>298.11362480399589</v>
      </c>
      <c r="I479" s="710">
        <f t="shared" si="129"/>
        <v>298.10057269377478</v>
      </c>
      <c r="J479" s="710">
        <f t="shared" si="130"/>
        <v>298.0915077888983</v>
      </c>
      <c r="K479" s="710">
        <f t="shared" si="131"/>
        <v>298.08616918335815</v>
      </c>
      <c r="L479" s="710">
        <f t="shared" si="132"/>
        <v>298.08440179662915</v>
      </c>
      <c r="N479" s="580">
        <v>405</v>
      </c>
      <c r="O479" s="710">
        <f t="shared" si="133"/>
        <v>1.5348136790000158</v>
      </c>
      <c r="P479" s="710">
        <f t="shared" si="134"/>
        <v>793.77089410781343</v>
      </c>
      <c r="Q479" s="710">
        <f t="shared" si="135"/>
        <v>780.55931715211625</v>
      </c>
      <c r="R479" s="710">
        <f t="shared" si="136"/>
        <v>771.06622883864225</v>
      </c>
      <c r="S479" s="710">
        <f t="shared" si="137"/>
        <v>765.33596547030754</v>
      </c>
      <c r="T479" s="710">
        <f t="shared" si="138"/>
        <v>763.39507556547994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1431.3503095506171</v>
      </c>
      <c r="E480" s="710">
        <f t="shared" si="125"/>
        <v>613.91436925183802</v>
      </c>
      <c r="F480" s="710">
        <f t="shared" si="126"/>
        <v>354.20794279187987</v>
      </c>
      <c r="G480" s="710">
        <f t="shared" si="127"/>
        <v>305.21393508951314</v>
      </c>
      <c r="H480" s="717">
        <f t="shared" si="128"/>
        <v>298.11469365318447</v>
      </c>
      <c r="I480" s="710">
        <f t="shared" si="129"/>
        <v>298.10155062495096</v>
      </c>
      <c r="J480" s="710">
        <f t="shared" si="130"/>
        <v>298.09242172835656</v>
      </c>
      <c r="K480" s="710">
        <f t="shared" si="131"/>
        <v>298.08704508663135</v>
      </c>
      <c r="L480" s="710">
        <f t="shared" si="132"/>
        <v>298.08526503486775</v>
      </c>
      <c r="N480" s="580">
        <v>406</v>
      </c>
      <c r="O480" s="710">
        <f t="shared" si="133"/>
        <v>1.5386033424049539</v>
      </c>
      <c r="P480" s="710">
        <f t="shared" si="134"/>
        <v>794.6677322547298</v>
      </c>
      <c r="Q480" s="710">
        <f t="shared" si="135"/>
        <v>781.47134090238683</v>
      </c>
      <c r="R480" s="710">
        <f t="shared" si="136"/>
        <v>771.98912683518574</v>
      </c>
      <c r="S480" s="710">
        <f t="shared" si="137"/>
        <v>766.26537495084779</v>
      </c>
      <c r="T480" s="710">
        <f t="shared" si="138"/>
        <v>764.3266029863795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1431.4712510280033</v>
      </c>
      <c r="E481" s="710">
        <f t="shared" si="125"/>
        <v>614.56931612652352</v>
      </c>
      <c r="F481" s="710">
        <f t="shared" si="126"/>
        <v>354.45538431451473</v>
      </c>
      <c r="G481" s="710">
        <f t="shared" si="127"/>
        <v>305.26313249712877</v>
      </c>
      <c r="H481" s="717">
        <f t="shared" si="128"/>
        <v>298.11576943871228</v>
      </c>
      <c r="I481" s="710">
        <f t="shared" si="129"/>
        <v>298.10253516026722</v>
      </c>
      <c r="J481" s="710">
        <f t="shared" si="130"/>
        <v>298.09334203385885</v>
      </c>
      <c r="K481" s="710">
        <f t="shared" si="131"/>
        <v>298.08792721261864</v>
      </c>
      <c r="L481" s="710">
        <f t="shared" si="132"/>
        <v>298.08613444763427</v>
      </c>
      <c r="N481" s="580">
        <v>407</v>
      </c>
      <c r="O481" s="710">
        <f t="shared" si="133"/>
        <v>1.5423930058098922</v>
      </c>
      <c r="P481" s="710">
        <f t="shared" si="134"/>
        <v>795.56353057340743</v>
      </c>
      <c r="Q481" s="710">
        <f t="shared" si="135"/>
        <v>782.38230721765285</v>
      </c>
      <c r="R481" s="710">
        <f t="shared" si="136"/>
        <v>772.91095478871034</v>
      </c>
      <c r="S481" s="710">
        <f t="shared" si="137"/>
        <v>767.19370683870704</v>
      </c>
      <c r="T481" s="710">
        <f t="shared" si="138"/>
        <v>765.25705035897761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1431.5917066994728</v>
      </c>
      <c r="E482" s="710">
        <f t="shared" si="125"/>
        <v>615.22315737651536</v>
      </c>
      <c r="F482" s="710">
        <f t="shared" si="126"/>
        <v>354.70307157453624</v>
      </c>
      <c r="G482" s="710">
        <f t="shared" si="127"/>
        <v>305.3125061949624</v>
      </c>
      <c r="H482" s="717">
        <f t="shared" si="128"/>
        <v>298.11685218341688</v>
      </c>
      <c r="I482" s="710">
        <f t="shared" si="129"/>
        <v>298.10352632280404</v>
      </c>
      <c r="J482" s="710">
        <f t="shared" si="130"/>
        <v>298.09426872864822</v>
      </c>
      <c r="K482" s="710">
        <f t="shared" si="131"/>
        <v>298.08881558465578</v>
      </c>
      <c r="L482" s="710">
        <f t="shared" si="132"/>
        <v>298.08701005829306</v>
      </c>
      <c r="N482" s="580">
        <v>408</v>
      </c>
      <c r="O482" s="710">
        <f t="shared" si="133"/>
        <v>1.5461826692148306</v>
      </c>
      <c r="P482" s="710">
        <f t="shared" si="134"/>
        <v>796.45829026946285</v>
      </c>
      <c r="Q482" s="710">
        <f t="shared" si="135"/>
        <v>783.29221732394478</v>
      </c>
      <c r="R482" s="710">
        <f t="shared" si="136"/>
        <v>773.83171393986436</v>
      </c>
      <c r="S482" s="710">
        <f t="shared" si="137"/>
        <v>768.12096238328729</v>
      </c>
      <c r="T482" s="710">
        <f t="shared" si="138"/>
        <v>766.18641893552319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1431.7116820985805</v>
      </c>
      <c r="E483" s="710">
        <f t="shared" si="125"/>
        <v>615.87589531658944</v>
      </c>
      <c r="F483" s="710">
        <f t="shared" si="126"/>
        <v>354.95100290347506</v>
      </c>
      <c r="G483" s="710">
        <f t="shared" si="127"/>
        <v>305.36205606571946</v>
      </c>
      <c r="H483" s="717">
        <f t="shared" si="128"/>
        <v>298.11794191011273</v>
      </c>
      <c r="I483" s="710">
        <f t="shared" si="129"/>
        <v>298.10452413562211</v>
      </c>
      <c r="J483" s="710">
        <f t="shared" si="130"/>
        <v>298.09520183595055</v>
      </c>
      <c r="K483" s="710">
        <f t="shared" si="131"/>
        <v>298.08971022606261</v>
      </c>
      <c r="L483" s="710">
        <f t="shared" si="132"/>
        <v>298.08789189019348</v>
      </c>
      <c r="N483" s="580">
        <v>409</v>
      </c>
      <c r="O483" s="710">
        <f t="shared" si="133"/>
        <v>1.549972332619769</v>
      </c>
      <c r="P483" s="710">
        <f t="shared" si="134"/>
        <v>797.35201254711444</v>
      </c>
      <c r="Q483" s="710">
        <f t="shared" si="135"/>
        <v>784.20107244587143</v>
      </c>
      <c r="R483" s="710">
        <f t="shared" si="136"/>
        <v>774.7514055278582</v>
      </c>
      <c r="S483" s="710">
        <f t="shared" si="137"/>
        <v>769.04714283254157</v>
      </c>
      <c r="T483" s="710">
        <f t="shared" si="138"/>
        <v>767.11470996681339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1431.8311826717106</v>
      </c>
      <c r="E484" s="710">
        <f t="shared" si="125"/>
        <v>616.52753226062384</v>
      </c>
      <c r="F484" s="710">
        <f t="shared" si="126"/>
        <v>355.19917663936104</v>
      </c>
      <c r="G484" s="710">
        <f t="shared" si="127"/>
        <v>305.41178199044833</v>
      </c>
      <c r="H484" s="717">
        <f t="shared" si="128"/>
        <v>298.11903864159115</v>
      </c>
      <c r="I484" s="710">
        <f t="shared" si="129"/>
        <v>298.10552862176235</v>
      </c>
      <c r="J484" s="710">
        <f t="shared" si="130"/>
        <v>298.09614137897427</v>
      </c>
      <c r="K484" s="710">
        <f t="shared" si="131"/>
        <v>298.09061116014328</v>
      </c>
      <c r="L484" s="710">
        <f t="shared" si="132"/>
        <v>298.08877996666934</v>
      </c>
      <c r="N484" s="580">
        <v>410</v>
      </c>
      <c r="O484" s="710">
        <f t="shared" si="133"/>
        <v>1.5537619960247073</v>
      </c>
      <c r="P484" s="710">
        <f t="shared" si="134"/>
        <v>798.24469860918464</v>
      </c>
      <c r="Q484" s="710">
        <f t="shared" si="135"/>
        <v>785.10887380662189</v>
      </c>
      <c r="R484" s="710">
        <f t="shared" si="136"/>
        <v>775.67003079046503</v>
      </c>
      <c r="S484" s="710">
        <f t="shared" si="137"/>
        <v>769.9722494329767</v>
      </c>
      <c r="T484" s="710">
        <f t="shared" si="138"/>
        <v>768.04192470219505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1431.9502137795332</v>
      </c>
      <c r="E485" s="710">
        <f t="shared" si="125"/>
        <v>617.17807052150624</v>
      </c>
      <c r="F485" s="710">
        <f t="shared" si="126"/>
        <v>355.44759112670482</v>
      </c>
      <c r="G485" s="710">
        <f t="shared" si="127"/>
        <v>305.46168384855201</v>
      </c>
      <c r="H485" s="717">
        <f t="shared" si="128"/>
        <v>298.12014240061978</v>
      </c>
      <c r="I485" s="710">
        <f t="shared" si="129"/>
        <v>298.1065398042453</v>
      </c>
      <c r="J485" s="710">
        <f t="shared" si="130"/>
        <v>298.09708738091012</v>
      </c>
      <c r="K485" s="710">
        <f t="shared" si="131"/>
        <v>298.0915184101857</v>
      </c>
      <c r="L485" s="710">
        <f t="shared" si="132"/>
        <v>298.08967431103889</v>
      </c>
      <c r="N485" s="580">
        <v>411</v>
      </c>
      <c r="O485" s="710">
        <f t="shared" si="133"/>
        <v>1.5575516594296455</v>
      </c>
      <c r="P485" s="710">
        <f t="shared" si="134"/>
        <v>799.13634965710116</v>
      </c>
      <c r="Q485" s="710">
        <f t="shared" si="135"/>
        <v>786.01562262796665</v>
      </c>
      <c r="R485" s="710">
        <f t="shared" si="136"/>
        <v>776.58759096402321</v>
      </c>
      <c r="S485" s="710">
        <f t="shared" si="137"/>
        <v>770.89628342965352</v>
      </c>
      <c r="T485" s="710">
        <f t="shared" si="138"/>
        <v>768.96806438956673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1432.0687806984365</v>
      </c>
      <c r="E486" s="710">
        <f t="shared" si="125"/>
        <v>617.82751241104324</v>
      </c>
      <c r="F486" s="710">
        <f t="shared" si="126"/>
        <v>355.69624471647961</v>
      </c>
      <c r="G486" s="710">
        <f t="shared" si="127"/>
        <v>305.51176151779924</v>
      </c>
      <c r="H486" s="717">
        <f t="shared" si="128"/>
        <v>298.12125320994278</v>
      </c>
      <c r="I486" s="710">
        <f t="shared" si="129"/>
        <v>298.10755770607147</v>
      </c>
      <c r="J486" s="710">
        <f t="shared" si="130"/>
        <v>298.09803986493114</v>
      </c>
      <c r="K486" s="710">
        <f t="shared" si="131"/>
        <v>298.09243199946138</v>
      </c>
      <c r="L486" s="710">
        <f t="shared" si="132"/>
        <v>298.09057494660448</v>
      </c>
      <c r="N486" s="580">
        <v>412</v>
      </c>
      <c r="O486" s="710">
        <f t="shared" si="133"/>
        <v>1.5613413228345838</v>
      </c>
      <c r="P486" s="710">
        <f t="shared" si="134"/>
        <v>800.02696689089885</v>
      </c>
      <c r="Q486" s="710">
        <f t="shared" si="135"/>
        <v>786.92132013026003</v>
      </c>
      <c r="R486" s="710">
        <f t="shared" si="136"/>
        <v>777.50408728343723</v>
      </c>
      <c r="S486" s="710">
        <f t="shared" si="137"/>
        <v>771.81924606618963</v>
      </c>
      <c r="T486" s="710">
        <f t="shared" si="138"/>
        <v>769.89313027537992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1432.1868886219349</v>
      </c>
      <c r="E487" s="710">
        <f t="shared" si="125"/>
        <v>618.47586023987151</v>
      </c>
      <c r="F487" s="710">
        <f t="shared" si="126"/>
        <v>355.94513576610279</v>
      </c>
      <c r="G487" s="710">
        <f t="shared" si="127"/>
        <v>305.56201487433617</v>
      </c>
      <c r="H487" s="717">
        <f t="shared" si="128"/>
        <v>298.12237109228056</v>
      </c>
      <c r="I487" s="710">
        <f t="shared" si="129"/>
        <v>298.10858235022067</v>
      </c>
      <c r="J487" s="710">
        <f t="shared" si="130"/>
        <v>298.09899885419202</v>
      </c>
      <c r="K487" s="710">
        <f t="shared" si="131"/>
        <v>298.09335195122537</v>
      </c>
      <c r="L487" s="710">
        <f t="shared" si="132"/>
        <v>298.09148189665223</v>
      </c>
      <c r="N487" s="580">
        <v>413</v>
      </c>
      <c r="O487" s="710">
        <f t="shared" si="133"/>
        <v>1.5651309862395222</v>
      </c>
      <c r="P487" s="710">
        <f t="shared" si="134"/>
        <v>800.91655150922088</v>
      </c>
      <c r="Q487" s="710">
        <f t="shared" si="135"/>
        <v>787.8259675324415</v>
      </c>
      <c r="R487" s="710">
        <f t="shared" si="136"/>
        <v>778.41952098218007</v>
      </c>
      <c r="S487" s="710">
        <f t="shared" si="137"/>
        <v>772.74113858476062</v>
      </c>
      <c r="T487" s="710">
        <f t="shared" si="138"/>
        <v>770.81712360464087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1432.3045426620533</v>
      </c>
      <c r="E488" s="710">
        <f t="shared" si="125"/>
        <v>619.12311631737066</v>
      </c>
      <c r="F488" s="710">
        <f t="shared" si="126"/>
        <v>356.19426263941756</v>
      </c>
      <c r="G488" s="710">
        <f t="shared" si="127"/>
        <v>305.6124437926976</v>
      </c>
      <c r="H488" s="717">
        <f t="shared" si="128"/>
        <v>298.12349607032922</v>
      </c>
      <c r="I488" s="710">
        <f t="shared" si="129"/>
        <v>298.10961375965212</v>
      </c>
      <c r="J488" s="710">
        <f t="shared" si="130"/>
        <v>298.09996437182917</v>
      </c>
      <c r="K488" s="710">
        <f t="shared" si="131"/>
        <v>298.09427828871554</v>
      </c>
      <c r="L488" s="710">
        <f t="shared" si="132"/>
        <v>298.09239518445207</v>
      </c>
      <c r="N488" s="580">
        <v>414</v>
      </c>
      <c r="O488" s="710">
        <f t="shared" si="133"/>
        <v>1.5689206496444605</v>
      </c>
      <c r="P488" s="710">
        <f t="shared" si="134"/>
        <v>801.80510470932109</v>
      </c>
      <c r="Q488" s="710">
        <f t="shared" si="135"/>
        <v>788.72956605203683</v>
      </c>
      <c r="R488" s="710">
        <f t="shared" si="136"/>
        <v>779.33389329229453</v>
      </c>
      <c r="S488" s="710">
        <f t="shared" si="137"/>
        <v>773.6619622261021</v>
      </c>
      <c r="T488" s="710">
        <f t="shared" si="138"/>
        <v>771.7400456209125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1432.4217478506876</v>
      </c>
      <c r="E489" s="710">
        <f t="shared" si="125"/>
        <v>619.76928295157859</v>
      </c>
      <c r="F489" s="710">
        <f t="shared" si="126"/>
        <v>356.44362370667426</v>
      </c>
      <c r="G489" s="710">
        <f t="shared" si="127"/>
        <v>305.66304814581821</v>
      </c>
      <c r="H489" s="717">
        <f t="shared" si="128"/>
        <v>298.12462816676089</v>
      </c>
      <c r="I489" s="710">
        <f t="shared" si="129"/>
        <v>298.11065195730379</v>
      </c>
      <c r="J489" s="710">
        <f t="shared" si="130"/>
        <v>298.10093644096048</v>
      </c>
      <c r="K489" s="710">
        <f t="shared" si="131"/>
        <v>298.09521103515277</v>
      </c>
      <c r="L489" s="710">
        <f t="shared" si="132"/>
        <v>298.09331483325718</v>
      </c>
      <c r="N489" s="580">
        <v>415</v>
      </c>
      <c r="O489" s="710">
        <f t="shared" si="133"/>
        <v>1.5727103130493987</v>
      </c>
      <c r="P489" s="710">
        <f t="shared" si="134"/>
        <v>802.69262768706494</v>
      </c>
      <c r="Q489" s="710">
        <f t="shared" si="135"/>
        <v>789.6321169051605</v>
      </c>
      <c r="R489" s="710">
        <f t="shared" si="136"/>
        <v>780.24720544439492</v>
      </c>
      <c r="S489" s="710">
        <f t="shared" si="137"/>
        <v>774.58171822951101</v>
      </c>
      <c r="T489" s="710">
        <f t="shared" si="138"/>
        <v>772.66189756631582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1432.5385091409421</v>
      </c>
      <c r="E490" s="710">
        <f t="shared" si="125"/>
        <v>620.41436244910744</v>
      </c>
      <c r="F490" s="710">
        <f t="shared" si="126"/>
        <v>356.69321734451216</v>
      </c>
      <c r="G490" s="710">
        <f t="shared" si="127"/>
        <v>305.71382780504405</v>
      </c>
      <c r="H490" s="717">
        <f t="shared" si="128"/>
        <v>298.12576740422327</v>
      </c>
      <c r="I490" s="710">
        <f t="shared" si="129"/>
        <v>298.11169696609261</v>
      </c>
      <c r="J490" s="710">
        <f t="shared" si="130"/>
        <v>298.10191508468506</v>
      </c>
      <c r="K490" s="710">
        <f t="shared" si="131"/>
        <v>298.09615021374071</v>
      </c>
      <c r="L490" s="710">
        <f t="shared" si="132"/>
        <v>298.09424086630383</v>
      </c>
      <c r="N490" s="580">
        <v>416</v>
      </c>
      <c r="O490" s="710">
        <f t="shared" si="133"/>
        <v>1.576499976454337</v>
      </c>
      <c r="P490" s="710">
        <f t="shared" si="134"/>
        <v>803.57912163693129</v>
      </c>
      <c r="Q490" s="710">
        <f t="shared" si="135"/>
        <v>790.53362130651658</v>
      </c>
      <c r="R490" s="710">
        <f t="shared" si="136"/>
        <v>781.15945866766901</v>
      </c>
      <c r="S490" s="710">
        <f t="shared" si="137"/>
        <v>775.50040783284715</v>
      </c>
      <c r="T490" s="710">
        <f t="shared" si="138"/>
        <v>773.58268068153166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1432.6548314084464</v>
      </c>
      <c r="E491" s="710">
        <f t="shared" si="125"/>
        <v>621.05835711506199</v>
      </c>
      <c r="F491" s="710">
        <f t="shared" si="126"/>
        <v>356.94304193594081</v>
      </c>
      <c r="G491" s="710">
        <f t="shared" si="127"/>
        <v>305.76478264014361</v>
      </c>
      <c r="H491" s="717">
        <f t="shared" si="128"/>
        <v>298.12691380533926</v>
      </c>
      <c r="I491" s="710">
        <f t="shared" si="129"/>
        <v>298.11274880891426</v>
      </c>
      <c r="J491" s="710">
        <f t="shared" si="130"/>
        <v>298.10290032608282</v>
      </c>
      <c r="K491" s="710">
        <f t="shared" si="131"/>
        <v>298.09709584766534</v>
      </c>
      <c r="L491" s="710">
        <f t="shared" si="132"/>
        <v>298.09517330681126</v>
      </c>
      <c r="N491" s="580">
        <v>417</v>
      </c>
      <c r="O491" s="710">
        <f t="shared" si="133"/>
        <v>1.5802896398592754</v>
      </c>
      <c r="P491" s="710">
        <f t="shared" si="134"/>
        <v>804.46458775201415</v>
      </c>
      <c r="Q491" s="710">
        <f t="shared" si="135"/>
        <v>791.43408046940135</v>
      </c>
      <c r="R491" s="710">
        <f t="shared" si="136"/>
        <v>782.07065418987884</v>
      </c>
      <c r="S491" s="710">
        <f t="shared" si="137"/>
        <v>776.41803227253547</v>
      </c>
      <c r="T491" s="710">
        <f t="shared" si="138"/>
        <v>774.50239620580237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1432.7707194526465</v>
      </c>
      <c r="E492" s="710">
        <f t="shared" si="125"/>
        <v>621.70126925296006</v>
      </c>
      <c r="F492" s="710">
        <f t="shared" si="126"/>
        <v>357.19309587032126</v>
      </c>
      <c r="G492" s="710">
        <f t="shared" si="127"/>
        <v>305.81591251931877</v>
      </c>
      <c r="H492" s="717">
        <f t="shared" si="128"/>
        <v>298.12806739270724</v>
      </c>
      <c r="I492" s="710">
        <f t="shared" si="129"/>
        <v>298.11380750864265</v>
      </c>
      <c r="J492" s="710">
        <f t="shared" si="130"/>
        <v>298.10389218821462</v>
      </c>
      <c r="K492" s="710">
        <f t="shared" si="131"/>
        <v>298.09804796009473</v>
      </c>
      <c r="L492" s="710">
        <f t="shared" si="132"/>
        <v>298.09611217798141</v>
      </c>
      <c r="N492" s="580">
        <v>418</v>
      </c>
      <c r="O492" s="710">
        <f t="shared" si="133"/>
        <v>1.5840793032642138</v>
      </c>
      <c r="P492" s="710">
        <f t="shared" si="134"/>
        <v>805.34902722402444</v>
      </c>
      <c r="Q492" s="710">
        <f t="shared" si="135"/>
        <v>792.33349560570377</v>
      </c>
      <c r="R492" s="710">
        <f t="shared" si="136"/>
        <v>782.98079323736329</v>
      </c>
      <c r="S492" s="710">
        <f t="shared" si="137"/>
        <v>777.33459278356713</v>
      </c>
      <c r="T492" s="710">
        <f t="shared" si="138"/>
        <v>775.42104537693342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1432.8861779980778</v>
      </c>
      <c r="E493" s="710">
        <f t="shared" si="125"/>
        <v>622.34310116465417</v>
      </c>
      <c r="F493" s="710">
        <f t="shared" si="126"/>
        <v>357.44337754334771</v>
      </c>
      <c r="G493" s="710">
        <f t="shared" si="127"/>
        <v>305.8672173092163</v>
      </c>
      <c r="H493" s="717">
        <f t="shared" si="128"/>
        <v>298.12922818890053</v>
      </c>
      <c r="I493" s="710">
        <f t="shared" si="129"/>
        <v>298.11487308812997</v>
      </c>
      <c r="J493" s="710">
        <f t="shared" si="130"/>
        <v>298.10489069412165</v>
      </c>
      <c r="K493" s="710">
        <f t="shared" si="131"/>
        <v>298.09900657417899</v>
      </c>
      <c r="L493" s="710">
        <f t="shared" si="132"/>
        <v>298.09705750299855</v>
      </c>
      <c r="N493" s="580">
        <v>419</v>
      </c>
      <c r="O493" s="710">
        <f t="shared" si="133"/>
        <v>1.5878689666691521</v>
      </c>
      <c r="P493" s="710">
        <f t="shared" si="134"/>
        <v>806.23244124329096</v>
      </c>
      <c r="Q493" s="710">
        <f t="shared" si="135"/>
        <v>793.2318679259082</v>
      </c>
      <c r="R493" s="710">
        <f t="shared" si="136"/>
        <v>783.88987703503938</v>
      </c>
      <c r="S493" s="710">
        <f t="shared" si="137"/>
        <v>778.25009059950139</v>
      </c>
      <c r="T493" s="710">
        <f t="shared" si="138"/>
        <v>776.33862943129532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1433.0012116956134</v>
      </c>
      <c r="E494" s="710">
        <f t="shared" si="125"/>
        <v>622.98385515025439</v>
      </c>
      <c r="F494" s="710">
        <f t="shared" si="126"/>
        <v>357.69388535702882</v>
      </c>
      <c r="G494" s="710">
        <f t="shared" si="127"/>
        <v>305.91869687493852</v>
      </c>
      <c r="H494" s="717">
        <f t="shared" si="128"/>
        <v>298.13039621646726</v>
      </c>
      <c r="I494" s="710">
        <f t="shared" si="129"/>
        <v>298.11594557020635</v>
      </c>
      <c r="J494" s="710">
        <f t="shared" si="130"/>
        <v>298.10589586682556</v>
      </c>
      <c r="K494" s="710">
        <f t="shared" si="131"/>
        <v>298.09997171304985</v>
      </c>
      <c r="L494" s="710">
        <f t="shared" si="132"/>
        <v>298.09800930502917</v>
      </c>
      <c r="N494" s="580">
        <v>420</v>
      </c>
      <c r="O494" s="710">
        <f t="shared" si="133"/>
        <v>1.5916586300740903</v>
      </c>
      <c r="P494" s="710">
        <f t="shared" si="134"/>
        <v>807.11483099876273</v>
      </c>
      <c r="Q494" s="710">
        <f t="shared" si="135"/>
        <v>794.12919863909497</v>
      </c>
      <c r="R494" s="710">
        <f t="shared" si="136"/>
        <v>784.79790680640383</v>
      </c>
      <c r="S494" s="710">
        <f t="shared" si="137"/>
        <v>779.16452695246744</v>
      </c>
      <c r="T494" s="710">
        <f t="shared" si="138"/>
        <v>777.25514960382475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1433.1158251236934</v>
      </c>
      <c r="E495" s="710">
        <f t="shared" si="125"/>
        <v>623.62353350805404</v>
      </c>
      <c r="F495" s="710">
        <f t="shared" si="126"/>
        <v>357.94461771966883</v>
      </c>
      <c r="G495" s="710">
        <f t="shared" si="127"/>
        <v>305.97035108005474</v>
      </c>
      <c r="H495" s="717">
        <f t="shared" si="128"/>
        <v>298.13157149793028</v>
      </c>
      <c r="I495" s="710">
        <f t="shared" si="129"/>
        <v>298.11702497767976</v>
      </c>
      <c r="J495" s="710">
        <f t="shared" si="130"/>
        <v>298.10690772932793</v>
      </c>
      <c r="K495" s="710">
        <f t="shared" si="131"/>
        <v>298.10094339982066</v>
      </c>
      <c r="L495" s="710">
        <f t="shared" si="132"/>
        <v>298.09896760722171</v>
      </c>
      <c r="N495" s="580">
        <v>421</v>
      </c>
      <c r="O495" s="710">
        <f t="shared" si="133"/>
        <v>1.5954482934790286</v>
      </c>
      <c r="P495" s="710">
        <f t="shared" si="134"/>
        <v>807.99619767801005</v>
      </c>
      <c r="Q495" s="710">
        <f t="shared" si="135"/>
        <v>795.02548895294308</v>
      </c>
      <c r="R495" s="710">
        <f t="shared" si="136"/>
        <v>785.70488377353468</v>
      </c>
      <c r="S495" s="710">
        <f t="shared" si="137"/>
        <v>780.07790307316577</v>
      </c>
      <c r="T495" s="710">
        <f t="shared" si="138"/>
        <v>778.17060712802686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1433.2300227895332</v>
      </c>
      <c r="E496" s="710">
        <f t="shared" si="125"/>
        <v>624.26213853445597</v>
      </c>
      <c r="F496" s="710">
        <f t="shared" si="126"/>
        <v>358.19557304584902</v>
      </c>
      <c r="G496" s="710">
        <f t="shared" si="127"/>
        <v>306.0221797866119</v>
      </c>
      <c r="H496" s="717">
        <f t="shared" si="128"/>
        <v>298.1327540557869</v>
      </c>
      <c r="I496" s="710">
        <f t="shared" si="129"/>
        <v>298.11811133333566</v>
      </c>
      <c r="J496" s="710">
        <f t="shared" si="130"/>
        <v>298.10792630461043</v>
      </c>
      <c r="K496" s="710">
        <f t="shared" si="131"/>
        <v>298.10192165758588</v>
      </c>
      <c r="L496" s="710">
        <f t="shared" si="132"/>
        <v>298.09993243270634</v>
      </c>
      <c r="N496" s="580">
        <v>422</v>
      </c>
      <c r="O496" s="710">
        <f t="shared" si="133"/>
        <v>1.599237956883967</v>
      </c>
      <c r="P496" s="710">
        <f t="shared" si="134"/>
        <v>808.87654246722639</v>
      </c>
      <c r="Q496" s="710">
        <f t="shared" si="135"/>
        <v>795.92074007373094</v>
      </c>
      <c r="R496" s="710">
        <f t="shared" si="136"/>
        <v>786.6108091570934</v>
      </c>
      <c r="S496" s="710">
        <f t="shared" si="137"/>
        <v>780.99022019086999</v>
      </c>
      <c r="T496" s="710">
        <f t="shared" si="138"/>
        <v>779.0850032359765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1433.3438091303105</v>
      </c>
      <c r="E497" s="710">
        <f t="shared" si="125"/>
        <v>624.89967252390068</v>
      </c>
      <c r="F497" s="710">
        <f t="shared" si="126"/>
        <v>358.44674975640885</v>
      </c>
      <c r="G497" s="710">
        <f t="shared" si="127"/>
        <v>306.07418285514558</v>
      </c>
      <c r="H497" s="717">
        <f t="shared" si="128"/>
        <v>298.13394391250887</v>
      </c>
      <c r="I497" s="710">
        <f t="shared" si="129"/>
        <v>298.11920465993705</v>
      </c>
      <c r="J497" s="710">
        <f t="shared" si="130"/>
        <v>298.10895161563406</v>
      </c>
      <c r="K497" s="710">
        <f t="shared" si="131"/>
        <v>298.10290650942113</v>
      </c>
      <c r="L497" s="710">
        <f t="shared" si="132"/>
        <v>298.10090380459468</v>
      </c>
      <c r="N497" s="580">
        <v>423</v>
      </c>
      <c r="O497" s="710">
        <f t="shared" si="133"/>
        <v>1.6030276202889053</v>
      </c>
      <c r="P497" s="710">
        <f t="shared" si="134"/>
        <v>809.75586655122993</v>
      </c>
      <c r="Q497" s="710">
        <f t="shared" si="135"/>
        <v>796.81495320633849</v>
      </c>
      <c r="R497" s="710">
        <f t="shared" si="136"/>
        <v>787.51568417632575</v>
      </c>
      <c r="S497" s="710">
        <f t="shared" si="137"/>
        <v>781.90147953342841</v>
      </c>
      <c r="T497" s="710">
        <f t="shared" si="138"/>
        <v>779.99833915832005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1433.4571885143332</v>
      </c>
      <c r="E498" s="710">
        <f t="shared" si="125"/>
        <v>625.53613776879592</v>
      </c>
      <c r="F498" s="710">
        <f t="shared" si="126"/>
        <v>358.69814627842732</v>
      </c>
      <c r="G498" s="710">
        <f t="shared" si="127"/>
        <v>306.12636014469081</v>
      </c>
      <c r="H498" s="717">
        <f t="shared" si="128"/>
        <v>298.13514109054199</v>
      </c>
      <c r="I498" s="710">
        <f t="shared" si="129"/>
        <v>298.12030498022398</v>
      </c>
      <c r="J498" s="710">
        <f t="shared" si="130"/>
        <v>298.10998368533956</v>
      </c>
      <c r="K498" s="710">
        <f t="shared" si="131"/>
        <v>298.10389797838269</v>
      </c>
      <c r="L498" s="710">
        <f t="shared" si="132"/>
        <v>298.10188174597977</v>
      </c>
      <c r="N498" s="580">
        <v>424</v>
      </c>
      <c r="O498" s="710">
        <f t="shared" si="133"/>
        <v>1.6068172836938435</v>
      </c>
      <c r="P498" s="710">
        <f t="shared" si="134"/>
        <v>810.63417111346507</v>
      </c>
      <c r="Q498" s="710">
        <f t="shared" si="135"/>
        <v>797.70812955424879</v>
      </c>
      <c r="R498" s="710">
        <f t="shared" si="136"/>
        <v>788.41951004906423</v>
      </c>
      <c r="S498" s="710">
        <f t="shared" si="137"/>
        <v>782.81168232726566</v>
      </c>
      <c r="T498" s="710">
        <f t="shared" si="138"/>
        <v>780.910616124277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1433.5701652421867</v>
      </c>
      <c r="E499" s="710">
        <f t="shared" si="125"/>
        <v>626.17153655944844</v>
      </c>
      <c r="F499" s="710">
        <f t="shared" si="126"/>
        <v>358.94976104520396</v>
      </c>
      <c r="G499" s="710">
        <f t="shared" si="127"/>
        <v>306.17871151279309</v>
      </c>
      <c r="H499" s="717">
        <f t="shared" si="128"/>
        <v>298.136345612306</v>
      </c>
      <c r="I499" s="710">
        <f t="shared" si="129"/>
        <v>298.12141231691362</v>
      </c>
      <c r="J499" s="710">
        <f t="shared" si="130"/>
        <v>298.1110225366466</v>
      </c>
      <c r="K499" s="710">
        <f t="shared" si="131"/>
        <v>298.10489608750748</v>
      </c>
      <c r="L499" s="710">
        <f t="shared" si="132"/>
        <v>298.10286627993543</v>
      </c>
      <c r="N499" s="580">
        <v>425</v>
      </c>
      <c r="O499" s="710">
        <f t="shared" si="133"/>
        <v>1.6106069470987818</v>
      </c>
      <c r="P499" s="710">
        <f t="shared" si="134"/>
        <v>811.51145733600401</v>
      </c>
      <c r="Q499" s="710">
        <f t="shared" si="135"/>
        <v>798.60027031954951</v>
      </c>
      <c r="R499" s="710">
        <f t="shared" si="136"/>
        <v>789.32228799172901</v>
      </c>
      <c r="S499" s="710">
        <f t="shared" si="137"/>
        <v>783.72082979738457</v>
      </c>
      <c r="T499" s="710">
        <f t="shared" si="138"/>
        <v>781.82183536164155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1433.6827435478626</v>
      </c>
      <c r="E500" s="710">
        <f t="shared" si="125"/>
        <v>626.80587118399603</v>
      </c>
      <c r="F500" s="710">
        <f t="shared" si="126"/>
        <v>359.20159249624027</v>
      </c>
      <c r="G500" s="710">
        <f t="shared" si="127"/>
        <v>306.23123681551891</v>
      </c>
      <c r="H500" s="717">
        <f t="shared" si="128"/>
        <v>298.13755750019448</v>
      </c>
      <c r="I500" s="710">
        <f t="shared" si="129"/>
        <v>298.12252669269981</v>
      </c>
      <c r="J500" s="710">
        <f t="shared" si="130"/>
        <v>298.1120681924541</v>
      </c>
      <c r="K500" s="710">
        <f t="shared" si="131"/>
        <v>298.10590085981283</v>
      </c>
      <c r="L500" s="710">
        <f t="shared" si="132"/>
        <v>298.10385742951655</v>
      </c>
      <c r="N500" s="580">
        <v>426</v>
      </c>
      <c r="O500" s="710">
        <f t="shared" si="133"/>
        <v>1.6143966105037202</v>
      </c>
      <c r="P500" s="710">
        <f t="shared" si="134"/>
        <v>812.3877263995488</v>
      </c>
      <c r="Q500" s="710">
        <f t="shared" si="135"/>
        <v>799.49137670293408</v>
      </c>
      <c r="R500" s="710">
        <f t="shared" si="136"/>
        <v>790.22401921933022</v>
      </c>
      <c r="S500" s="710">
        <f t="shared" si="137"/>
        <v>784.6289231673677</v>
      </c>
      <c r="T500" s="710">
        <f t="shared" si="138"/>
        <v>782.73199809678442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1433.7949275998687</v>
      </c>
      <c r="E501" s="710">
        <f t="shared" si="125"/>
        <v>627.43914392834233</v>
      </c>
      <c r="F501" s="710">
        <f t="shared" si="126"/>
        <v>359.4536390772206</v>
      </c>
      <c r="G501" s="710">
        <f t="shared" si="127"/>
        <v>306.28393590746663</v>
      </c>
      <c r="H501" s="717">
        <f t="shared" si="128"/>
        <v>298.13877677657467</v>
      </c>
      <c r="I501" s="710">
        <f t="shared" si="129"/>
        <v>298.123648130253</v>
      </c>
      <c r="J501" s="710">
        <f t="shared" si="130"/>
        <v>298.11312067563961</v>
      </c>
      <c r="K501" s="710">
        <f t="shared" si="131"/>
        <v>298.10691231829617</v>
      </c>
      <c r="L501" s="710">
        <f t="shared" si="132"/>
        <v>298.10485521775848</v>
      </c>
      <c r="N501" s="580">
        <v>427</v>
      </c>
      <c r="O501" s="710">
        <f t="shared" si="133"/>
        <v>1.6181862739086585</v>
      </c>
      <c r="P501" s="710">
        <f t="shared" si="134"/>
        <v>813.26297948343199</v>
      </c>
      <c r="Q501" s="710">
        <f t="shared" si="135"/>
        <v>800.38144990370472</v>
      </c>
      <c r="R501" s="710">
        <f t="shared" si="136"/>
        <v>791.12470494546892</v>
      </c>
      <c r="S501" s="710">
        <f t="shared" si="137"/>
        <v>785.53596365937858</v>
      </c>
      <c r="T501" s="710">
        <f t="shared" si="138"/>
        <v>783.64110555465459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1433.9067215023183</v>
      </c>
      <c r="E502" s="710">
        <f t="shared" si="125"/>
        <v>628.071357076092</v>
      </c>
      <c r="F502" s="710">
        <f t="shared" si="126"/>
        <v>359.70589923999353</v>
      </c>
      <c r="G502" s="710">
        <f t="shared" si="127"/>
        <v>306.33680864177722</v>
      </c>
      <c r="H502" s="717">
        <f t="shared" si="128"/>
        <v>298.1400034637872</v>
      </c>
      <c r="I502" s="710">
        <f t="shared" si="129"/>
        <v>298.12477665222019</v>
      </c>
      <c r="J502" s="710">
        <f t="shared" si="130"/>
        <v>298.1141800090594</v>
      </c>
      <c r="K502" s="710">
        <f t="shared" si="131"/>
        <v>298.10793048593484</v>
      </c>
      <c r="L502" s="710">
        <f t="shared" si="132"/>
        <v>298.10585966767695</v>
      </c>
      <c r="N502" s="580">
        <v>428</v>
      </c>
      <c r="O502" s="710">
        <f t="shared" si="133"/>
        <v>1.6219759373135969</v>
      </c>
      <c r="P502" s="710">
        <f t="shared" si="134"/>
        <v>814.13721776561908</v>
      </c>
      <c r="Q502" s="710">
        <f t="shared" si="135"/>
        <v>801.27049111977226</v>
      </c>
      <c r="R502" s="710">
        <f t="shared" si="136"/>
        <v>792.02434638233933</v>
      </c>
      <c r="S502" s="710">
        <f t="shared" si="137"/>
        <v>786.44195249416407</v>
      </c>
      <c r="T502" s="710">
        <f t="shared" si="138"/>
        <v>784.54915895878059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1434.0181292960042</v>
      </c>
      <c r="E503" s="710">
        <f t="shared" si="125"/>
        <v>628.70251290848773</v>
      </c>
      <c r="F503" s="710">
        <f t="shared" si="126"/>
        <v>359.95837144255273</v>
      </c>
      <c r="G503" s="710">
        <f t="shared" si="127"/>
        <v>306.38985487014469</v>
      </c>
      <c r="H503" s="717">
        <f t="shared" si="128"/>
        <v>298.14123758414598</v>
      </c>
      <c r="I503" s="710">
        <f t="shared" si="129"/>
        <v>298.12591228122449</v>
      </c>
      <c r="J503" s="710">
        <f t="shared" si="130"/>
        <v>298.11524621554804</v>
      </c>
      <c r="K503" s="710">
        <f t="shared" si="131"/>
        <v>298.10895538568587</v>
      </c>
      <c r="L503" s="710">
        <f t="shared" si="132"/>
        <v>298.10687080226779</v>
      </c>
      <c r="N503" s="580">
        <v>429</v>
      </c>
      <c r="O503" s="710">
        <f t="shared" si="133"/>
        <v>1.625765600718535</v>
      </c>
      <c r="P503" s="710">
        <f t="shared" si="134"/>
        <v>815.01044242270973</v>
      </c>
      <c r="Q503" s="710">
        <f t="shared" si="135"/>
        <v>802.15850154765917</v>
      </c>
      <c r="R503" s="710">
        <f t="shared" si="136"/>
        <v>792.92294474073026</v>
      </c>
      <c r="S503" s="710">
        <f t="shared" si="137"/>
        <v>787.34689089105564</v>
      </c>
      <c r="T503" s="710">
        <f t="shared" si="138"/>
        <v>785.45615953127231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1434.1291549594512</v>
      </c>
      <c r="E504" s="710">
        <f t="shared" si="125"/>
        <v>629.33261370434911</v>
      </c>
      <c r="F504" s="710">
        <f t="shared" si="126"/>
        <v>360.21105414901825</v>
      </c>
      <c r="G504" s="710">
        <f t="shared" si="127"/>
        <v>306.44307444282674</v>
      </c>
      <c r="H504" s="717">
        <f t="shared" si="128"/>
        <v>298.14247915993815</v>
      </c>
      <c r="I504" s="710">
        <f t="shared" si="129"/>
        <v>298.12705503986501</v>
      </c>
      <c r="J504" s="710">
        <f t="shared" si="130"/>
        <v>298.11631931791828</v>
      </c>
      <c r="K504" s="710">
        <f t="shared" si="131"/>
        <v>298.10998704048586</v>
      </c>
      <c r="L504" s="710">
        <f t="shared" si="132"/>
        <v>298.10788864450689</v>
      </c>
      <c r="N504" s="580">
        <v>430</v>
      </c>
      <c r="O504" s="710">
        <f t="shared" si="133"/>
        <v>1.6295552641234734</v>
      </c>
      <c r="P504" s="710">
        <f t="shared" si="134"/>
        <v>815.88265462993945</v>
      </c>
      <c r="Q504" s="710">
        <f t="shared" si="135"/>
        <v>803.0454823825005</v>
      </c>
      <c r="R504" s="710">
        <f t="shared" si="136"/>
        <v>793.82050123002637</v>
      </c>
      <c r="S504" s="710">
        <f t="shared" si="137"/>
        <v>788.2507800679706</v>
      </c>
      <c r="T504" s="710">
        <f t="shared" si="138"/>
        <v>786.36210849282293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1434.2398024099537</v>
      </c>
      <c r="E505" s="710">
        <f t="shared" si="125"/>
        <v>629.96166174001189</v>
      </c>
      <c r="F505" s="710">
        <f t="shared" si="126"/>
        <v>360.46394582961744</v>
      </c>
      <c r="G505" s="710">
        <f t="shared" si="127"/>
        <v>306.49646720865542</v>
      </c>
      <c r="H505" s="717">
        <f t="shared" si="128"/>
        <v>298.14372821342363</v>
      </c>
      <c r="I505" s="710">
        <f t="shared" si="129"/>
        <v>298.12820495071679</v>
      </c>
      <c r="J505" s="710">
        <f t="shared" si="130"/>
        <v>298.11739933896081</v>
      </c>
      <c r="K505" s="710">
        <f t="shared" si="131"/>
        <v>298.11102547325061</v>
      </c>
      <c r="L505" s="710">
        <f t="shared" si="132"/>
        <v>298.10891321734982</v>
      </c>
      <c r="N505" s="580">
        <v>431</v>
      </c>
      <c r="O505" s="710">
        <f t="shared" si="133"/>
        <v>1.6333449275284118</v>
      </c>
      <c r="P505" s="710">
        <f t="shared" si="134"/>
        <v>816.75385556118113</v>
      </c>
      <c r="Q505" s="710">
        <f t="shared" si="135"/>
        <v>803.93143481804543</v>
      </c>
      <c r="R505" s="710">
        <f t="shared" si="136"/>
        <v>794.71701705821033</v>
      </c>
      <c r="S505" s="710">
        <f t="shared" si="137"/>
        <v>789.15362124141473</v>
      </c>
      <c r="T505" s="710">
        <f t="shared" si="138"/>
        <v>787.26700706271004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1434.3500755045939</v>
      </c>
      <c r="E506" s="710">
        <f t="shared" si="125"/>
        <v>630.58965928926909</v>
      </c>
      <c r="F506" s="710">
        <f t="shared" si="126"/>
        <v>360.71704496066633</v>
      </c>
      <c r="G506" s="710">
        <f t="shared" si="127"/>
        <v>306.55003301504752</v>
      </c>
      <c r="H506" s="717">
        <f t="shared" si="128"/>
        <v>298.14498476683519</v>
      </c>
      <c r="I506" s="710">
        <f t="shared" si="129"/>
        <v>298.12936203633052</v>
      </c>
      <c r="J506" s="710">
        <f t="shared" si="130"/>
        <v>298.11848630144414</v>
      </c>
      <c r="K506" s="710">
        <f t="shared" si="131"/>
        <v>298.11207070687493</v>
      </c>
      <c r="L506" s="710">
        <f t="shared" si="132"/>
        <v>298.10994454373161</v>
      </c>
      <c r="N506" s="580">
        <v>432</v>
      </c>
      <c r="O506" s="710">
        <f t="shared" si="133"/>
        <v>1.6371345909333501</v>
      </c>
      <c r="P506" s="710">
        <f t="shared" si="134"/>
        <v>817.62404638894645</v>
      </c>
      <c r="Q506" s="710">
        <f t="shared" si="135"/>
        <v>804.81636004665927</v>
      </c>
      <c r="R506" s="710">
        <f t="shared" si="136"/>
        <v>795.6124934318641</v>
      </c>
      <c r="S506" s="710">
        <f t="shared" si="137"/>
        <v>790.05541562648307</v>
      </c>
      <c r="T506" s="710">
        <f t="shared" si="138"/>
        <v>788.17085645879763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1434.4599780412436</v>
      </c>
      <c r="E507" s="710">
        <f t="shared" si="125"/>
        <v>631.21660862331385</v>
      </c>
      <c r="F507" s="710">
        <f t="shared" si="126"/>
        <v>360.97035002455016</v>
      </c>
      <c r="G507" s="710">
        <f t="shared" si="127"/>
        <v>306.60377170801496</v>
      </c>
      <c r="H507" s="717">
        <f t="shared" si="128"/>
        <v>298.14624884237833</v>
      </c>
      <c r="I507" s="710">
        <f t="shared" si="129"/>
        <v>298.13052631923222</v>
      </c>
      <c r="J507" s="710">
        <f t="shared" si="130"/>
        <v>298.11958022811439</v>
      </c>
      <c r="K507" s="710">
        <f t="shared" si="131"/>
        <v>298.11312276423257</v>
      </c>
      <c r="L507" s="710">
        <f t="shared" si="132"/>
        <v>298.11098264656653</v>
      </c>
      <c r="N507" s="580">
        <v>433</v>
      </c>
      <c r="O507" s="710">
        <f t="shared" si="133"/>
        <v>1.6409242543382883</v>
      </c>
      <c r="P507" s="710">
        <f t="shared" si="134"/>
        <v>818.4932282843879</v>
      </c>
      <c r="Q507" s="710">
        <f t="shared" si="135"/>
        <v>805.70025925932464</v>
      </c>
      <c r="R507" s="710">
        <f t="shared" si="136"/>
        <v>796.50693155617091</v>
      </c>
      <c r="S507" s="710">
        <f t="shared" si="137"/>
        <v>790.95616443686174</v>
      </c>
      <c r="T507" s="710">
        <f t="shared" si="138"/>
        <v>789.07365789753771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1434.5695137595496</v>
      </c>
      <c r="E508" s="710">
        <f t="shared" si="125"/>
        <v>631.84251201068275</v>
      </c>
      <c r="F508" s="710">
        <f t="shared" si="126"/>
        <v>361.22385950970499</v>
      </c>
      <c r="G508" s="710">
        <f t="shared" si="127"/>
        <v>306.65768313217529</v>
      </c>
      <c r="H508" s="717">
        <f t="shared" si="128"/>
        <v>298.14752046223089</v>
      </c>
      <c r="I508" s="710">
        <f t="shared" si="129"/>
        <v>298.13169782192335</v>
      </c>
      <c r="J508" s="710">
        <f t="shared" si="130"/>
        <v>298.12068114169494</v>
      </c>
      <c r="K508" s="710">
        <f t="shared" si="131"/>
        <v>298.114181668176</v>
      </c>
      <c r="L508" s="710">
        <f t="shared" si="132"/>
        <v>298.11202754874796</v>
      </c>
      <c r="N508" s="580">
        <v>434</v>
      </c>
      <c r="O508" s="710">
        <f t="shared" si="133"/>
        <v>1.6447139177432266</v>
      </c>
      <c r="P508" s="710">
        <f t="shared" si="134"/>
        <v>819.36140241729981</v>
      </c>
      <c r="Q508" s="710">
        <f t="shared" si="135"/>
        <v>806.58313364564356</v>
      </c>
      <c r="R508" s="710">
        <f t="shared" si="136"/>
        <v>797.40033263491648</v>
      </c>
      <c r="S508" s="710">
        <f t="shared" si="137"/>
        <v>791.85586888482999</v>
      </c>
      <c r="T508" s="710">
        <f t="shared" si="138"/>
        <v>789.9754125939719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1434.6786863419013</v>
      </c>
      <c r="E509" s="710">
        <f t="shared" si="125"/>
        <v>632.46737171720099</v>
      </c>
      <c r="F509" s="710">
        <f t="shared" si="126"/>
        <v>361.47757191059827</v>
      </c>
      <c r="G509" s="710">
        <f t="shared" si="127"/>
        <v>306.71176713076204</v>
      </c>
      <c r="H509" s="717">
        <f t="shared" si="128"/>
        <v>298.14879964854293</v>
      </c>
      <c r="I509" s="710">
        <f t="shared" si="129"/>
        <v>298.13287656688044</v>
      </c>
      <c r="J509" s="710">
        <f t="shared" si="130"/>
        <v>298.1217890648864</v>
      </c>
      <c r="K509" s="710">
        <f t="shared" si="131"/>
        <v>298.11524744153593</v>
      </c>
      <c r="L509" s="710">
        <f t="shared" si="132"/>
        <v>298.11307927314829</v>
      </c>
      <c r="N509" s="580">
        <v>435</v>
      </c>
      <c r="O509" s="710">
        <f t="shared" si="133"/>
        <v>1.648503581148165</v>
      </c>
      <c r="P509" s="710">
        <f t="shared" si="134"/>
        <v>820.22856995612051</v>
      </c>
      <c r="Q509" s="710">
        <f t="shared" si="135"/>
        <v>807.46498439383868</v>
      </c>
      <c r="R509" s="710">
        <f t="shared" si="136"/>
        <v>798.29269787049088</v>
      </c>
      <c r="S509" s="710">
        <f t="shared" si="137"/>
        <v>792.75453018126109</v>
      </c>
      <c r="T509" s="710">
        <f t="shared" si="138"/>
        <v>790.87612176173309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1434.7874994143826</v>
      </c>
      <c r="E510" s="710">
        <f t="shared" si="125"/>
        <v>633.09119000592852</v>
      </c>
      <c r="F510" s="710">
        <f t="shared" si="126"/>
        <v>361.73148572771021</v>
      </c>
      <c r="G510" s="710">
        <f t="shared" si="127"/>
        <v>306.76602354563494</v>
      </c>
      <c r="H510" s="717">
        <f t="shared" si="128"/>
        <v>298.15008642343679</v>
      </c>
      <c r="I510" s="710">
        <f t="shared" si="129"/>
        <v>298.13406257655487</v>
      </c>
      <c r="J510" s="710">
        <f t="shared" si="130"/>
        <v>298.12290402036632</v>
      </c>
      <c r="K510" s="710">
        <f t="shared" si="131"/>
        <v>298.11632010712151</v>
      </c>
      <c r="L510" s="710">
        <f t="shared" si="132"/>
        <v>298.11413784261833</v>
      </c>
      <c r="N510" s="580">
        <v>436</v>
      </c>
      <c r="O510" s="710">
        <f t="shared" si="133"/>
        <v>1.6522932445531033</v>
      </c>
      <c r="P510" s="710">
        <f t="shared" si="134"/>
        <v>821.09473206793336</v>
      </c>
      <c r="Q510" s="710">
        <f t="shared" si="135"/>
        <v>808.34581269075488</v>
      </c>
      <c r="R510" s="710">
        <f t="shared" si="136"/>
        <v>799.18402846389006</v>
      </c>
      <c r="S510" s="710">
        <f t="shared" si="137"/>
        <v>793.65214953562474</v>
      </c>
      <c r="T510" s="710">
        <f t="shared" si="138"/>
        <v>791.77578661304676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1434.895956547708</v>
      </c>
      <c r="E511" s="710">
        <f t="shared" si="125"/>
        <v>633.71396913710737</v>
      </c>
      <c r="F511" s="710">
        <f t="shared" si="126"/>
        <v>361.98559946751442</v>
      </c>
      <c r="G511" s="710">
        <f t="shared" si="127"/>
        <v>306.82045221729004</v>
      </c>
      <c r="H511" s="717">
        <f t="shared" si="128"/>
        <v>298.15138080900681</v>
      </c>
      <c r="I511" s="710">
        <f t="shared" si="129"/>
        <v>298.13525587337278</v>
      </c>
      <c r="J511" s="710">
        <f t="shared" si="130"/>
        <v>298.12402603078914</v>
      </c>
      <c r="K511" s="710">
        <f t="shared" si="131"/>
        <v>298.11739968771968</v>
      </c>
      <c r="L511" s="710">
        <f t="shared" si="132"/>
        <v>298.11520327998755</v>
      </c>
      <c r="N511" s="580">
        <v>437</v>
      </c>
      <c r="O511" s="710">
        <f t="shared" si="133"/>
        <v>1.6560829079580417</v>
      </c>
      <c r="P511" s="710">
        <f t="shared" si="134"/>
        <v>821.95988991846878</v>
      </c>
      <c r="Q511" s="710">
        <f t="shared" si="135"/>
        <v>809.22561972186099</v>
      </c>
      <c r="R511" s="710">
        <f t="shared" si="136"/>
        <v>800.07432561471751</v>
      </c>
      <c r="S511" s="710">
        <f t="shared" si="137"/>
        <v>794.54872815598799</v>
      </c>
      <c r="T511" s="710">
        <f t="shared" si="138"/>
        <v>792.67440835873333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1435.0040612581424</v>
      </c>
      <c r="E512" s="710">
        <f t="shared" si="125"/>
        <v>634.33571136811042</v>
      </c>
      <c r="F512" s="710">
        <f t="shared" si="126"/>
        <v>362.23991164245945</v>
      </c>
      <c r="G512" s="710">
        <f t="shared" si="127"/>
        <v>306.87505298487036</v>
      </c>
      <c r="H512" s="717">
        <f t="shared" si="128"/>
        <v>298.15268282731898</v>
      </c>
      <c r="I512" s="710">
        <f t="shared" si="129"/>
        <v>298.13645647973499</v>
      </c>
      <c r="J512" s="710">
        <f t="shared" si="130"/>
        <v>298.1251551187857</v>
      </c>
      <c r="K512" s="710">
        <f t="shared" si="131"/>
        <v>298.11848620609544</v>
      </c>
      <c r="L512" s="710">
        <f t="shared" si="132"/>
        <v>298.11627560806352</v>
      </c>
      <c r="N512" s="580">
        <v>438</v>
      </c>
      <c r="O512" s="710">
        <f t="shared" si="133"/>
        <v>1.6598725713629798</v>
      </c>
      <c r="P512" s="710">
        <f t="shared" si="134"/>
        <v>822.82404467210529</v>
      </c>
      <c r="Q512" s="710">
        <f t="shared" si="135"/>
        <v>810.10440667125158</v>
      </c>
      <c r="R512" s="710">
        <f t="shared" si="136"/>
        <v>800.96359052118578</v>
      </c>
      <c r="S512" s="710">
        <f t="shared" si="137"/>
        <v>795.44426724901746</v>
      </c>
      <c r="T512" s="710">
        <f t="shared" si="138"/>
        <v>793.57198820820906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1435.1118170084053</v>
      </c>
      <c r="E513" s="710">
        <f t="shared" si="125"/>
        <v>634.95641895339111</v>
      </c>
      <c r="F513" s="710">
        <f t="shared" si="126"/>
        <v>362.49442077094926</v>
      </c>
      <c r="G513" s="710">
        <f t="shared" si="127"/>
        <v>306.92982568617566</v>
      </c>
      <c r="H513" s="717">
        <f t="shared" si="128"/>
        <v>298.15399250041111</v>
      </c>
      <c r="I513" s="710">
        <f t="shared" si="129"/>
        <v>298.13766441801658</v>
      </c>
      <c r="J513" s="710">
        <f t="shared" si="130"/>
        <v>298.12629130696337</v>
      </c>
      <c r="K513" s="710">
        <f t="shared" si="131"/>
        <v>298.11957968499121</v>
      </c>
      <c r="L513" s="710">
        <f t="shared" si="132"/>
        <v>298.11735484963185</v>
      </c>
      <c r="N513" s="580">
        <v>439</v>
      </c>
      <c r="O513" s="710">
        <f t="shared" si="133"/>
        <v>1.6636622347679182</v>
      </c>
      <c r="P513" s="710">
        <f t="shared" si="134"/>
        <v>823.68719749187176</v>
      </c>
      <c r="Q513" s="710">
        <f t="shared" si="135"/>
        <v>810.98217472164811</v>
      </c>
      <c r="R513" s="710">
        <f t="shared" si="136"/>
        <v>801.85182438011816</v>
      </c>
      <c r="S513" s="710">
        <f t="shared" si="137"/>
        <v>796.33876801998099</v>
      </c>
      <c r="T513" s="710">
        <f t="shared" si="138"/>
        <v>794.46852736948779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1435.2192272085608</v>
      </c>
      <c r="E514" s="710">
        <f t="shared" si="125"/>
        <v>635.57609414443459</v>
      </c>
      <c r="F514" s="710">
        <f t="shared" si="126"/>
        <v>362.7491253773245</v>
      </c>
      <c r="G514" s="710">
        <f t="shared" si="127"/>
        <v>306.9847701576727</v>
      </c>
      <c r="H514" s="717">
        <f t="shared" si="128"/>
        <v>298.1553098502925</v>
      </c>
      <c r="I514" s="710">
        <f t="shared" si="129"/>
        <v>298.13887971056687</v>
      </c>
      <c r="J514" s="710">
        <f t="shared" si="130"/>
        <v>298.12743461790569</v>
      </c>
      <c r="K514" s="710">
        <f t="shared" si="131"/>
        <v>298.12068014712702</v>
      </c>
      <c r="L514" s="710">
        <f t="shared" si="132"/>
        <v>298.11844102745607</v>
      </c>
      <c r="N514" s="580">
        <v>440</v>
      </c>
      <c r="O514" s="710">
        <f t="shared" si="133"/>
        <v>1.6674518981728566</v>
      </c>
      <c r="P514" s="710">
        <f t="shared" si="134"/>
        <v>824.54934953944826</v>
      </c>
      <c r="Q514" s="710">
        <f t="shared" si="135"/>
        <v>811.85892505440063</v>
      </c>
      <c r="R514" s="710">
        <f t="shared" si="136"/>
        <v>802.73902838695051</v>
      </c>
      <c r="S514" s="710">
        <f t="shared" si="137"/>
        <v>797.23223167274818</v>
      </c>
      <c r="T514" s="710">
        <f t="shared" si="138"/>
        <v>795.36402704918328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1435.3262952168918</v>
      </c>
      <c r="E515" s="710">
        <f t="shared" si="125"/>
        <v>636.19473918970971</v>
      </c>
      <c r="F515" s="710">
        <f t="shared" si="126"/>
        <v>363.00402399184361</v>
      </c>
      <c r="G515" s="710">
        <f t="shared" si="127"/>
        <v>307.03988623450516</v>
      </c>
      <c r="H515" s="717">
        <f t="shared" si="128"/>
        <v>298.15663489894371</v>
      </c>
      <c r="I515" s="710">
        <f t="shared" si="129"/>
        <v>298.14010237970922</v>
      </c>
      <c r="J515" s="710">
        <f t="shared" si="130"/>
        <v>298.12858507417218</v>
      </c>
      <c r="K515" s="710">
        <f t="shared" si="131"/>
        <v>298.12178761519999</v>
      </c>
      <c r="L515" s="710">
        <f t="shared" si="132"/>
        <v>298.11953416427724</v>
      </c>
      <c r="N515" s="580">
        <v>441</v>
      </c>
      <c r="O515" s="710">
        <f t="shared" si="133"/>
        <v>1.6712415615777949</v>
      </c>
      <c r="P515" s="710">
        <f t="shared" si="134"/>
        <v>825.41050197516824</v>
      </c>
      <c r="Q515" s="710">
        <f t="shared" si="135"/>
        <v>812.73465884948996</v>
      </c>
      <c r="R515" s="710">
        <f t="shared" si="136"/>
        <v>803.62520373573227</v>
      </c>
      <c r="S515" s="710">
        <f t="shared" si="137"/>
        <v>798.12465940979337</v>
      </c>
      <c r="T515" s="710">
        <f t="shared" si="138"/>
        <v>796.25848845250982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1435.4330243407587</v>
      </c>
      <c r="E516" s="710">
        <f t="shared" si="125"/>
        <v>636.81235633462222</v>
      </c>
      <c r="F516" s="710">
        <f t="shared" si="126"/>
        <v>363.2591151506636</v>
      </c>
      <c r="G516" s="710">
        <f t="shared" si="127"/>
        <v>307.09517375050393</v>
      </c>
      <c r="H516" s="717">
        <f t="shared" si="128"/>
        <v>298.15796766831653</v>
      </c>
      <c r="I516" s="710">
        <f t="shared" si="129"/>
        <v>298.14133244774087</v>
      </c>
      <c r="J516" s="710">
        <f t="shared" si="130"/>
        <v>298.12974269829823</v>
      </c>
      <c r="K516" s="710">
        <f t="shared" si="131"/>
        <v>298.12290211188429</v>
      </c>
      <c r="L516" s="710">
        <f t="shared" si="132"/>
        <v>298.12063428281397</v>
      </c>
      <c r="N516" s="580">
        <v>442</v>
      </c>
      <c r="O516" s="710">
        <f t="shared" si="133"/>
        <v>1.675031224982733</v>
      </c>
      <c r="P516" s="710">
        <f t="shared" si="134"/>
        <v>826.27065595801957</v>
      </c>
      <c r="Q516" s="710">
        <f t="shared" si="135"/>
        <v>813.60937728552824</v>
      </c>
      <c r="R516" s="710">
        <f t="shared" si="136"/>
        <v>804.51035161912887</v>
      </c>
      <c r="S516" s="710">
        <f t="shared" si="137"/>
        <v>799.01605243219683</v>
      </c>
      <c r="T516" s="710">
        <f t="shared" si="138"/>
        <v>797.1519127832845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1435.5394178374445</v>
      </c>
      <c r="E517" s="710">
        <f t="shared" si="125"/>
        <v>637.42894782146914</v>
      </c>
      <c r="F517" s="710">
        <f t="shared" si="126"/>
        <v>363.51439739582122</v>
      </c>
      <c r="G517" s="710">
        <f t="shared" si="127"/>
        <v>307.15063253819687</v>
      </c>
      <c r="H517" s="717">
        <f t="shared" si="128"/>
        <v>298.15930818033382</v>
      </c>
      <c r="I517" s="710">
        <f t="shared" si="129"/>
        <v>298.14256993693266</v>
      </c>
      <c r="J517" s="710">
        <f t="shared" si="130"/>
        <v>298.13090751279486</v>
      </c>
      <c r="K517" s="710">
        <f t="shared" si="131"/>
        <v>298.12402365983098</v>
      </c>
      <c r="L517" s="710">
        <f t="shared" si="132"/>
        <v>298.12174140576201</v>
      </c>
      <c r="N517" s="580">
        <v>443</v>
      </c>
      <c r="O517" s="710">
        <f t="shared" si="133"/>
        <v>1.6788208883876714</v>
      </c>
      <c r="P517" s="710">
        <f t="shared" si="134"/>
        <v>827.12981264564655</v>
      </c>
      <c r="Q517" s="710">
        <f t="shared" si="135"/>
        <v>814.48308153976154</v>
      </c>
      <c r="R517" s="710">
        <f t="shared" si="136"/>
        <v>805.39447322842284</v>
      </c>
      <c r="S517" s="710">
        <f t="shared" si="137"/>
        <v>799.90641193964598</v>
      </c>
      <c r="T517" s="710">
        <f t="shared" si="138"/>
        <v>798.04430124392877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1435.6454789149868</v>
      </c>
      <c r="E518" s="710">
        <f t="shared" si="125"/>
        <v>638.04451588939401</v>
      </c>
      <c r="F518" s="710">
        <f t="shared" si="126"/>
        <v>363.76986927521381</v>
      </c>
      <c r="G518" s="710">
        <f t="shared" si="127"/>
        <v>307.20626242881895</v>
      </c>
      <c r="H518" s="717">
        <f t="shared" si="128"/>
        <v>298.16065645688946</v>
      </c>
      <c r="I518" s="710">
        <f t="shared" si="129"/>
        <v>298.14381486952908</v>
      </c>
      <c r="J518" s="710">
        <f t="shared" si="130"/>
        <v>298.13207954014854</v>
      </c>
      <c r="K518" s="710">
        <f t="shared" si="131"/>
        <v>298.12515228166774</v>
      </c>
      <c r="L518" s="710">
        <f t="shared" si="132"/>
        <v>298.12285555579427</v>
      </c>
      <c r="N518" s="580">
        <v>444</v>
      </c>
      <c r="O518" s="710">
        <f t="shared" si="133"/>
        <v>1.6826105517926098</v>
      </c>
      <c r="P518" s="710">
        <f t="shared" si="134"/>
        <v>827.98797319435107</v>
      </c>
      <c r="Q518" s="710">
        <f t="shared" si="135"/>
        <v>815.35577278807068</v>
      </c>
      <c r="R518" s="710">
        <f t="shared" si="136"/>
        <v>806.27756975351508</v>
      </c>
      <c r="S518" s="710">
        <f t="shared" si="137"/>
        <v>800.79573913043737</v>
      </c>
      <c r="T518" s="710">
        <f t="shared" si="138"/>
        <v>798.93565503546972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1435.7512107329935</v>
      </c>
      <c r="E519" s="710">
        <f t="shared" si="125"/>
        <v>638.65906277434385</v>
      </c>
      <c r="F519" s="710">
        <f t="shared" si="126"/>
        <v>364.02552934258046</v>
      </c>
      <c r="G519" s="710">
        <f t="shared" si="127"/>
        <v>307.26206325232175</v>
      </c>
      <c r="H519" s="717">
        <f t="shared" si="128"/>
        <v>298.16201251984785</v>
      </c>
      <c r="I519" s="710">
        <f t="shared" si="129"/>
        <v>298.145067267748</v>
      </c>
      <c r="J519" s="710">
        <f t="shared" si="130"/>
        <v>298.13325880282093</v>
      </c>
      <c r="K519" s="710">
        <f t="shared" si="131"/>
        <v>298.12628799999868</v>
      </c>
      <c r="L519" s="710">
        <f t="shared" si="132"/>
        <v>298.12397675556036</v>
      </c>
      <c r="N519" s="580">
        <v>445</v>
      </c>
      <c r="O519" s="710">
        <f t="shared" si="133"/>
        <v>1.6864002151975481</v>
      </c>
      <c r="P519" s="710">
        <f t="shared" si="134"/>
        <v>828.84513875909443</v>
      </c>
      <c r="Q519" s="710">
        <f t="shared" si="135"/>
        <v>816.22745220497325</v>
      </c>
      <c r="R519" s="710">
        <f t="shared" si="136"/>
        <v>807.15964238292736</v>
      </c>
      <c r="S519" s="710">
        <f t="shared" si="137"/>
        <v>801.68403520147797</v>
      </c>
      <c r="T519" s="710">
        <f t="shared" si="138"/>
        <v>799.82597535754223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1435.8566164034455</v>
      </c>
      <c r="E520" s="710">
        <f t="shared" si="125"/>
        <v>639.27259070902596</v>
      </c>
      <c r="F520" s="710">
        <f t="shared" si="126"/>
        <v>364.28137615748295</v>
      </c>
      <c r="G520" s="710">
        <f t="shared" si="127"/>
        <v>307.31803483738372</v>
      </c>
      <c r="H520" s="717">
        <f t="shared" si="128"/>
        <v>298.16337639104415</v>
      </c>
      <c r="I520" s="710">
        <f t="shared" si="129"/>
        <v>298.14632715378031</v>
      </c>
      <c r="J520" s="710">
        <f t="shared" si="130"/>
        <v>298.13444532324894</v>
      </c>
      <c r="K520" s="710">
        <f t="shared" si="131"/>
        <v>298.12743083740406</v>
      </c>
      <c r="L520" s="710">
        <f t="shared" si="132"/>
        <v>298.12510502768657</v>
      </c>
      <c r="N520" s="580">
        <v>446</v>
      </c>
      <c r="O520" s="710">
        <f t="shared" si="133"/>
        <v>1.6901898786024865</v>
      </c>
      <c r="P520" s="710">
        <f t="shared" si="134"/>
        <v>829.70131049349902</v>
      </c>
      <c r="Q520" s="710">
        <f t="shared" si="135"/>
        <v>817.09812096362509</v>
      </c>
      <c r="R520" s="710">
        <f t="shared" si="136"/>
        <v>808.04069230380321</v>
      </c>
      <c r="S520" s="710">
        <f t="shared" si="137"/>
        <v>802.57130134828753</v>
      </c>
      <c r="T520" s="710">
        <f t="shared" si="138"/>
        <v>800.71526340838989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1435.9616989914875</v>
      </c>
      <c r="E521" s="710">
        <f t="shared" si="125"/>
        <v>639.88510192286697</v>
      </c>
      <c r="F521" s="710">
        <f t="shared" si="126"/>
        <v>364.53740828528692</v>
      </c>
      <c r="G521" s="710">
        <f t="shared" si="127"/>
        <v>307.37417701141976</v>
      </c>
      <c r="H521" s="717">
        <f t="shared" si="128"/>
        <v>298.16474809228396</v>
      </c>
      <c r="I521" s="710">
        <f t="shared" si="129"/>
        <v>298.14759454979003</v>
      </c>
      <c r="J521" s="710">
        <f t="shared" si="130"/>
        <v>298.13563912384427</v>
      </c>
      <c r="K521" s="710">
        <f t="shared" si="131"/>
        <v>298.12858081644038</v>
      </c>
      <c r="L521" s="710">
        <f t="shared" si="132"/>
        <v>298.12624039477572</v>
      </c>
      <c r="N521" s="580">
        <v>447</v>
      </c>
      <c r="O521" s="710">
        <f t="shared" si="133"/>
        <v>1.6939795420074246</v>
      </c>
      <c r="P521" s="710">
        <f t="shared" si="134"/>
        <v>830.5564895498494</v>
      </c>
      <c r="Q521" s="710">
        <f t="shared" si="135"/>
        <v>817.96778023582181</v>
      </c>
      <c r="R521" s="710">
        <f t="shared" si="136"/>
        <v>808.92072070190977</v>
      </c>
      <c r="S521" s="710">
        <f t="shared" si="137"/>
        <v>803.45753876499907</v>
      </c>
      <c r="T521" s="710">
        <f t="shared" si="138"/>
        <v>801.60352038486724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1436.0664615162025</v>
      </c>
      <c r="E522" s="710">
        <f t="shared" si="125"/>
        <v>640.49659864197213</v>
      </c>
      <c r="F522" s="710">
        <f t="shared" si="126"/>
        <v>364.79362429714263</v>
      </c>
      <c r="G522" s="710">
        <f t="shared" si="127"/>
        <v>307.43048960059099</v>
      </c>
      <c r="H522" s="717">
        <f t="shared" si="128"/>
        <v>298.16612764534324</v>
      </c>
      <c r="I522" s="710">
        <f t="shared" si="129"/>
        <v>298.14886947791399</v>
      </c>
      <c r="J522" s="710">
        <f t="shared" si="130"/>
        <v>298.13684022699334</v>
      </c>
      <c r="K522" s="710">
        <f t="shared" si="131"/>
        <v>298.12973795964001</v>
      </c>
      <c r="L522" s="710">
        <f t="shared" si="132"/>
        <v>298.12738287940687</v>
      </c>
      <c r="N522" s="580">
        <v>448</v>
      </c>
      <c r="O522" s="710">
        <f t="shared" si="133"/>
        <v>1.697769205412363</v>
      </c>
      <c r="P522" s="710">
        <f t="shared" si="134"/>
        <v>831.41067707909428</v>
      </c>
      <c r="Q522" s="710">
        <f t="shared" si="135"/>
        <v>818.83643119200019</v>
      </c>
      <c r="R522" s="710">
        <f t="shared" si="136"/>
        <v>809.79972876163959</v>
      </c>
      <c r="S522" s="710">
        <f t="shared" si="137"/>
        <v>804.34274864436156</v>
      </c>
      <c r="T522" s="710">
        <f t="shared" si="138"/>
        <v>802.49074748244095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1436.1709069513759</v>
      </c>
      <c r="E523" s="710">
        <f t="shared" ref="E523:E586" si="141">FoAb*D522+(1-2*FoAb)*E522+FoAb*F522</f>
        <v>641.10708308908556</v>
      </c>
      <c r="F523" s="710">
        <f t="shared" ref="F523:F586" si="142">FoAb*E522+(1-2*FoAb)*F522+FoAb*G522</f>
        <v>365.05002276996623</v>
      </c>
      <c r="G523" s="710">
        <f t="shared" ref="G523:G586" si="143">FoAb*F522+(1-2*FoAb)*G522+FoAb*H522</f>
        <v>307.48697242981456</v>
      </c>
      <c r="H523" s="717">
        <f t="shared" ref="H523:H586" si="144">_FoN1*G522+(1-_FoN1-_FoN2)*H522+_FoN2*I522</f>
        <v>298.16751507196807</v>
      </c>
      <c r="I523" s="710">
        <f t="shared" ref="I523:I586" si="145">FoCase*H522+(1-2*FoCase)*I522+FoCase*J522</f>
        <v>298.15015196026172</v>
      </c>
      <c r="J523" s="710">
        <f t="shared" ref="J523:J586" si="146">FoCase*I522+(1-2*FoCase)*J522+FoCase*K522</f>
        <v>298.13804865505722</v>
      </c>
      <c r="K523" s="710">
        <f t="shared" ref="K523:K586" si="147">FoCase*J522+(1-2*FoCase)*K522+FoCase*L522</f>
        <v>298.13090228951086</v>
      </c>
      <c r="L523" s="710">
        <f t="shared" ref="L523:L586" si="148">(1-2*FoCase-2*FoCase*BiAtmCase)*L522+2*FoCase*K522+2*FoCase*BiAtmCase*Tatm</f>
        <v>298.12853250413514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832.26387423084793</v>
      </c>
      <c r="Q523" s="710">
        <f t="shared" ref="Q523:Q586" si="151">FoCase*P522+(1-2*FoCase)*Q522+FoCase*R522</f>
        <v>819.70407500124043</v>
      </c>
      <c r="R523" s="710">
        <f t="shared" ref="R523:R586" si="152">FoCase*Q522+(1-2*FoCase)*R522+FoCase*S522</f>
        <v>810.6777176660114</v>
      </c>
      <c r="S523" s="710">
        <f t="shared" ref="S523:S586" si="153">FoCase*R522+(1-2*FoCase)*S522+FoCase*T522</f>
        <v>805.22693217774076</v>
      </c>
      <c r="T523" s="710">
        <f t="shared" ref="T523:T586" si="154">(1-2*FoCase-2*FoCase*BiAtmCase)*T522+2*FoCase*S522+2*FoCase*BiAtmCase*Tatm</f>
        <v>803.37694589519208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1436.2750382262457</v>
      </c>
      <c r="E524" s="710">
        <f t="shared" si="141"/>
        <v>641.71655748355238</v>
      </c>
      <c r="F524" s="710">
        <f t="shared" si="142"/>
        <v>365.30660228642074</v>
      </c>
      <c r="G524" s="710">
        <f t="shared" si="143"/>
        <v>307.5436253227731</v>
      </c>
      <c r="H524" s="717">
        <f t="shared" si="144"/>
        <v>298.16891039387446</v>
      </c>
      <c r="I524" s="710">
        <f t="shared" si="145"/>
        <v>298.15144201891542</v>
      </c>
      <c r="J524" s="710">
        <f t="shared" si="146"/>
        <v>298.13926443037127</v>
      </c>
      <c r="K524" s="710">
        <f t="shared" si="147"/>
        <v>298.13207382853648</v>
      </c>
      <c r="L524" s="710">
        <f t="shared" si="148"/>
        <v>298.1296892914915</v>
      </c>
      <c r="N524" s="580">
        <v>450</v>
      </c>
      <c r="O524" s="710">
        <f t="shared" si="149"/>
        <v>1.7053485322222397</v>
      </c>
      <c r="P524" s="710">
        <f t="shared" si="150"/>
        <v>833.11608215339152</v>
      </c>
      <c r="Q524" s="710">
        <f t="shared" si="151"/>
        <v>820.57071283126675</v>
      </c>
      <c r="R524" s="710">
        <f t="shared" si="152"/>
        <v>811.55468859667292</v>
      </c>
      <c r="S524" s="710">
        <f t="shared" si="153"/>
        <v>806.11009055512125</v>
      </c>
      <c r="T524" s="710">
        <f t="shared" si="154"/>
        <v>804.26211681581674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1436.3788582262393</v>
      </c>
      <c r="E525" s="710">
        <f t="shared" si="141"/>
        <v>642.32502404128059</v>
      </c>
      <c r="F525" s="710">
        <f t="shared" si="142"/>
        <v>365.56336143489716</v>
      </c>
      <c r="G525" s="710">
        <f t="shared" si="143"/>
        <v>307.60044810192454</v>
      </c>
      <c r="H525" s="717">
        <f t="shared" si="144"/>
        <v>298.17031363274845</v>
      </c>
      <c r="I525" s="710">
        <f t="shared" si="145"/>
        <v>298.15273967592935</v>
      </c>
      <c r="J525" s="710">
        <f t="shared" si="146"/>
        <v>298.14048757524512</v>
      </c>
      <c r="K525" s="710">
        <f t="shared" si="147"/>
        <v>298.13325259917565</v>
      </c>
      <c r="L525" s="710">
        <f t="shared" si="148"/>
        <v>298.13085326398271</v>
      </c>
      <c r="N525" s="580">
        <v>451</v>
      </c>
      <c r="O525" s="710">
        <f t="shared" si="149"/>
        <v>1.7091381956271778</v>
      </c>
      <c r="P525" s="710">
        <f t="shared" si="150"/>
        <v>833.96730199367516</v>
      </c>
      <c r="Q525" s="710">
        <f t="shared" si="151"/>
        <v>821.43634584844995</v>
      </c>
      <c r="R525" s="710">
        <f t="shared" si="152"/>
        <v>812.43064273390144</v>
      </c>
      <c r="S525" s="710">
        <f t="shared" si="153"/>
        <v>806.99222496510788</v>
      </c>
      <c r="T525" s="710">
        <f t="shared" si="154"/>
        <v>805.14626143562839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1436.4823697936999</v>
      </c>
      <c r="E526" s="710">
        <f t="shared" si="141"/>
        <v>642.93248497470449</v>
      </c>
      <c r="F526" s="710">
        <f t="shared" si="142"/>
        <v>365.8202988094954</v>
      </c>
      <c r="G526" s="710">
        <f t="shared" si="143"/>
        <v>307.65744058851152</v>
      </c>
      <c r="H526" s="717">
        <f t="shared" si="144"/>
        <v>298.17172481024585</v>
      </c>
      <c r="I526" s="710">
        <f t="shared" si="145"/>
        <v>298.1540449533303</v>
      </c>
      <c r="J526" s="710">
        <f t="shared" si="146"/>
        <v>298.14171811196229</v>
      </c>
      <c r="K526" s="710">
        <f t="shared" si="147"/>
        <v>298.13443862386242</v>
      </c>
      <c r="L526" s="710">
        <f t="shared" si="148"/>
        <v>298.13202444409097</v>
      </c>
      <c r="N526" s="580">
        <v>452</v>
      </c>
      <c r="O526" s="710">
        <f t="shared" si="149"/>
        <v>1.7129278590321162</v>
      </c>
      <c r="P526" s="710">
        <f t="shared" si="150"/>
        <v>834.81753489731886</v>
      </c>
      <c r="Q526" s="710">
        <f t="shared" si="151"/>
        <v>822.30097521780795</v>
      </c>
      <c r="R526" s="710">
        <f t="shared" si="152"/>
        <v>813.30558125660605</v>
      </c>
      <c r="S526" s="710">
        <f t="shared" si="153"/>
        <v>807.87333659492742</v>
      </c>
      <c r="T526" s="710">
        <f t="shared" si="154"/>
        <v>806.02938094455919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1436.5855757285979</v>
      </c>
      <c r="E527" s="710">
        <f t="shared" si="141"/>
        <v>643.53894249274924</v>
      </c>
      <c r="F527" s="710">
        <f t="shared" si="142"/>
        <v>366.07741301000544</v>
      </c>
      <c r="G527" s="710">
        <f t="shared" si="143"/>
        <v>307.71460260257106</v>
      </c>
      <c r="H527" s="717">
        <f t="shared" si="144"/>
        <v>298.17314394799195</v>
      </c>
      <c r="I527" s="710">
        <f t="shared" si="145"/>
        <v>298.15535787311694</v>
      </c>
      <c r="J527" s="710">
        <f t="shared" si="146"/>
        <v>298.14295606278029</v>
      </c>
      <c r="K527" s="710">
        <f t="shared" si="147"/>
        <v>298.13563192500567</v>
      </c>
      <c r="L527" s="710">
        <f t="shared" si="148"/>
        <v>298.13320285427386</v>
      </c>
      <c r="N527" s="580">
        <v>453</v>
      </c>
      <c r="O527" s="710">
        <f t="shared" si="149"/>
        <v>1.7167175224370546</v>
      </c>
      <c r="P527" s="710">
        <f t="shared" si="150"/>
        <v>835.66678200861452</v>
      </c>
      <c r="Q527" s="710">
        <f t="shared" si="151"/>
        <v>823.16460210300841</v>
      </c>
      <c r="R527" s="710">
        <f t="shared" si="152"/>
        <v>814.17950534232875</v>
      </c>
      <c r="S527" s="710">
        <f t="shared" si="153"/>
        <v>808.75342663042989</v>
      </c>
      <c r="T527" s="710">
        <f t="shared" si="154"/>
        <v>806.91147653116161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1436.6884787892327</v>
      </c>
      <c r="E528" s="710">
        <f t="shared" si="141"/>
        <v>644.14439880079578</v>
      </c>
      <c r="F528" s="710">
        <f t="shared" si="142"/>
        <v>366.33470264188861</v>
      </c>
      <c r="G528" s="710">
        <f t="shared" si="143"/>
        <v>307.77193396294388</v>
      </c>
      <c r="H528" s="717">
        <f t="shared" si="144"/>
        <v>298.17457106758161</v>
      </c>
      <c r="I528" s="710">
        <f t="shared" si="145"/>
        <v>298.15667845725989</v>
      </c>
      <c r="J528" s="710">
        <f t="shared" si="146"/>
        <v>298.14420144993034</v>
      </c>
      <c r="K528" s="710">
        <f t="shared" si="147"/>
        <v>298.13683252498907</v>
      </c>
      <c r="L528" s="710">
        <f t="shared" si="148"/>
        <v>298.13438851696407</v>
      </c>
      <c r="N528" s="580">
        <v>454</v>
      </c>
      <c r="O528" s="710">
        <f t="shared" si="149"/>
        <v>1.7205071858419929</v>
      </c>
      <c r="P528" s="710">
        <f t="shared" si="150"/>
        <v>836.5150444705273</v>
      </c>
      <c r="Q528" s="710">
        <f t="shared" si="151"/>
        <v>824.0272276663693</v>
      </c>
      <c r="R528" s="710">
        <f t="shared" si="152"/>
        <v>815.05241616724629</v>
      </c>
      <c r="S528" s="710">
        <f t="shared" si="153"/>
        <v>809.63249625609069</v>
      </c>
      <c r="T528" s="710">
        <f t="shared" si="154"/>
        <v>807.79254938261022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1436.7910816929216</v>
      </c>
      <c r="E529" s="710">
        <f t="shared" si="141"/>
        <v>644.74885610064678</v>
      </c>
      <c r="F529" s="710">
        <f t="shared" si="142"/>
        <v>366.59216631625833</v>
      </c>
      <c r="G529" s="710">
        <f t="shared" si="143"/>
        <v>307.82943448728395</v>
      </c>
      <c r="H529" s="717">
        <f t="shared" si="144"/>
        <v>298.17600619057896</v>
      </c>
      <c r="I529" s="710">
        <f t="shared" si="145"/>
        <v>298.15800672770149</v>
      </c>
      <c r="J529" s="710">
        <f t="shared" si="146"/>
        <v>298.14545429561701</v>
      </c>
      <c r="K529" s="710">
        <f t="shared" si="147"/>
        <v>298.13804044617103</v>
      </c>
      <c r="L529" s="710">
        <f t="shared" si="148"/>
        <v>298.13558145456926</v>
      </c>
      <c r="N529" s="580">
        <v>455</v>
      </c>
      <c r="O529" s="710">
        <f t="shared" si="149"/>
        <v>1.7242968492469313</v>
      </c>
      <c r="P529" s="710">
        <f t="shared" si="150"/>
        <v>837.36232342469702</v>
      </c>
      <c r="Q529" s="710">
        <f t="shared" si="151"/>
        <v>824.88885306886152</v>
      </c>
      <c r="R529" s="710">
        <f t="shared" si="152"/>
        <v>815.92431490617173</v>
      </c>
      <c r="S529" s="710">
        <f t="shared" si="153"/>
        <v>810.51054665501192</v>
      </c>
      <c r="T529" s="710">
        <f t="shared" si="154"/>
        <v>808.67260068470307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1436.8933871166771</v>
      </c>
      <c r="E530" s="710">
        <f t="shared" si="141"/>
        <v>645.35231659049396</v>
      </c>
      <c r="F530" s="710">
        <f t="shared" si="142"/>
        <v>366.84980264986154</v>
      </c>
      <c r="G530" s="710">
        <f t="shared" si="143"/>
        <v>307.88710399206781</v>
      </c>
      <c r="H530" s="717">
        <f t="shared" si="144"/>
        <v>298.17744933851742</v>
      </c>
      <c r="I530" s="710">
        <f t="shared" si="145"/>
        <v>298.15934270635563</v>
      </c>
      <c r="J530" s="710">
        <f t="shared" si="146"/>
        <v>298.14671462201841</v>
      </c>
      <c r="K530" s="710">
        <f t="shared" si="147"/>
        <v>298.13925571088419</v>
      </c>
      <c r="L530" s="710">
        <f t="shared" si="148"/>
        <v>298.136781689472</v>
      </c>
      <c r="N530" s="580">
        <v>456</v>
      </c>
      <c r="O530" s="710">
        <f t="shared" si="149"/>
        <v>1.7280865126518694</v>
      </c>
      <c r="P530" s="710">
        <f t="shared" si="150"/>
        <v>838.20862001143996</v>
      </c>
      <c r="Q530" s="710">
        <f t="shared" si="151"/>
        <v>825.74947947010946</v>
      </c>
      <c r="R530" s="710">
        <f t="shared" si="152"/>
        <v>816.79520273255616</v>
      </c>
      <c r="S530" s="710">
        <f t="shared" si="153"/>
        <v>811.38757900892347</v>
      </c>
      <c r="T530" s="710">
        <f t="shared" si="154"/>
        <v>809.55163162186318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1436.9953976978732</v>
      </c>
      <c r="E531" s="710">
        <f t="shared" si="141"/>
        <v>645.9547824648854</v>
      </c>
      <c r="F531" s="710">
        <f t="shared" si="142"/>
        <v>367.1076102650598</v>
      </c>
      <c r="G531" s="710">
        <f t="shared" si="143"/>
        <v>307.94494229260397</v>
      </c>
      <c r="H531" s="717">
        <f t="shared" si="144"/>
        <v>298.17890053289949</v>
      </c>
      <c r="I531" s="710">
        <f t="shared" si="145"/>
        <v>298.1606864151077</v>
      </c>
      <c r="J531" s="710">
        <f t="shared" si="146"/>
        <v>298.1479824512856</v>
      </c>
      <c r="K531" s="710">
        <f t="shared" si="147"/>
        <v>298.1404783414356</v>
      </c>
      <c r="L531" s="710">
        <f t="shared" si="148"/>
        <v>298.13798924402937</v>
      </c>
      <c r="N531" s="580">
        <v>457</v>
      </c>
      <c r="O531" s="710">
        <f t="shared" si="149"/>
        <v>1.7318761760568078</v>
      </c>
      <c r="P531" s="710">
        <f t="shared" si="150"/>
        <v>839.05393536975043</v>
      </c>
      <c r="Q531" s="710">
        <f t="shared" si="151"/>
        <v>826.60910802839305</v>
      </c>
      <c r="R531" s="710">
        <f t="shared" si="152"/>
        <v>817.66508081849008</v>
      </c>
      <c r="S531" s="710">
        <f t="shared" si="153"/>
        <v>812.26359449818574</v>
      </c>
      <c r="T531" s="710">
        <f t="shared" si="154"/>
        <v>810.42964337714045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1437.0971160348997</v>
      </c>
      <c r="E532" s="710">
        <f t="shared" si="141"/>
        <v>646.55625591469436</v>
      </c>
      <c r="F532" s="710">
        <f t="shared" si="142"/>
        <v>367.36558778981049</v>
      </c>
      <c r="G532" s="710">
        <f t="shared" si="143"/>
        <v>308.00294920304225</v>
      </c>
      <c r="H532" s="717">
        <f t="shared" si="144"/>
        <v>298.18035979519647</v>
      </c>
      <c r="I532" s="710">
        <f t="shared" si="145"/>
        <v>298.16203787581429</v>
      </c>
      <c r="J532" s="710">
        <f t="shared" si="146"/>
        <v>298.1492578055429</v>
      </c>
      <c r="K532" s="710">
        <f t="shared" si="147"/>
        <v>298.14170836010629</v>
      </c>
      <c r="L532" s="710">
        <f t="shared" si="148"/>
        <v>298.13920414057287</v>
      </c>
      <c r="N532" s="580">
        <v>458</v>
      </c>
      <c r="O532" s="710">
        <f t="shared" si="149"/>
        <v>1.7356658394617461</v>
      </c>
      <c r="P532" s="710">
        <f t="shared" si="150"/>
        <v>839.89827063730172</v>
      </c>
      <c r="Q532" s="710">
        <f t="shared" si="151"/>
        <v>827.46773990064958</v>
      </c>
      <c r="R532" s="710">
        <f t="shared" si="152"/>
        <v>818.53395033470485</v>
      </c>
      <c r="S532" s="710">
        <f t="shared" si="153"/>
        <v>813.13859430179014</v>
      </c>
      <c r="T532" s="710">
        <f t="shared" si="154"/>
        <v>811.30663713221327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1437.198544687807</v>
      </c>
      <c r="E533" s="710">
        <f t="shared" si="141"/>
        <v>647.15673912708883</v>
      </c>
      <c r="F533" s="710">
        <f t="shared" si="142"/>
        <v>367.62373385764772</v>
      </c>
      <c r="G533" s="710">
        <f t="shared" si="143"/>
        <v>308.06112453638286</v>
      </c>
      <c r="H533" s="717">
        <f t="shared" si="144"/>
        <v>298.18182714684855</v>
      </c>
      <c r="I533" s="710">
        <f t="shared" si="145"/>
        <v>298.16339711030326</v>
      </c>
      <c r="J533" s="710">
        <f t="shared" si="146"/>
        <v>298.15054070688723</v>
      </c>
      <c r="K533" s="710">
        <f t="shared" si="147"/>
        <v>298.14294578915121</v>
      </c>
      <c r="L533" s="710">
        <f t="shared" si="148"/>
        <v>298.14042640140821</v>
      </c>
      <c r="N533" s="580">
        <v>459</v>
      </c>
      <c r="O533" s="710">
        <f t="shared" si="149"/>
        <v>1.7394555028666845</v>
      </c>
      <c r="P533" s="710">
        <f t="shared" si="150"/>
        <v>840.74162695044845</v>
      </c>
      <c r="Q533" s="710">
        <f t="shared" si="151"/>
        <v>828.32537624247448</v>
      </c>
      <c r="R533" s="710">
        <f t="shared" si="152"/>
        <v>819.40181245057443</v>
      </c>
      <c r="S533" s="710">
        <f t="shared" si="153"/>
        <v>814.0125795973612</v>
      </c>
      <c r="T533" s="710">
        <f t="shared" si="154"/>
        <v>812.18261406738952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1437.2996861789377</v>
      </c>
      <c r="E534" s="710">
        <f t="shared" si="141"/>
        <v>647.75623428550136</v>
      </c>
      <c r="F534" s="710">
        <f t="shared" si="142"/>
        <v>367.88204710766371</v>
      </c>
      <c r="G534" s="710">
        <f t="shared" si="143"/>
        <v>308.11946810448586</v>
      </c>
      <c r="H534" s="717">
        <f t="shared" si="144"/>
        <v>298.18330260926462</v>
      </c>
      <c r="I534" s="710">
        <f t="shared" si="145"/>
        <v>298.16476414037334</v>
      </c>
      <c r="J534" s="710">
        <f t="shared" si="146"/>
        <v>298.15183117738843</v>
      </c>
      <c r="K534" s="710">
        <f t="shared" si="147"/>
        <v>298.14419065079909</v>
      </c>
      <c r="L534" s="710">
        <f t="shared" si="148"/>
        <v>298.14165604881526</v>
      </c>
      <c r="N534" s="580">
        <v>460</v>
      </c>
      <c r="O534" s="710">
        <f t="shared" si="149"/>
        <v>1.7432451662716226</v>
      </c>
      <c r="P534" s="710">
        <f t="shared" si="150"/>
        <v>841.58400544422761</v>
      </c>
      <c r="Q534" s="710">
        <f t="shared" si="151"/>
        <v>829.18201820812374</v>
      </c>
      <c r="R534" s="710">
        <f t="shared" si="152"/>
        <v>820.26866833411725</v>
      </c>
      <c r="S534" s="710">
        <f t="shared" si="153"/>
        <v>814.88555156115808</v>
      </c>
      <c r="T534" s="710">
        <f t="shared" si="154"/>
        <v>813.057575361609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1437.4005429935503</v>
      </c>
      <c r="E535" s="710">
        <f t="shared" si="141"/>
        <v>648.3547435696006</v>
      </c>
      <c r="F535" s="710">
        <f t="shared" si="142"/>
        <v>368.14052618449023</v>
      </c>
      <c r="G535" s="710">
        <f t="shared" si="143"/>
        <v>308.17797971808005</v>
      </c>
      <c r="H535" s="717">
        <f t="shared" si="144"/>
        <v>298.18478620382211</v>
      </c>
      <c r="I535" s="710">
        <f t="shared" si="145"/>
        <v>298.16613898779411</v>
      </c>
      <c r="J535" s="710">
        <f t="shared" si="146"/>
        <v>298.15312923908868</v>
      </c>
      <c r="K535" s="710">
        <f t="shared" si="147"/>
        <v>298.14544296725217</v>
      </c>
      <c r="L535" s="710">
        <f t="shared" si="148"/>
        <v>298.1428931050479</v>
      </c>
      <c r="N535" s="580">
        <v>461</v>
      </c>
      <c r="O535" s="710">
        <f t="shared" si="149"/>
        <v>1.747034829676561</v>
      </c>
      <c r="P535" s="710">
        <f t="shared" si="150"/>
        <v>842.42540725235995</v>
      </c>
      <c r="Q535" s="710">
        <f t="shared" si="151"/>
        <v>830.03766695051479</v>
      </c>
      <c r="R535" s="710">
        <f t="shared" si="152"/>
        <v>821.13451915199721</v>
      </c>
      <c r="S535" s="710">
        <f t="shared" si="153"/>
        <v>815.75751136807628</v>
      </c>
      <c r="T535" s="710">
        <f t="shared" si="154"/>
        <v>813.9315221924445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1437.5011175804293</v>
      </c>
      <c r="E536" s="710">
        <f t="shared" si="141"/>
        <v>648.95226915526268</v>
      </c>
      <c r="F536" s="710">
        <f t="shared" si="142"/>
        <v>368.39916973827945</v>
      </c>
      <c r="G536" s="710">
        <f t="shared" si="143"/>
        <v>308.23665918677233</v>
      </c>
      <c r="H536" s="717">
        <f t="shared" si="144"/>
        <v>298.18627795186677</v>
      </c>
      <c r="I536" s="710">
        <f t="shared" si="145"/>
        <v>298.16752167430582</v>
      </c>
      <c r="J536" s="710">
        <f t="shared" si="146"/>
        <v>298.15443491400276</v>
      </c>
      <c r="K536" s="710">
        <f t="shared" si="147"/>
        <v>298.14670276068614</v>
      </c>
      <c r="L536" s="710">
        <f t="shared" si="148"/>
        <v>298.14413759233366</v>
      </c>
      <c r="N536" s="580">
        <v>462</v>
      </c>
      <c r="O536" s="710">
        <f t="shared" si="149"/>
        <v>1.7508244930814993</v>
      </c>
      <c r="P536" s="710">
        <f t="shared" si="150"/>
        <v>843.26583350725218</v>
      </c>
      <c r="Q536" s="710">
        <f t="shared" si="151"/>
        <v>830.89232362122857</v>
      </c>
      <c r="R536" s="710">
        <f t="shared" si="152"/>
        <v>821.99936606952576</v>
      </c>
      <c r="S536" s="710">
        <f t="shared" si="153"/>
        <v>816.62846019164886</v>
      </c>
      <c r="T536" s="710">
        <f t="shared" si="154"/>
        <v>814.80445573610325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1437.6014123524885</v>
      </c>
      <c r="E537" s="710">
        <f t="shared" si="141"/>
        <v>649.548813214544</v>
      </c>
      <c r="F537" s="710">
        <f t="shared" si="142"/>
        <v>368.65797642468556</v>
      </c>
      <c r="G537" s="710">
        <f t="shared" si="143"/>
        <v>308.29550631905664</v>
      </c>
      <c r="H537" s="717">
        <f t="shared" si="144"/>
        <v>298.18777787471276</v>
      </c>
      <c r="I537" s="710">
        <f t="shared" si="145"/>
        <v>298.16891222161934</v>
      </c>
      <c r="J537" s="710">
        <f t="shared" si="146"/>
        <v>298.15574822411736</v>
      </c>
      <c r="K537" s="710">
        <f t="shared" si="147"/>
        <v>298.14797005324988</v>
      </c>
      <c r="L537" s="710">
        <f t="shared" si="148"/>
        <v>298.14538953287359</v>
      </c>
      <c r="N537" s="580">
        <v>463</v>
      </c>
      <c r="O537" s="710">
        <f t="shared" si="149"/>
        <v>1.7546141564864377</v>
      </c>
      <c r="P537" s="710">
        <f t="shared" si="150"/>
        <v>844.10528533999775</v>
      </c>
      <c r="Q537" s="710">
        <f t="shared" si="151"/>
        <v>831.74598937051053</v>
      </c>
      <c r="R537" s="710">
        <f t="shared" si="152"/>
        <v>822.86321025066297</v>
      </c>
      <c r="S537" s="710">
        <f t="shared" si="153"/>
        <v>817.49839920404838</v>
      </c>
      <c r="T537" s="710">
        <f t="shared" si="154"/>
        <v>815.676377167429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1437.7014296873613</v>
      </c>
      <c r="E538" s="710">
        <f t="shared" si="141"/>
        <v>650.14437791565422</v>
      </c>
      <c r="F538" s="710">
        <f t="shared" si="142"/>
        <v>368.91694490484576</v>
      </c>
      <c r="G538" s="710">
        <f t="shared" si="143"/>
        <v>308.35452092232305</v>
      </c>
      <c r="H538" s="717">
        <f t="shared" si="144"/>
        <v>298.18928599364239</v>
      </c>
      <c r="I538" s="710">
        <f t="shared" si="145"/>
        <v>298.17031065141583</v>
      </c>
      <c r="J538" s="710">
        <f t="shared" si="146"/>
        <v>298.15706919139143</v>
      </c>
      <c r="K538" s="710">
        <f t="shared" si="147"/>
        <v>298.14924486706525</v>
      </c>
      <c r="L538" s="710">
        <f t="shared" si="148"/>
        <v>298.14664894884226</v>
      </c>
      <c r="N538" s="580">
        <v>464</v>
      </c>
      <c r="O538" s="710">
        <f t="shared" si="149"/>
        <v>1.7584038198913761</v>
      </c>
      <c r="P538" s="710">
        <f t="shared" si="150"/>
        <v>844.94376388037858</v>
      </c>
      <c r="Q538" s="710">
        <f t="shared" si="151"/>
        <v>832.5986653472728</v>
      </c>
      <c r="R538" s="710">
        <f t="shared" si="152"/>
        <v>823.72605285801967</v>
      </c>
      <c r="S538" s="710">
        <f t="shared" si="153"/>
        <v>818.36732957608831</v>
      </c>
      <c r="T538" s="710">
        <f t="shared" si="154"/>
        <v>816.54728765990342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1437.8011719279821</v>
      </c>
      <c r="E539" s="710">
        <f t="shared" si="141"/>
        <v>650.73896542293096</v>
      </c>
      <c r="F539" s="710">
        <f t="shared" si="142"/>
        <v>369.1760738453616</v>
      </c>
      <c r="G539" s="710">
        <f t="shared" si="143"/>
        <v>308.41370280286679</v>
      </c>
      <c r="H539" s="717">
        <f t="shared" si="144"/>
        <v>298.19080232990598</v>
      </c>
      <c r="I539" s="710">
        <f t="shared" si="145"/>
        <v>298.17171698534685</v>
      </c>
      <c r="J539" s="710">
        <f t="shared" si="146"/>
        <v>298.15839783775567</v>
      </c>
      <c r="K539" s="710">
        <f t="shared" si="147"/>
        <v>298.15052722422723</v>
      </c>
      <c r="L539" s="710">
        <f t="shared" si="148"/>
        <v>298.14791586238726</v>
      </c>
      <c r="N539" s="580">
        <v>465</v>
      </c>
      <c r="O539" s="710">
        <f t="shared" si="149"/>
        <v>1.7621934832963142</v>
      </c>
      <c r="P539" s="710">
        <f t="shared" si="150"/>
        <v>845.78127025686706</v>
      </c>
      <c r="Q539" s="710">
        <f t="shared" si="151"/>
        <v>833.45035269909511</v>
      </c>
      <c r="R539" s="710">
        <f t="shared" si="152"/>
        <v>824.58789505285847</v>
      </c>
      <c r="S539" s="710">
        <f t="shared" si="153"/>
        <v>819.23525247722455</v>
      </c>
      <c r="T539" s="710">
        <f t="shared" si="154"/>
        <v>817.41718838564714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1437.9006413831585</v>
      </c>
      <c r="E540" s="710">
        <f t="shared" si="141"/>
        <v>651.33257789681375</v>
      </c>
      <c r="F540" s="710">
        <f t="shared" si="142"/>
        <v>369.43536191828065</v>
      </c>
      <c r="G540" s="710">
        <f t="shared" si="143"/>
        <v>308.47305176589714</v>
      </c>
      <c r="H540" s="717">
        <f t="shared" si="144"/>
        <v>298.19232690472171</v>
      </c>
      <c r="I540" s="710">
        <f t="shared" si="145"/>
        <v>298.17313124503391</v>
      </c>
      <c r="J540" s="710">
        <f t="shared" si="146"/>
        <v>298.15973418511271</v>
      </c>
      <c r="K540" s="710">
        <f t="shared" si="147"/>
        <v>298.1518171468033</v>
      </c>
      <c r="L540" s="710">
        <f t="shared" si="148"/>
        <v>298.14919029562958</v>
      </c>
      <c r="N540" s="580">
        <v>466</v>
      </c>
      <c r="O540" s="710">
        <f t="shared" si="149"/>
        <v>1.7659831467012526</v>
      </c>
      <c r="P540" s="710">
        <f t="shared" si="150"/>
        <v>846.61780559662679</v>
      </c>
      <c r="Q540" s="710">
        <f t="shared" si="151"/>
        <v>834.30105257222681</v>
      </c>
      <c r="R540" s="710">
        <f t="shared" si="152"/>
        <v>825.44873799509571</v>
      </c>
      <c r="S540" s="710">
        <f t="shared" si="153"/>
        <v>820.10216907555719</v>
      </c>
      <c r="T540" s="710">
        <f t="shared" si="154"/>
        <v>818.28608051542221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1437.9998403281322</v>
      </c>
      <c r="E541" s="710">
        <f t="shared" si="141"/>
        <v>651.92521749382024</v>
      </c>
      <c r="F541" s="710">
        <f t="shared" si="142"/>
        <v>369.69480780107745</v>
      </c>
      <c r="G541" s="710">
        <f t="shared" si="143"/>
        <v>308.53256761554638</v>
      </c>
      <c r="H541" s="717">
        <f t="shared" si="144"/>
        <v>298.19385973927569</v>
      </c>
      <c r="I541" s="710">
        <f t="shared" si="145"/>
        <v>298.17455345206861</v>
      </c>
      <c r="J541" s="710">
        <f t="shared" si="146"/>
        <v>298.16107825533658</v>
      </c>
      <c r="K541" s="710">
        <f t="shared" si="147"/>
        <v>298.15311465683368</v>
      </c>
      <c r="L541" s="710">
        <f t="shared" si="148"/>
        <v>298.15047227066293</v>
      </c>
      <c r="N541" s="580">
        <v>467</v>
      </c>
      <c r="O541" s="710">
        <f t="shared" si="149"/>
        <v>1.7697728101061909</v>
      </c>
      <c r="P541" s="710">
        <f t="shared" si="150"/>
        <v>847.45337102551468</v>
      </c>
      <c r="Q541" s="710">
        <f t="shared" si="151"/>
        <v>835.1507661115885</v>
      </c>
      <c r="R541" s="710">
        <f t="shared" si="152"/>
        <v>826.30858284330282</v>
      </c>
      <c r="S541" s="710">
        <f t="shared" si="153"/>
        <v>820.96808053783207</v>
      </c>
      <c r="T541" s="710">
        <f t="shared" si="154"/>
        <v>819.15396521863329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1438.0987710051331</v>
      </c>
      <c r="E542" s="710">
        <f t="shared" si="141"/>
        <v>652.5168863665217</v>
      </c>
      <c r="F542" s="710">
        <f t="shared" si="142"/>
        <v>369.95441017663506</v>
      </c>
      <c r="G542" s="710">
        <f t="shared" si="143"/>
        <v>308.59225015487863</v>
      </c>
      <c r="H542" s="717">
        <f t="shared" si="144"/>
        <v>298.19540085472164</v>
      </c>
      <c r="I542" s="710">
        <f t="shared" si="145"/>
        <v>298.17598362801232</v>
      </c>
      <c r="J542" s="710">
        <f t="shared" si="146"/>
        <v>298.16243007027288</v>
      </c>
      <c r="K542" s="710">
        <f t="shared" si="147"/>
        <v>298.15441977633088</v>
      </c>
      <c r="L542" s="710">
        <f t="shared" si="148"/>
        <v>298.1517618095537</v>
      </c>
      <c r="N542" s="580">
        <v>468</v>
      </c>
      <c r="O542" s="710">
        <f t="shared" si="149"/>
        <v>1.7735624735111293</v>
      </c>
      <c r="P542" s="710">
        <f t="shared" si="150"/>
        <v>848.2879676680825</v>
      </c>
      <c r="Q542" s="710">
        <f t="shared" si="151"/>
        <v>835.99949446077267</v>
      </c>
      <c r="R542" s="710">
        <f t="shared" si="152"/>
        <v>827.16743075470799</v>
      </c>
      <c r="S542" s="710">
        <f t="shared" si="153"/>
        <v>821.83298802944194</v>
      </c>
      <c r="T542" s="710">
        <f t="shared" si="154"/>
        <v>820.02084366332895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1438.1974356239214</v>
      </c>
      <c r="E543" s="710">
        <f t="shared" si="141"/>
        <v>653.10758666352046</v>
      </c>
      <c r="F543" s="710">
        <f t="shared" si="142"/>
        <v>370.21416773322653</v>
      </c>
      <c r="G543" s="710">
        <f t="shared" si="143"/>
        <v>308.65209918589858</v>
      </c>
      <c r="H543" s="717">
        <f t="shared" si="144"/>
        <v>298.1969502721808</v>
      </c>
      <c r="I543" s="710">
        <f t="shared" si="145"/>
        <v>298.1774217943962</v>
      </c>
      <c r="J543" s="710">
        <f t="shared" si="146"/>
        <v>298.16378965173828</v>
      </c>
      <c r="K543" s="710">
        <f t="shared" si="147"/>
        <v>298.15573252727978</v>
      </c>
      <c r="L543" s="710">
        <f t="shared" si="148"/>
        <v>298.153058934341</v>
      </c>
      <c r="N543" s="580">
        <v>469</v>
      </c>
      <c r="O543" s="710">
        <f t="shared" si="149"/>
        <v>1.7773521369160674</v>
      </c>
      <c r="P543" s="710">
        <f t="shared" si="150"/>
        <v>849.12159664757758</v>
      </c>
      <c r="Q543" s="710">
        <f t="shared" si="151"/>
        <v>836.84723876204657</v>
      </c>
      <c r="R543" s="710">
        <f t="shared" si="152"/>
        <v>828.02528288519773</v>
      </c>
      <c r="S543" s="710">
        <f t="shared" si="153"/>
        <v>822.6968927144286</v>
      </c>
      <c r="T543" s="710">
        <f t="shared" si="154"/>
        <v>820.88671701620353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1438.2958363623213</v>
      </c>
      <c r="E544" s="710">
        <f t="shared" si="141"/>
        <v>653.69732052942697</v>
      </c>
      <c r="F544" s="710">
        <f t="shared" si="142"/>
        <v>370.47407916449623</v>
      </c>
      <c r="G544" s="710">
        <f t="shared" si="143"/>
        <v>308.71211450956048</v>
      </c>
      <c r="H544" s="717">
        <f t="shared" si="144"/>
        <v>298.19850801274191</v>
      </c>
      <c r="I544" s="710">
        <f t="shared" si="145"/>
        <v>298.17886797272092</v>
      </c>
      <c r="J544" s="710">
        <f t="shared" si="146"/>
        <v>298.16515702152077</v>
      </c>
      <c r="K544" s="710">
        <f t="shared" si="147"/>
        <v>298.15705293163717</v>
      </c>
      <c r="L544" s="710">
        <f t="shared" si="148"/>
        <v>298.15436366703631</v>
      </c>
      <c r="N544" s="580">
        <v>470</v>
      </c>
      <c r="O544" s="710">
        <f t="shared" si="149"/>
        <v>1.7811418003210058</v>
      </c>
      <c r="P544" s="710">
        <f t="shared" si="150"/>
        <v>849.95425908594552</v>
      </c>
      <c r="Q544" s="710">
        <f t="shared" si="151"/>
        <v>837.69400015635256</v>
      </c>
      <c r="R544" s="710">
        <f t="shared" si="152"/>
        <v>828.88214038931801</v>
      </c>
      <c r="S544" s="710">
        <f t="shared" si="153"/>
        <v>823.5597957554844</v>
      </c>
      <c r="T544" s="710">
        <f t="shared" si="154"/>
        <v>821.75158644259852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1438.3939753667476</v>
      </c>
      <c r="E545" s="710">
        <f t="shared" si="141"/>
        <v>654.28609010483842</v>
      </c>
      <c r="F545" s="710">
        <f t="shared" si="142"/>
        <v>370.73414316944138</v>
      </c>
      <c r="G545" s="710">
        <f t="shared" si="143"/>
        <v>308.77229592577669</v>
      </c>
      <c r="H545" s="717">
        <f t="shared" si="144"/>
        <v>298.20007409746103</v>
      </c>
      <c r="I545" s="710">
        <f t="shared" si="145"/>
        <v>298.18032218445649</v>
      </c>
      <c r="J545" s="710">
        <f t="shared" si="146"/>
        <v>298.16653220137937</v>
      </c>
      <c r="K545" s="710">
        <f t="shared" si="147"/>
        <v>298.15838101133204</v>
      </c>
      <c r="L545" s="710">
        <f t="shared" si="148"/>
        <v>298.15567602962329</v>
      </c>
      <c r="N545" s="580">
        <v>471</v>
      </c>
      <c r="O545" s="710">
        <f t="shared" si="149"/>
        <v>1.7849314637259441</v>
      </c>
      <c r="P545" s="710">
        <f t="shared" si="150"/>
        <v>850.7859561038307</v>
      </c>
      <c r="Q545" s="710">
        <f t="shared" si="151"/>
        <v>838.53977978331045</v>
      </c>
      <c r="R545" s="710">
        <f t="shared" si="152"/>
        <v>829.73800442027687</v>
      </c>
      <c r="S545" s="710">
        <f t="shared" si="153"/>
        <v>824.42169831395313</v>
      </c>
      <c r="T545" s="710">
        <f t="shared" si="154"/>
        <v>822.61545310650479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1438.4918547527204</v>
      </c>
      <c r="E546" s="710">
        <f t="shared" si="141"/>
        <v>654.87389752631714</v>
      </c>
      <c r="F546" s="710">
        <f t="shared" si="142"/>
        <v>370.9943584523935</v>
      </c>
      <c r="G546" s="710">
        <f t="shared" si="143"/>
        <v>308.8326432334265</v>
      </c>
      <c r="H546" s="717">
        <f t="shared" si="144"/>
        <v>298.2016485473614</v>
      </c>
      <c r="I546" s="710">
        <f t="shared" si="145"/>
        <v>298.18178445104229</v>
      </c>
      <c r="J546" s="710">
        <f t="shared" si="146"/>
        <v>298.16791521304367</v>
      </c>
      <c r="K546" s="710">
        <f t="shared" si="147"/>
        <v>298.15971678826497</v>
      </c>
      <c r="L546" s="710">
        <f t="shared" si="148"/>
        <v>298.15699604405785</v>
      </c>
      <c r="N546" s="580">
        <v>472</v>
      </c>
      <c r="O546" s="710">
        <f t="shared" si="149"/>
        <v>1.7887211271308825</v>
      </c>
      <c r="P546" s="710">
        <f t="shared" si="150"/>
        <v>851.61668882057847</v>
      </c>
      <c r="Q546" s="710">
        <f t="shared" si="151"/>
        <v>839.38457878121847</v>
      </c>
      <c r="R546" s="710">
        <f t="shared" si="152"/>
        <v>830.59287612994444</v>
      </c>
      <c r="S546" s="710">
        <f t="shared" si="153"/>
        <v>825.28260154983241</v>
      </c>
      <c r="T546" s="710">
        <f t="shared" si="154"/>
        <v>823.47831817056306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1438.5894766053736</v>
      </c>
      <c r="E547" s="710">
        <f t="shared" si="141"/>
        <v>655.46074492637024</v>
      </c>
      <c r="F547" s="710">
        <f t="shared" si="142"/>
        <v>371.25472372299998</v>
      </c>
      <c r="G547" s="710">
        <f t="shared" si="143"/>
        <v>308.89315623036481</v>
      </c>
      <c r="H547" s="717">
        <f t="shared" si="144"/>
        <v>298.20323138343326</v>
      </c>
      <c r="I547" s="710">
        <f t="shared" si="145"/>
        <v>298.18325479388687</v>
      </c>
      <c r="J547" s="710">
        <f t="shared" si="146"/>
        <v>298.16930607821428</v>
      </c>
      <c r="K547" s="710">
        <f t="shared" si="147"/>
        <v>298.16106028430818</v>
      </c>
      <c r="L547" s="710">
        <f t="shared" si="148"/>
        <v>298.15832373226777</v>
      </c>
      <c r="N547" s="580">
        <v>473</v>
      </c>
      <c r="O547" s="710">
        <f t="shared" si="149"/>
        <v>1.7925107905358209</v>
      </c>
      <c r="P547" s="710">
        <f t="shared" si="150"/>
        <v>852.44645835423603</v>
      </c>
      <c r="Q547" s="710">
        <f t="shared" si="151"/>
        <v>840.22839828705526</v>
      </c>
      <c r="R547" s="710">
        <f t="shared" si="152"/>
        <v>831.4467566688561</v>
      </c>
      <c r="S547" s="710">
        <f t="shared" si="153"/>
        <v>826.14250662177483</v>
      </c>
      <c r="T547" s="710">
        <f t="shared" si="154"/>
        <v>824.3401827960663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1438.6868429799538</v>
      </c>
      <c r="E548" s="710">
        <f t="shared" si="141"/>
        <v>656.04663443342974</v>
      </c>
      <c r="F548" s="710">
        <f t="shared" si="142"/>
        <v>371.51523769620547</v>
      </c>
      <c r="G548" s="710">
        <f t="shared" si="143"/>
        <v>308.95383471343041</v>
      </c>
      <c r="H548" s="717">
        <f t="shared" si="144"/>
        <v>298.20482262663398</v>
      </c>
      <c r="I548" s="710">
        <f t="shared" si="145"/>
        <v>298.1847332343678</v>
      </c>
      <c r="J548" s="710">
        <f t="shared" si="146"/>
        <v>298.17070481856217</v>
      </c>
      <c r="K548" s="710">
        <f t="shared" si="147"/>
        <v>298.1624115213055</v>
      </c>
      <c r="L548" s="710">
        <f t="shared" si="148"/>
        <v>298.15965911615262</v>
      </c>
      <c r="N548" s="580">
        <v>474</v>
      </c>
      <c r="O548" s="710">
        <f t="shared" si="149"/>
        <v>1.796300453940759</v>
      </c>
      <c r="P548" s="710">
        <f t="shared" si="150"/>
        <v>853.27526582155451</v>
      </c>
      <c r="Q548" s="710">
        <f t="shared" si="151"/>
        <v>841.07123943648128</v>
      </c>
      <c r="R548" s="710">
        <f t="shared" si="152"/>
        <v>832.29964718621261</v>
      </c>
      <c r="S548" s="710">
        <f t="shared" si="153"/>
        <v>827.00141468708966</v>
      </c>
      <c r="T548" s="710">
        <f t="shared" si="154"/>
        <v>825.20104814296099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1438.78395590231</v>
      </c>
      <c r="E549" s="710">
        <f t="shared" si="141"/>
        <v>656.63156817183335</v>
      </c>
      <c r="F549" s="710">
        <f t="shared" si="142"/>
        <v>371.77589909223377</v>
      </c>
      <c r="G549" s="710">
        <f t="shared" si="143"/>
        <v>309.01467847845504</v>
      </c>
      <c r="H549" s="717">
        <f t="shared" si="144"/>
        <v>298.20642229788768</v>
      </c>
      <c r="I549" s="710">
        <f t="shared" si="145"/>
        <v>298.18621979383147</v>
      </c>
      <c r="J549" s="710">
        <f t="shared" si="146"/>
        <v>298.17211145572861</v>
      </c>
      <c r="K549" s="710">
        <f t="shared" si="147"/>
        <v>298.16377052107197</v>
      </c>
      <c r="L549" s="710">
        <f t="shared" si="148"/>
        <v>298.16100221758364</v>
      </c>
      <c r="N549" s="580">
        <v>475</v>
      </c>
      <c r="O549" s="710">
        <f t="shared" si="149"/>
        <v>1.8000901173456973</v>
      </c>
      <c r="P549" s="710">
        <f t="shared" si="150"/>
        <v>854.1031123379903</v>
      </c>
      <c r="Q549" s="710">
        <f t="shared" si="151"/>
        <v>841.91310336384004</v>
      </c>
      <c r="R549" s="710">
        <f t="shared" si="152"/>
        <v>833.15154882988281</v>
      </c>
      <c r="S549" s="710">
        <f t="shared" si="153"/>
        <v>827.85932690174423</v>
      </c>
      <c r="T549" s="710">
        <f t="shared" si="154"/>
        <v>826.06091536984889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1438.8808173693776</v>
      </c>
      <c r="E550" s="710">
        <f t="shared" si="141"/>
        <v>657.21554826180545</v>
      </c>
      <c r="F550" s="710">
        <f t="shared" si="142"/>
        <v>372.03670663656908</v>
      </c>
      <c r="G550" s="710">
        <f t="shared" si="143"/>
        <v>309.07568732027147</v>
      </c>
      <c r="H550" s="717">
        <f t="shared" si="144"/>
        <v>298.20803041808529</v>
      </c>
      <c r="I550" s="710">
        <f t="shared" si="145"/>
        <v>298.18771449359321</v>
      </c>
      <c r="J550" s="710">
        <f t="shared" si="146"/>
        <v>298.17352601132535</v>
      </c>
      <c r="K550" s="710">
        <f t="shared" si="147"/>
        <v>298.16513730539378</v>
      </c>
      <c r="L550" s="710">
        <f t="shared" si="148"/>
        <v>298.16235305840354</v>
      </c>
      <c r="N550" s="580">
        <v>476</v>
      </c>
      <c r="O550" s="710">
        <f t="shared" si="149"/>
        <v>1.8038797807506357</v>
      </c>
      <c r="P550" s="710">
        <f t="shared" si="150"/>
        <v>854.92999901770645</v>
      </c>
      <c r="Q550" s="710">
        <f t="shared" si="151"/>
        <v>842.75399120216002</v>
      </c>
      <c r="R550" s="710">
        <f t="shared" si="152"/>
        <v>834.00246274640426</v>
      </c>
      <c r="S550" s="710">
        <f t="shared" si="153"/>
        <v>828.71624442036568</v>
      </c>
      <c r="T550" s="710">
        <f t="shared" si="154"/>
        <v>826.919785633988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1438.9774293496512</v>
      </c>
      <c r="E551" s="710">
        <f t="shared" si="141"/>
        <v>657.79857681943929</v>
      </c>
      <c r="F551" s="710">
        <f t="shared" si="142"/>
        <v>372.29765905993798</v>
      </c>
      <c r="G551" s="710">
        <f t="shared" si="143"/>
        <v>309.13686103272238</v>
      </c>
      <c r="H551" s="717">
        <f t="shared" si="144"/>
        <v>298.2096470080844</v>
      </c>
      <c r="I551" s="710">
        <f t="shared" si="145"/>
        <v>298.18921735493677</v>
      </c>
      <c r="J551" s="710">
        <f t="shared" si="146"/>
        <v>298.17494850693413</v>
      </c>
      <c r="K551" s="710">
        <f t="shared" si="147"/>
        <v>298.16651189602823</v>
      </c>
      <c r="L551" s="710">
        <f t="shared" si="148"/>
        <v>298.16371166042643</v>
      </c>
      <c r="N551" s="580">
        <v>477</v>
      </c>
      <c r="O551" s="710">
        <f t="shared" si="149"/>
        <v>1.8076694441555741</v>
      </c>
      <c r="P551" s="710">
        <f t="shared" si="150"/>
        <v>855.75592697357399</v>
      </c>
      <c r="Q551" s="710">
        <f t="shared" si="151"/>
        <v>843.59390408315596</v>
      </c>
      <c r="R551" s="710">
        <f t="shared" si="152"/>
        <v>834.85239008098551</v>
      </c>
      <c r="S551" s="710">
        <f t="shared" si="153"/>
        <v>829.57216839624232</v>
      </c>
      <c r="T551" s="710">
        <f t="shared" si="154"/>
        <v>827.77766009129516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1439.0737937836516</v>
      </c>
      <c r="E552" s="710">
        <f t="shared" si="141"/>
        <v>658.38065595667922</v>
      </c>
      <c r="F552" s="710">
        <f t="shared" si="142"/>
        <v>372.55875509829093</v>
      </c>
      <c r="G552" s="710">
        <f t="shared" si="143"/>
        <v>309.19819940866847</v>
      </c>
      <c r="H552" s="717">
        <f t="shared" si="144"/>
        <v>298.21127208870905</v>
      </c>
      <c r="I552" s="710">
        <f t="shared" si="145"/>
        <v>298.19072839911456</v>
      </c>
      <c r="J552" s="710">
        <f t="shared" si="146"/>
        <v>298.17637896410668</v>
      </c>
      <c r="K552" s="710">
        <f t="shared" si="147"/>
        <v>298.16789431470352</v>
      </c>
      <c r="L552" s="710">
        <f t="shared" si="148"/>
        <v>298.16507804543744</v>
      </c>
      <c r="N552" s="580">
        <v>478</v>
      </c>
      <c r="O552" s="710">
        <f t="shared" si="149"/>
        <v>1.8114591075605124</v>
      </c>
      <c r="P552" s="710">
        <f t="shared" si="150"/>
        <v>856.58089731717382</v>
      </c>
      <c r="Q552" s="710">
        <f t="shared" si="151"/>
        <v>844.43284313723041</v>
      </c>
      <c r="R552" s="710">
        <f t="shared" si="152"/>
        <v>835.70133197750704</v>
      </c>
      <c r="S552" s="710">
        <f t="shared" si="153"/>
        <v>830.42709998132545</v>
      </c>
      <c r="T552" s="710">
        <f t="shared" si="154"/>
        <v>828.63453989634638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1439.1699125843836</v>
      </c>
      <c r="E553" s="710">
        <f t="shared" si="141"/>
        <v>658.961787781304</v>
      </c>
      <c r="F553" s="710">
        <f t="shared" si="142"/>
        <v>372.81999349278385</v>
      </c>
      <c r="G553" s="710">
        <f t="shared" si="143"/>
        <v>309.25970223999713</v>
      </c>
      <c r="H553" s="717">
        <f t="shared" si="144"/>
        <v>298.21290568074971</v>
      </c>
      <c r="I553" s="710">
        <f t="shared" si="145"/>
        <v>298.1922476473473</v>
      </c>
      <c r="J553" s="710">
        <f t="shared" si="146"/>
        <v>298.17781740436459</v>
      </c>
      <c r="K553" s="710">
        <f t="shared" si="147"/>
        <v>298.16928458311838</v>
      </c>
      <c r="L553" s="710">
        <f t="shared" si="148"/>
        <v>298.16645223519293</v>
      </c>
      <c r="N553" s="580">
        <v>479</v>
      </c>
      <c r="O553" s="710">
        <f t="shared" si="149"/>
        <v>1.8152487709654506</v>
      </c>
      <c r="P553" s="710">
        <f t="shared" si="150"/>
        <v>857.40491115879809</v>
      </c>
      <c r="Q553" s="710">
        <f t="shared" si="151"/>
        <v>845.27080949347521</v>
      </c>
      <c r="R553" s="710">
        <f t="shared" si="152"/>
        <v>836.54928957852326</v>
      </c>
      <c r="S553" s="710">
        <f t="shared" si="153"/>
        <v>831.28104032623082</v>
      </c>
      <c r="T553" s="710">
        <f t="shared" si="154"/>
        <v>829.49042620237935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1439.2657876377878</v>
      </c>
      <c r="E554" s="710">
        <f t="shared" si="141"/>
        <v>659.54197439691018</v>
      </c>
      <c r="F554" s="710">
        <f t="shared" si="142"/>
        <v>373.08137298976015</v>
      </c>
      <c r="G554" s="710">
        <f t="shared" si="143"/>
        <v>309.32136931763057</v>
      </c>
      <c r="H554" s="717">
        <f t="shared" si="144"/>
        <v>298.21454780496322</v>
      </c>
      <c r="I554" s="710">
        <f t="shared" si="145"/>
        <v>298.19377512082406</v>
      </c>
      <c r="J554" s="710">
        <f t="shared" si="146"/>
        <v>298.17926384919917</v>
      </c>
      <c r="K554" s="710">
        <f t="shared" si="147"/>
        <v>298.1706827229425</v>
      </c>
      <c r="L554" s="710">
        <f t="shared" si="148"/>
        <v>298.16783425141995</v>
      </c>
      <c r="N554" s="580">
        <v>480</v>
      </c>
      <c r="O554" s="710">
        <f t="shared" si="149"/>
        <v>1.8190384343703889</v>
      </c>
      <c r="P554" s="710">
        <f t="shared" si="150"/>
        <v>858.22796960745131</v>
      </c>
      <c r="Q554" s="710">
        <f t="shared" si="151"/>
        <v>846.10780427967347</v>
      </c>
      <c r="R554" s="710">
        <f t="shared" si="152"/>
        <v>837.3962640252638</v>
      </c>
      <c r="S554" s="710">
        <f t="shared" si="153"/>
        <v>832.1339905802397</v>
      </c>
      <c r="T554" s="710">
        <f t="shared" si="154"/>
        <v>830.34532016129481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1439.3614208031822</v>
      </c>
      <c r="E555" s="710">
        <f t="shared" si="141"/>
        <v>660.12121790289598</v>
      </c>
      <c r="F555" s="710">
        <f t="shared" si="142"/>
        <v>373.34289234073219</v>
      </c>
      <c r="G555" s="710">
        <f t="shared" si="143"/>
        <v>309.38320043153419</v>
      </c>
      <c r="H555" s="717">
        <f t="shared" si="144"/>
        <v>298.21619848207251</v>
      </c>
      <c r="I555" s="710">
        <f t="shared" si="145"/>
        <v>298.19531084070184</v>
      </c>
      <c r="J555" s="710">
        <f t="shared" si="146"/>
        <v>298.18071832007126</v>
      </c>
      <c r="K555" s="710">
        <f t="shared" si="147"/>
        <v>298.17208875581571</v>
      </c>
      <c r="L555" s="710">
        <f t="shared" si="148"/>
        <v>298.16922411581652</v>
      </c>
      <c r="N555" s="580">
        <v>481</v>
      </c>
      <c r="O555" s="710">
        <f t="shared" si="149"/>
        <v>1.8228280977753273</v>
      </c>
      <c r="P555" s="710">
        <f t="shared" si="150"/>
        <v>859.05007377085269</v>
      </c>
      <c r="Q555" s="710">
        <f t="shared" si="151"/>
        <v>846.9438286223002</v>
      </c>
      <c r="R555" s="710">
        <f t="shared" si="152"/>
        <v>838.24225645763499</v>
      </c>
      <c r="S555" s="710">
        <f t="shared" si="153"/>
        <v>832.98595189130117</v>
      </c>
      <c r="T555" s="710">
        <f t="shared" si="154"/>
        <v>831.19922292365743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1439.4568139136993</v>
      </c>
      <c r="E556" s="710">
        <f t="shared" si="141"/>
        <v>660.69952039444649</v>
      </c>
      <c r="F556" s="710">
        <f t="shared" si="142"/>
        <v>373.60455030236346</v>
      </c>
      <c r="G556" s="710">
        <f t="shared" si="143"/>
        <v>309.445195370725</v>
      </c>
      <c r="H556" s="717">
        <f t="shared" si="144"/>
        <v>298.21785773276673</v>
      </c>
      <c r="I556" s="710">
        <f t="shared" si="145"/>
        <v>298.19685482810587</v>
      </c>
      <c r="J556" s="710">
        <f t="shared" si="146"/>
        <v>298.18218083841111</v>
      </c>
      <c r="K556" s="710">
        <f t="shared" si="147"/>
        <v>298.17350270334816</v>
      </c>
      <c r="L556" s="710">
        <f t="shared" si="148"/>
        <v>298.17062185005108</v>
      </c>
      <c r="N556" s="580">
        <v>482</v>
      </c>
      <c r="O556" s="710">
        <f t="shared" si="149"/>
        <v>1.8266177611802656</v>
      </c>
      <c r="P556" s="710">
        <f t="shared" si="150"/>
        <v>859.87122475543674</v>
      </c>
      <c r="Q556" s="710">
        <f t="shared" si="151"/>
        <v>847.7788836465246</v>
      </c>
      <c r="R556" s="710">
        <f t="shared" si="152"/>
        <v>839.08726801422188</v>
      </c>
      <c r="S556" s="710">
        <f t="shared" si="153"/>
        <v>833.8369254060334</v>
      </c>
      <c r="T556" s="710">
        <f t="shared" si="154"/>
        <v>832.05213563869825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1439.5519687767137</v>
      </c>
      <c r="E557" s="710">
        <f t="shared" si="141"/>
        <v>661.27688396251881</v>
      </c>
      <c r="F557" s="710">
        <f t="shared" si="142"/>
        <v>373.86634563645009</v>
      </c>
      <c r="G557" s="710">
        <f t="shared" si="143"/>
        <v>309.50735392327971</v>
      </c>
      <c r="H557" s="717">
        <f t="shared" si="144"/>
        <v>298.21952557770106</v>
      </c>
      <c r="I557" s="710">
        <f t="shared" si="145"/>
        <v>298.19840710412922</v>
      </c>
      <c r="J557" s="710">
        <f t="shared" si="146"/>
        <v>298.18365142561834</v>
      </c>
      <c r="K557" s="710">
        <f t="shared" si="147"/>
        <v>298.17492458712036</v>
      </c>
      <c r="L557" s="710">
        <f t="shared" si="148"/>
        <v>298.17202747576266</v>
      </c>
      <c r="N557" s="580">
        <v>483</v>
      </c>
      <c r="O557" s="710">
        <f t="shared" si="149"/>
        <v>1.8304074245852038</v>
      </c>
      <c r="P557" s="710">
        <f t="shared" si="150"/>
        <v>860.69142366635515</v>
      </c>
      <c r="Q557" s="710">
        <f t="shared" si="151"/>
        <v>848.61297047621133</v>
      </c>
      <c r="R557" s="710">
        <f t="shared" si="152"/>
        <v>839.93129983228903</v>
      </c>
      <c r="S557" s="710">
        <f t="shared" si="153"/>
        <v>834.68691226972487</v>
      </c>
      <c r="T557" s="710">
        <f t="shared" si="154"/>
        <v>832.90405945431587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1439.6468871742634</v>
      </c>
      <c r="E558" s="710">
        <f t="shared" si="141"/>
        <v>661.85331069382698</v>
      </c>
      <c r="F558" s="710">
        <f t="shared" si="142"/>
        <v>374.1282771099028</v>
      </c>
      <c r="G558" s="710">
        <f t="shared" si="143"/>
        <v>309.56967587634307</v>
      </c>
      <c r="H558" s="717">
        <f t="shared" si="144"/>
        <v>298.22120203749637</v>
      </c>
      <c r="I558" s="710">
        <f t="shared" si="145"/>
        <v>298.1999676898327</v>
      </c>
      <c r="J558" s="710">
        <f t="shared" si="146"/>
        <v>298.18513010306162</v>
      </c>
      <c r="K558" s="710">
        <f t="shared" si="147"/>
        <v>298.17635442868266</v>
      </c>
      <c r="L558" s="710">
        <f t="shared" si="148"/>
        <v>298.17344101456052</v>
      </c>
      <c r="N558" s="580">
        <v>484</v>
      </c>
      <c r="O558" s="710">
        <f t="shared" si="149"/>
        <v>1.8341970879901421</v>
      </c>
      <c r="P558" s="710">
        <f t="shared" si="150"/>
        <v>861.51067160747834</v>
      </c>
      <c r="Q558" s="710">
        <f t="shared" si="151"/>
        <v>849.44609023392184</v>
      </c>
      <c r="R558" s="710">
        <f t="shared" si="152"/>
        <v>840.77435304778237</v>
      </c>
      <c r="S558" s="710">
        <f t="shared" si="153"/>
        <v>835.53591362633642</v>
      </c>
      <c r="T558" s="710">
        <f t="shared" si="154"/>
        <v>833.75499551707787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1439.7415708634639</v>
      </c>
      <c r="E559" s="710">
        <f t="shared" si="141"/>
        <v>662.42880267082944</v>
      </c>
      <c r="F559" s="710">
        <f t="shared" si="142"/>
        <v>374.39034349472888</v>
      </c>
      <c r="G559" s="710">
        <f t="shared" si="143"/>
        <v>309.63216101613585</v>
      </c>
      <c r="H559" s="717">
        <f t="shared" si="144"/>
        <v>298.22288713273952</v>
      </c>
      <c r="I559" s="710">
        <f t="shared" si="145"/>
        <v>298.20153660624476</v>
      </c>
      <c r="J559" s="710">
        <f t="shared" si="146"/>
        <v>298.18661689207875</v>
      </c>
      <c r="K559" s="710">
        <f t="shared" si="147"/>
        <v>298.1777922495553</v>
      </c>
      <c r="L559" s="710">
        <f t="shared" si="148"/>
        <v>298.17486248802402</v>
      </c>
      <c r="N559" s="580">
        <v>485</v>
      </c>
      <c r="O559" s="710">
        <f t="shared" si="149"/>
        <v>1.8379867513950805</v>
      </c>
      <c r="P559" s="710">
        <f t="shared" si="150"/>
        <v>862.32896968139676</v>
      </c>
      <c r="Q559" s="710">
        <f t="shared" si="151"/>
        <v>850.27824404091632</v>
      </c>
      <c r="R559" s="710">
        <f t="shared" si="152"/>
        <v>841.6164287953311</v>
      </c>
      <c r="S559" s="710">
        <f t="shared" si="153"/>
        <v>836.3839306185024</v>
      </c>
      <c r="T559" s="710">
        <f t="shared" si="154"/>
        <v>834.60494497222237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1439.8360215769153</v>
      </c>
      <c r="E560" s="710">
        <f t="shared" si="141"/>
        <v>663.00336197171453</v>
      </c>
      <c r="F560" s="710">
        <f t="shared" si="142"/>
        <v>374.65254356801421</v>
      </c>
      <c r="G560" s="710">
        <f t="shared" si="143"/>
        <v>309.69480912796303</v>
      </c>
      <c r="H560" s="717">
        <f t="shared" si="144"/>
        <v>298.22458088398292</v>
      </c>
      <c r="I560" s="710">
        <f t="shared" si="145"/>
        <v>298.20311387436135</v>
      </c>
      <c r="J560" s="710">
        <f t="shared" si="146"/>
        <v>298.18811181397643</v>
      </c>
      <c r="K560" s="710">
        <f t="shared" si="147"/>
        <v>298.17923807122833</v>
      </c>
      <c r="L560" s="710">
        <f t="shared" si="148"/>
        <v>298.1762919177026</v>
      </c>
      <c r="N560" s="580">
        <v>486</v>
      </c>
      <c r="O560" s="710">
        <f t="shared" si="149"/>
        <v>1.8417764148000189</v>
      </c>
      <c r="P560" s="710">
        <f t="shared" si="150"/>
        <v>863.14631898942275</v>
      </c>
      <c r="Q560" s="710">
        <f t="shared" si="151"/>
        <v>851.10943301715463</v>
      </c>
      <c r="R560" s="710">
        <f t="shared" si="152"/>
        <v>842.4575282082485</v>
      </c>
      <c r="S560" s="710">
        <f t="shared" si="153"/>
        <v>837.23096438753225</v>
      </c>
      <c r="T560" s="710">
        <f t="shared" si="154"/>
        <v>835.45390896365984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1439.9302410231023</v>
      </c>
      <c r="E561" s="710">
        <f t="shared" si="141"/>
        <v>663.57699067038857</v>
      </c>
      <c r="F561" s="710">
        <f t="shared" si="142"/>
        <v>374.91487611190496</v>
      </c>
      <c r="G561" s="710">
        <f t="shared" si="143"/>
        <v>309.75761999622193</v>
      </c>
      <c r="H561" s="717">
        <f t="shared" si="144"/>
        <v>298.22628331174468</v>
      </c>
      <c r="I561" s="710">
        <f t="shared" si="145"/>
        <v>298.20469951514588</v>
      </c>
      <c r="J561" s="710">
        <f t="shared" si="146"/>
        <v>298.18961489003004</v>
      </c>
      <c r="K561" s="710">
        <f t="shared" si="147"/>
        <v>298.18069191516139</v>
      </c>
      <c r="L561" s="710">
        <f t="shared" si="148"/>
        <v>298.17772932511576</v>
      </c>
      <c r="N561" s="580">
        <v>487</v>
      </c>
      <c r="O561" s="710">
        <f t="shared" si="149"/>
        <v>1.8455660782049572</v>
      </c>
      <c r="P561" s="710">
        <f t="shared" si="150"/>
        <v>863.96272063159142</v>
      </c>
      <c r="Q561" s="710">
        <f t="shared" si="151"/>
        <v>851.93965828129819</v>
      </c>
      <c r="R561" s="710">
        <f t="shared" si="152"/>
        <v>843.2976524185342</v>
      </c>
      <c r="S561" s="710">
        <f t="shared" si="153"/>
        <v>838.07701607341244</v>
      </c>
      <c r="T561" s="710">
        <f t="shared" si="154"/>
        <v>836.30188863397427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1440.024230886788</v>
      </c>
      <c r="E562" s="710">
        <f t="shared" si="141"/>
        <v>664.14969083646315</v>
      </c>
      <c r="F562" s="710">
        <f t="shared" si="142"/>
        <v>375.17733991359006</v>
      </c>
      <c r="G562" s="710">
        <f t="shared" si="143"/>
        <v>309.82059340441015</v>
      </c>
      <c r="H562" s="717">
        <f t="shared" si="144"/>
        <v>298.22799443650831</v>
      </c>
      <c r="I562" s="710">
        <f t="shared" si="145"/>
        <v>298.20629354952916</v>
      </c>
      <c r="J562" s="710">
        <f t="shared" si="146"/>
        <v>298.19112614148378</v>
      </c>
      <c r="K562" s="710">
        <f t="shared" si="147"/>
        <v>298.18215380278355</v>
      </c>
      <c r="L562" s="710">
        <f t="shared" si="148"/>
        <v>298.17917473175254</v>
      </c>
      <c r="N562" s="580">
        <v>488</v>
      </c>
      <c r="O562" s="710">
        <f t="shared" si="149"/>
        <v>1.8493557416098954</v>
      </c>
      <c r="P562" s="710">
        <f t="shared" si="150"/>
        <v>864.77817570666264</v>
      </c>
      <c r="Q562" s="710">
        <f t="shared" si="151"/>
        <v>852.76892095071139</v>
      </c>
      <c r="R562" s="710">
        <f t="shared" si="152"/>
        <v>844.1368025568753</v>
      </c>
      <c r="S562" s="710">
        <f t="shared" si="153"/>
        <v>838.92208681480724</v>
      </c>
      <c r="T562" s="710">
        <f t="shared" si="154"/>
        <v>837.14888512442496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1440.1179928294007</v>
      </c>
      <c r="E563" s="710">
        <f t="shared" si="141"/>
        <v>664.7214645352434</v>
      </c>
      <c r="F563" s="710">
        <f t="shared" si="142"/>
        <v>375.43993376528272</v>
      </c>
      <c r="G563" s="710">
        <f t="shared" si="143"/>
        <v>309.88372913513365</v>
      </c>
      <c r="H563" s="717">
        <f t="shared" si="144"/>
        <v>298.22971427872272</v>
      </c>
      <c r="I563" s="710">
        <f t="shared" si="145"/>
        <v>298.20789599840901</v>
      </c>
      <c r="J563" s="710">
        <f t="shared" si="146"/>
        <v>298.19264558955018</v>
      </c>
      <c r="K563" s="710">
        <f t="shared" si="147"/>
        <v>298.18362375549333</v>
      </c>
      <c r="L563" s="710">
        <f t="shared" si="148"/>
        <v>298.18062815907155</v>
      </c>
      <c r="N563" s="580">
        <v>489</v>
      </c>
      <c r="O563" s="710">
        <f t="shared" si="149"/>
        <v>1.8531454050148337</v>
      </c>
      <c r="P563" s="710">
        <f t="shared" si="150"/>
        <v>865.59268531212217</v>
      </c>
      <c r="Q563" s="710">
        <f t="shared" si="151"/>
        <v>853.59722214146336</v>
      </c>
      <c r="R563" s="710">
        <f t="shared" si="152"/>
        <v>844.97497975264764</v>
      </c>
      <c r="S563" s="710">
        <f t="shared" si="153"/>
        <v>839.76617774906128</v>
      </c>
      <c r="T563" s="710">
        <f t="shared" si="154"/>
        <v>837.99489957494814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1440.2115284894144</v>
      </c>
      <c r="E564" s="710">
        <f t="shared" si="141"/>
        <v>665.29231382771627</v>
      </c>
      <c r="F564" s="710">
        <f t="shared" si="142"/>
        <v>375.70265646420296</v>
      </c>
      <c r="G564" s="710">
        <f t="shared" si="143"/>
        <v>309.94702697011468</v>
      </c>
      <c r="H564" s="717">
        <f t="shared" si="144"/>
        <v>298.23144285880215</v>
      </c>
      <c r="I564" s="710">
        <f t="shared" si="145"/>
        <v>298.20950688265037</v>
      </c>
      <c r="J564" s="710">
        <f t="shared" si="146"/>
        <v>298.19417325541025</v>
      </c>
      <c r="K564" s="710">
        <f t="shared" si="147"/>
        <v>298.18510179465835</v>
      </c>
      <c r="L564" s="710">
        <f t="shared" si="148"/>
        <v>298.18208962850116</v>
      </c>
      <c r="N564" s="580">
        <v>490</v>
      </c>
      <c r="O564" s="710">
        <f t="shared" si="149"/>
        <v>1.8569350684197721</v>
      </c>
      <c r="P564" s="710">
        <f t="shared" si="150"/>
        <v>866.40625054418354</v>
      </c>
      <c r="Q564" s="710">
        <f t="shared" si="151"/>
        <v>854.42456296832881</v>
      </c>
      <c r="R564" s="710">
        <f t="shared" si="152"/>
        <v>845.81218513391786</v>
      </c>
      <c r="S564" s="710">
        <f t="shared" si="153"/>
        <v>840.60929001220006</v>
      </c>
      <c r="T564" s="710">
        <f t="shared" si="154"/>
        <v>838.83993312415816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1440.3048394827226</v>
      </c>
      <c r="E565" s="710">
        <f t="shared" si="141"/>
        <v>665.86224077054021</v>
      </c>
      <c r="F565" s="710">
        <f t="shared" si="142"/>
        <v>375.96550681255962</v>
      </c>
      <c r="G565" s="710">
        <f t="shared" si="143"/>
        <v>310.01048669019957</v>
      </c>
      <c r="H565" s="717">
        <f t="shared" si="144"/>
        <v>298.23318019712593</v>
      </c>
      <c r="I565" s="710">
        <f t="shared" si="145"/>
        <v>298.21112622308522</v>
      </c>
      <c r="J565" s="710">
        <f t="shared" si="146"/>
        <v>298.1957091602132</v>
      </c>
      <c r="K565" s="710">
        <f t="shared" si="147"/>
        <v>298.18658794161536</v>
      </c>
      <c r="L565" s="710">
        <f t="shared" si="148"/>
        <v>298.18355916143895</v>
      </c>
      <c r="N565" s="580">
        <v>491</v>
      </c>
      <c r="O565" s="710">
        <f t="shared" si="149"/>
        <v>1.8607247318247104</v>
      </c>
      <c r="P565" s="710">
        <f t="shared" si="150"/>
        <v>867.21887249778911</v>
      </c>
      <c r="Q565" s="710">
        <f t="shared" si="151"/>
        <v>855.25094454479029</v>
      </c>
      <c r="R565" s="710">
        <f t="shared" si="152"/>
        <v>846.64841982744474</v>
      </c>
      <c r="S565" s="710">
        <f t="shared" si="153"/>
        <v>841.45142473893191</v>
      </c>
      <c r="T565" s="710">
        <f t="shared" si="154"/>
        <v>839.68398690934941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1440.3979274030066</v>
      </c>
      <c r="E566" s="710">
        <f t="shared" si="141"/>
        <v>666.43124741603424</v>
      </c>
      <c r="F566" s="710">
        <f t="shared" si="142"/>
        <v>376.22848361753233</v>
      </c>
      <c r="G566" s="710">
        <f t="shared" si="143"/>
        <v>310.07410807536684</v>
      </c>
      <c r="H566" s="717">
        <f t="shared" si="144"/>
        <v>298.23492631403866</v>
      </c>
      <c r="I566" s="710">
        <f t="shared" si="145"/>
        <v>298.21275404051232</v>
      </c>
      <c r="J566" s="710">
        <f t="shared" si="146"/>
        <v>298.19725332507653</v>
      </c>
      <c r="K566" s="710">
        <f t="shared" si="147"/>
        <v>298.18808221766994</v>
      </c>
      <c r="L566" s="710">
        <f t="shared" si="148"/>
        <v>298.18503677925156</v>
      </c>
      <c r="N566" s="580">
        <v>492</v>
      </c>
      <c r="O566" s="710">
        <f t="shared" si="149"/>
        <v>1.8645143952296486</v>
      </c>
      <c r="P566" s="710">
        <f t="shared" si="150"/>
        <v>868.03055226661183</v>
      </c>
      <c r="Q566" s="710">
        <f t="shared" si="151"/>
        <v>856.07636798303906</v>
      </c>
      <c r="R566" s="710">
        <f t="shared" si="152"/>
        <v>847.48368495868056</v>
      </c>
      <c r="S566" s="710">
        <f t="shared" si="153"/>
        <v>842.2925830626499</v>
      </c>
      <c r="T566" s="710">
        <f t="shared" si="154"/>
        <v>840.52706206649736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1440.4907938220965</v>
      </c>
      <c r="E567" s="710">
        <f t="shared" si="141"/>
        <v>666.99933581216806</v>
      </c>
      <c r="F567" s="710">
        <f t="shared" si="142"/>
        <v>376.49158569125399</v>
      </c>
      <c r="G567" s="710">
        <f t="shared" si="143"/>
        <v>310.13789090473483</v>
      </c>
      <c r="H567" s="717">
        <f t="shared" si="144"/>
        <v>298.23668122984981</v>
      </c>
      <c r="I567" s="710">
        <f t="shared" si="145"/>
        <v>298.21439035569711</v>
      </c>
      <c r="J567" s="710">
        <f t="shared" si="146"/>
        <v>298.19880577108563</v>
      </c>
      <c r="K567" s="710">
        <f t="shared" si="147"/>
        <v>298.18958464409661</v>
      </c>
      <c r="L567" s="710">
        <f t="shared" si="148"/>
        <v>298.18652250327494</v>
      </c>
      <c r="N567" s="580">
        <v>493</v>
      </c>
      <c r="O567" s="710">
        <f t="shared" si="149"/>
        <v>1.8683040586345869</v>
      </c>
      <c r="P567" s="710">
        <f t="shared" si="150"/>
        <v>868.84129094305649</v>
      </c>
      <c r="Q567" s="710">
        <f t="shared" si="151"/>
        <v>856.90083439397711</v>
      </c>
      <c r="R567" s="710">
        <f t="shared" si="152"/>
        <v>848.31798165177258</v>
      </c>
      <c r="S567" s="710">
        <f t="shared" si="153"/>
        <v>843.13276611543301</v>
      </c>
      <c r="T567" s="710">
        <f t="shared" si="154"/>
        <v>841.36915973026055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1440.5834402903265</v>
      </c>
      <c r="E568" s="710">
        <f t="shared" si="141"/>
        <v>667.56650800255227</v>
      </c>
      <c r="F568" s="710">
        <f t="shared" si="142"/>
        <v>376.75481185079292</v>
      </c>
      <c r="G568" s="710">
        <f t="shared" si="143"/>
        <v>310.2018349565696</v>
      </c>
      <c r="H568" s="717">
        <f t="shared" si="144"/>
        <v>298.23844496483377</v>
      </c>
      <c r="I568" s="710">
        <f t="shared" si="145"/>
        <v>298.21603518937178</v>
      </c>
      <c r="J568" s="710">
        <f t="shared" si="146"/>
        <v>298.20036651929382</v>
      </c>
      <c r="K568" s="710">
        <f t="shared" si="147"/>
        <v>298.1910952421386</v>
      </c>
      <c r="L568" s="710">
        <f t="shared" si="148"/>
        <v>298.18801635481384</v>
      </c>
      <c r="N568" s="580">
        <v>494</v>
      </c>
      <c r="O568" s="710">
        <f t="shared" si="149"/>
        <v>1.8720937220395253</v>
      </c>
      <c r="P568" s="710">
        <f t="shared" si="150"/>
        <v>869.65108961826149</v>
      </c>
      <c r="Q568" s="710">
        <f t="shared" si="151"/>
        <v>857.72434488721819</v>
      </c>
      <c r="R568" s="710">
        <f t="shared" si="152"/>
        <v>849.15131102956491</v>
      </c>
      <c r="S568" s="710">
        <f t="shared" si="153"/>
        <v>843.97197502804693</v>
      </c>
      <c r="T568" s="710">
        <f t="shared" si="154"/>
        <v>842.21028103398226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1440.6758683368846</v>
      </c>
      <c r="E569" s="710">
        <f t="shared" si="141"/>
        <v>668.13276602642918</v>
      </c>
      <c r="F569" s="710">
        <f t="shared" si="142"/>
        <v>377.0181609181351</v>
      </c>
      <c r="G569" s="710">
        <f t="shared" si="143"/>
        <v>310.26594000829272</v>
      </c>
      <c r="H569" s="717">
        <f t="shared" si="144"/>
        <v>298.24021753922989</v>
      </c>
      <c r="I569" s="710">
        <f t="shared" si="145"/>
        <v>298.21768856223503</v>
      </c>
      <c r="J569" s="710">
        <f t="shared" si="146"/>
        <v>298.2019355907222</v>
      </c>
      <c r="K569" s="710">
        <f t="shared" si="147"/>
        <v>298.1926140330076</v>
      </c>
      <c r="L569" s="710">
        <f t="shared" si="148"/>
        <v>298.18951835514196</v>
      </c>
      <c r="N569" s="580">
        <v>495</v>
      </c>
      <c r="O569" s="710">
        <f t="shared" si="149"/>
        <v>1.8758833854444636</v>
      </c>
      <c r="P569" s="710">
        <f t="shared" si="150"/>
        <v>870.45994938209981</v>
      </c>
      <c r="Q569" s="710">
        <f t="shared" si="151"/>
        <v>858.54690057108962</v>
      </c>
      <c r="R569" s="710">
        <f t="shared" si="152"/>
        <v>849.98367421359956</v>
      </c>
      <c r="S569" s="710">
        <f t="shared" si="153"/>
        <v>844.81021092994717</v>
      </c>
      <c r="T569" s="710">
        <f t="shared" si="154"/>
        <v>843.05042710969121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1440.7680794701569</v>
      </c>
      <c r="E570" s="710">
        <f t="shared" si="141"/>
        <v>668.69811191866415</v>
      </c>
      <c r="F570" s="710">
        <f t="shared" si="142"/>
        <v>377.28163172016656</v>
      </c>
      <c r="G570" s="710">
        <f t="shared" si="143"/>
        <v>310.33020583648886</v>
      </c>
      <c r="H570" s="717">
        <f t="shared" si="144"/>
        <v>298.241998973242</v>
      </c>
      <c r="I570" s="710">
        <f t="shared" si="145"/>
        <v>298.21935049495181</v>
      </c>
      <c r="J570" s="710">
        <f t="shared" si="146"/>
        <v>298.20351300635963</v>
      </c>
      <c r="K570" s="710">
        <f t="shared" si="147"/>
        <v>298.19414103788375</v>
      </c>
      <c r="L570" s="710">
        <f t="shared" si="148"/>
        <v>298.19102852550157</v>
      </c>
      <c r="N570" s="580">
        <v>496</v>
      </c>
      <c r="O570" s="710">
        <f t="shared" si="149"/>
        <v>1.879673048849402</v>
      </c>
      <c r="P570" s="710">
        <f t="shared" si="150"/>
        <v>871.26787132318111</v>
      </c>
      <c r="Q570" s="710">
        <f t="shared" si="151"/>
        <v>859.36850255263369</v>
      </c>
      <c r="R570" s="710">
        <f t="shared" si="152"/>
        <v>850.81507232411832</v>
      </c>
      <c r="S570" s="710">
        <f t="shared" si="153"/>
        <v>845.64747494927917</v>
      </c>
      <c r="T570" s="710">
        <f t="shared" si="154"/>
        <v>843.88959908810375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1440.8600751780648</v>
      </c>
      <c r="E571" s="710">
        <f t="shared" si="141"/>
        <v>669.26254770973742</v>
      </c>
      <c r="F571" s="710">
        <f t="shared" si="142"/>
        <v>377.54522308865575</v>
      </c>
      <c r="G571" s="710">
        <f t="shared" si="143"/>
        <v>310.39463221691346</v>
      </c>
      <c r="H571" s="717">
        <f t="shared" si="144"/>
        <v>298.24378928703879</v>
      </c>
      <c r="I571" s="710">
        <f t="shared" si="145"/>
        <v>298.22102100815357</v>
      </c>
      <c r="J571" s="710">
        <f t="shared" si="146"/>
        <v>298.20509878716229</v>
      </c>
      <c r="K571" s="710">
        <f t="shared" si="147"/>
        <v>298.19567627791548</v>
      </c>
      <c r="L571" s="710">
        <f t="shared" si="148"/>
        <v>298.19254688710356</v>
      </c>
      <c r="N571" s="580">
        <v>497</v>
      </c>
      <c r="O571" s="710">
        <f t="shared" si="149"/>
        <v>1.8834627122543401</v>
      </c>
      <c r="P571" s="710">
        <f t="shared" si="150"/>
        <v>872.07485652885271</v>
      </c>
      <c r="Q571" s="710">
        <f t="shared" si="151"/>
        <v>860.18915193760915</v>
      </c>
      <c r="R571" s="710">
        <f t="shared" si="152"/>
        <v>851.64550648006423</v>
      </c>
      <c r="S571" s="710">
        <f t="shared" si="153"/>
        <v>846.48376821288059</v>
      </c>
      <c r="T571" s="710">
        <f t="shared" si="154"/>
        <v>844.72779809862539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1440.9518569283969</v>
      </c>
      <c r="E572" s="710">
        <f t="shared" si="141"/>
        <v>669.82607542573521</v>
      </c>
      <c r="F572" s="710">
        <f t="shared" si="142"/>
        <v>377.80893386023581</v>
      </c>
      <c r="G572" s="710">
        <f t="shared" si="143"/>
        <v>310.45921892450059</v>
      </c>
      <c r="H572" s="717">
        <f t="shared" si="144"/>
        <v>298.24558850075334</v>
      </c>
      <c r="I572" s="710">
        <f t="shared" si="145"/>
        <v>298.2227001224378</v>
      </c>
      <c r="J572" s="710">
        <f t="shared" si="146"/>
        <v>298.20669295405406</v>
      </c>
      <c r="K572" s="710">
        <f t="shared" si="147"/>
        <v>298.19721977421955</v>
      </c>
      <c r="L572" s="710">
        <f t="shared" si="148"/>
        <v>298.19407346112729</v>
      </c>
      <c r="N572" s="580">
        <v>498</v>
      </c>
      <c r="O572" s="710">
        <f t="shared" si="149"/>
        <v>1.8872523756592785</v>
      </c>
      <c r="P572" s="710">
        <f t="shared" si="150"/>
        <v>872.88090608520122</v>
      </c>
      <c r="Q572" s="710">
        <f t="shared" si="151"/>
        <v>861.00884983049264</v>
      </c>
      <c r="R572" s="710">
        <f t="shared" si="152"/>
        <v>852.47497779908281</v>
      </c>
      <c r="S572" s="710">
        <f t="shared" si="153"/>
        <v>847.3190918462825</v>
      </c>
      <c r="T572" s="710">
        <f t="shared" si="154"/>
        <v>845.56502526935219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1441.0434261691362</v>
      </c>
      <c r="E573" s="710">
        <f t="shared" si="141"/>
        <v>670.38869708834329</v>
      </c>
      <c r="F573" s="710">
        <f t="shared" si="142"/>
        <v>378.07276287638734</v>
      </c>
      <c r="G573" s="710">
        <f t="shared" si="143"/>
        <v>310.52396573337023</v>
      </c>
      <c r="H573" s="717">
        <f t="shared" si="144"/>
        <v>298.24739663448332</v>
      </c>
      <c r="I573" s="710">
        <f t="shared" si="145"/>
        <v>298.22438785836823</v>
      </c>
      <c r="J573" s="710">
        <f t="shared" si="146"/>
        <v>298.20829552792588</v>
      </c>
      <c r="K573" s="710">
        <f t="shared" si="147"/>
        <v>298.19877154788054</v>
      </c>
      <c r="L573" s="710">
        <f t="shared" si="148"/>
        <v>298.19560826872038</v>
      </c>
      <c r="N573" s="580">
        <v>499</v>
      </c>
      <c r="O573" s="710">
        <f t="shared" si="149"/>
        <v>1.8910420390642169</v>
      </c>
      <c r="P573" s="710">
        <f t="shared" si="150"/>
        <v>873.68602107705408</v>
      </c>
      <c r="Q573" s="710">
        <f t="shared" si="151"/>
        <v>861.8275973344804</v>
      </c>
      <c r="R573" s="710">
        <f t="shared" si="152"/>
        <v>853.30348739752367</v>
      </c>
      <c r="S573" s="710">
        <f t="shared" si="153"/>
        <v>848.15344697371108</v>
      </c>
      <c r="T573" s="710">
        <f t="shared" si="154"/>
        <v>846.40128172707193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1441.1347843287811</v>
      </c>
      <c r="E574" s="710">
        <f t="shared" si="141"/>
        <v>670.95041471483887</v>
      </c>
      <c r="F574" s="710">
        <f t="shared" si="142"/>
        <v>378.33670898342052</v>
      </c>
      <c r="G574" s="710">
        <f t="shared" si="143"/>
        <v>310.5888724168363</v>
      </c>
      <c r="H574" s="717">
        <f t="shared" si="144"/>
        <v>298.24921370829065</v>
      </c>
      <c r="I574" s="710">
        <f t="shared" si="145"/>
        <v>298.22608423647443</v>
      </c>
      <c r="J574" s="710">
        <f t="shared" si="146"/>
        <v>298.2099065296361</v>
      </c>
      <c r="K574" s="710">
        <f t="shared" si="147"/>
        <v>298.2003316199511</v>
      </c>
      <c r="L574" s="710">
        <f t="shared" si="148"/>
        <v>298.19715133099868</v>
      </c>
      <c r="N574" s="580">
        <v>500</v>
      </c>
      <c r="O574" s="710">
        <f t="shared" si="149"/>
        <v>1.8948317024691552</v>
      </c>
      <c r="P574" s="710">
        <f t="shared" si="150"/>
        <v>874.490202587981</v>
      </c>
      <c r="Q574" s="710">
        <f t="shared" si="151"/>
        <v>862.64539555148917</v>
      </c>
      <c r="R574" s="710">
        <f t="shared" si="152"/>
        <v>854.1310363904422</v>
      </c>
      <c r="S574" s="710">
        <f t="shared" si="153"/>
        <v>848.98683471808886</v>
      </c>
      <c r="T574" s="710">
        <f t="shared" si="154"/>
        <v>847.23656859726646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1441.225932816661</v>
      </c>
      <c r="E575" s="710">
        <f t="shared" si="141"/>
        <v>671.51123031808413</v>
      </c>
      <c r="F575" s="710">
        <f t="shared" si="142"/>
        <v>378.60077103245789</v>
      </c>
      <c r="G575" s="710">
        <f t="shared" si="143"/>
        <v>310.65393874741358</v>
      </c>
      <c r="H575" s="717">
        <f t="shared" si="144"/>
        <v>298.25103974220156</v>
      </c>
      <c r="I575" s="710">
        <f t="shared" si="145"/>
        <v>298.22778927725204</v>
      </c>
      <c r="J575" s="710">
        <f t="shared" si="146"/>
        <v>298.21152598000998</v>
      </c>
      <c r="K575" s="710">
        <f t="shared" si="147"/>
        <v>298.20190001145181</v>
      </c>
      <c r="L575" s="710">
        <f t="shared" si="148"/>
        <v>298.19870266904604</v>
      </c>
      <c r="N575" s="580">
        <v>501</v>
      </c>
      <c r="O575" s="710">
        <f t="shared" si="149"/>
        <v>1.8986213658740934</v>
      </c>
      <c r="P575" s="710">
        <f t="shared" si="150"/>
        <v>875.29345170029501</v>
      </c>
      <c r="Q575" s="710">
        <f t="shared" si="151"/>
        <v>863.46224558215852</v>
      </c>
      <c r="R575" s="710">
        <f t="shared" si="152"/>
        <v>854.9576258916012</v>
      </c>
      <c r="S575" s="710">
        <f t="shared" si="153"/>
        <v>849.81925620103652</v>
      </c>
      <c r="T575" s="710">
        <f t="shared" si="154"/>
        <v>848.07088700411225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1441.3168730232469</v>
      </c>
      <c r="E576" s="710">
        <f t="shared" si="141"/>
        <v>672.07114590651986</v>
      </c>
      <c r="F576" s="710">
        <f t="shared" si="142"/>
        <v>378.86494787941689</v>
      </c>
      <c r="G576" s="710">
        <f t="shared" si="143"/>
        <v>310.71916449682561</v>
      </c>
      <c r="H576" s="717">
        <f t="shared" si="144"/>
        <v>298.25287475620655</v>
      </c>
      <c r="I576" s="710">
        <f t="shared" si="145"/>
        <v>298.2295030011623</v>
      </c>
      <c r="J576" s="710">
        <f t="shared" si="146"/>
        <v>298.21315389983988</v>
      </c>
      <c r="K576" s="710">
        <f t="shared" si="147"/>
        <v>298.2034767433708</v>
      </c>
      <c r="L576" s="710">
        <f t="shared" si="148"/>
        <v>298.20026230391443</v>
      </c>
      <c r="N576" s="580">
        <v>502</v>
      </c>
      <c r="O576" s="710">
        <f t="shared" si="149"/>
        <v>1.9024110292790317</v>
      </c>
      <c r="P576" s="710">
        <f t="shared" si="150"/>
        <v>876.09576949505458</v>
      </c>
      <c r="Q576" s="710">
        <f t="shared" si="151"/>
        <v>864.27814852585175</v>
      </c>
      <c r="R576" s="710">
        <f t="shared" si="152"/>
        <v>855.78325701347171</v>
      </c>
      <c r="S576" s="710">
        <f t="shared" si="153"/>
        <v>850.65071254287443</v>
      </c>
      <c r="T576" s="710">
        <f t="shared" si="154"/>
        <v>848.90423807048251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1441.4076063204564</v>
      </c>
      <c r="E577" s="710">
        <f t="shared" si="141"/>
        <v>672.63016348415874</v>
      </c>
      <c r="F577" s="710">
        <f t="shared" si="142"/>
        <v>379.12923838499239</v>
      </c>
      <c r="G577" s="710">
        <f t="shared" si="143"/>
        <v>310.78454943601207</v>
      </c>
      <c r="H577" s="717">
        <f t="shared" si="144"/>
        <v>298.25471877026018</v>
      </c>
      <c r="I577" s="710">
        <f t="shared" si="145"/>
        <v>298.23122542863229</v>
      </c>
      <c r="J577" s="710">
        <f t="shared" si="146"/>
        <v>298.21479030988496</v>
      </c>
      <c r="K577" s="710">
        <f t="shared" si="147"/>
        <v>298.20506183666379</v>
      </c>
      <c r="L577" s="710">
        <f t="shared" si="148"/>
        <v>298.20183025662351</v>
      </c>
      <c r="N577" s="580">
        <v>503</v>
      </c>
      <c r="O577" s="710">
        <f t="shared" si="149"/>
        <v>1.9062006926839701</v>
      </c>
      <c r="P577" s="710">
        <f t="shared" si="150"/>
        <v>876.89715705206481</v>
      </c>
      <c r="Q577" s="710">
        <f t="shared" si="151"/>
        <v>865.09310548065741</v>
      </c>
      <c r="R577" s="710">
        <f t="shared" si="152"/>
        <v>856.60793086723515</v>
      </c>
      <c r="S577" s="710">
        <f t="shared" si="153"/>
        <v>851.48120486262383</v>
      </c>
      <c r="T577" s="710">
        <f t="shared" si="154"/>
        <v>849.73662291794847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1441.4981340619538</v>
      </c>
      <c r="E578" s="710">
        <f t="shared" si="141"/>
        <v>673.18828505058036</v>
      </c>
      <c r="F578" s="710">
        <f t="shared" si="142"/>
        <v>379.39364141463932</v>
      </c>
      <c r="G578" s="710">
        <f t="shared" si="143"/>
        <v>310.85009333513619</v>
      </c>
      <c r="H578" s="717">
        <f t="shared" si="144"/>
        <v>298.25657180428107</v>
      </c>
      <c r="I578" s="710">
        <f t="shared" si="145"/>
        <v>298.23295658005452</v>
      </c>
      <c r="J578" s="710">
        <f t="shared" si="146"/>
        <v>298.21643523087113</v>
      </c>
      <c r="K578" s="710">
        <f t="shared" si="147"/>
        <v>298.20665531225399</v>
      </c>
      <c r="L578" s="710">
        <f t="shared" si="148"/>
        <v>298.20340654816061</v>
      </c>
      <c r="N578" s="580">
        <v>504</v>
      </c>
      <c r="O578" s="710">
        <f t="shared" si="149"/>
        <v>1.9099903560889084</v>
      </c>
      <c r="P578" s="710">
        <f t="shared" si="150"/>
        <v>877.69761544987864</v>
      </c>
      <c r="Q578" s="710">
        <f t="shared" si="151"/>
        <v>865.90711754339111</v>
      </c>
      <c r="R578" s="710">
        <f t="shared" si="152"/>
        <v>857.43164856278452</v>
      </c>
      <c r="S578" s="710">
        <f t="shared" si="153"/>
        <v>852.31073427800857</v>
      </c>
      <c r="T578" s="710">
        <f t="shared" si="154"/>
        <v>850.56804266678125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1441.5884575834457</v>
      </c>
      <c r="E579" s="710">
        <f t="shared" si="141"/>
        <v>673.74551260092505</v>
      </c>
      <c r="F579" s="710">
        <f t="shared" si="142"/>
        <v>379.6581558385555</v>
      </c>
      <c r="G579" s="710">
        <f t="shared" si="143"/>
        <v>310.91579596359202</v>
      </c>
      <c r="H579" s="717">
        <f t="shared" si="144"/>
        <v>298.25843387815166</v>
      </c>
      <c r="I579" s="710">
        <f t="shared" si="145"/>
        <v>298.23469647578725</v>
      </c>
      <c r="J579" s="710">
        <f t="shared" si="146"/>
        <v>298.21808868349092</v>
      </c>
      <c r="K579" s="710">
        <f t="shared" si="147"/>
        <v>298.20825719103203</v>
      </c>
      <c r="L579" s="710">
        <f t="shared" si="148"/>
        <v>298.20499119948079</v>
      </c>
      <c r="N579" s="580">
        <v>505</v>
      </c>
      <c r="O579" s="710">
        <f t="shared" si="149"/>
        <v>1.9137800194938468</v>
      </c>
      <c r="P579" s="710">
        <f t="shared" si="150"/>
        <v>878.49714576579845</v>
      </c>
      <c r="Q579" s="710">
        <f t="shared" si="151"/>
        <v>866.72018580959661</v>
      </c>
      <c r="R579" s="710">
        <f t="shared" si="152"/>
        <v>858.25441120872597</v>
      </c>
      <c r="S579" s="710">
        <f t="shared" si="153"/>
        <v>853.13930190545648</v>
      </c>
      <c r="T579" s="710">
        <f t="shared" si="154"/>
        <v>851.398498435953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1441.6785782029704</v>
      </c>
      <c r="E580" s="710">
        <f t="shared" si="141"/>
        <v>674.30184812588914</v>
      </c>
      <c r="F580" s="710">
        <f t="shared" si="142"/>
        <v>379.92278053166444</v>
      </c>
      <c r="G580" s="710">
        <f t="shared" si="143"/>
        <v>310.98165709001182</v>
      </c>
      <c r="H580" s="717">
        <f t="shared" si="144"/>
        <v>298.26030501171846</v>
      </c>
      <c r="I580" s="710">
        <f t="shared" si="145"/>
        <v>298.2364451361538</v>
      </c>
      <c r="J580" s="710">
        <f t="shared" si="146"/>
        <v>298.21975068840345</v>
      </c>
      <c r="K580" s="710">
        <f t="shared" si="147"/>
        <v>298.20986749385565</v>
      </c>
      <c r="L580" s="710">
        <f t="shared" si="148"/>
        <v>298.2065842315065</v>
      </c>
      <c r="N580" s="580">
        <v>506</v>
      </c>
      <c r="O580" s="710">
        <f t="shared" si="149"/>
        <v>1.9175696828987849</v>
      </c>
      <c r="P580" s="710">
        <f t="shared" si="150"/>
        <v>879.29574907587778</v>
      </c>
      <c r="Q580" s="710">
        <f t="shared" si="151"/>
        <v>867.53231137354737</v>
      </c>
      <c r="R580" s="710">
        <f t="shared" si="152"/>
        <v>859.07621991238045</v>
      </c>
      <c r="S580" s="710">
        <f t="shared" si="153"/>
        <v>853.96690886010106</v>
      </c>
      <c r="T580" s="710">
        <f t="shared" si="154"/>
        <v>852.227991343138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1441.7684972211832</v>
      </c>
      <c r="E581" s="710">
        <f t="shared" si="141"/>
        <v>674.85729361172037</v>
      </c>
      <c r="F581" s="710">
        <f t="shared" si="142"/>
        <v>380.18751437359788</v>
      </c>
      <c r="G581" s="710">
        <f t="shared" si="143"/>
        <v>311.04767648227335</v>
      </c>
      <c r="H581" s="717">
        <f t="shared" si="144"/>
        <v>298.26218522479161</v>
      </c>
      <c r="I581" s="710">
        <f t="shared" si="145"/>
        <v>298.23820258144303</v>
      </c>
      <c r="J581" s="710">
        <f t="shared" si="146"/>
        <v>298.22142126623424</v>
      </c>
      <c r="K581" s="710">
        <f t="shared" si="147"/>
        <v>298.21148624154978</v>
      </c>
      <c r="L581" s="710">
        <f t="shared" si="148"/>
        <v>298.20818566512753</v>
      </c>
      <c r="N581" s="580">
        <v>507</v>
      </c>
      <c r="O581" s="710">
        <f t="shared" si="149"/>
        <v>1.9213593463037233</v>
      </c>
      <c r="P581" s="710">
        <f t="shared" si="150"/>
        <v>880.09342645492245</v>
      </c>
      <c r="Q581" s="710">
        <f t="shared" si="151"/>
        <v>868.34349532824831</v>
      </c>
      <c r="R581" s="710">
        <f t="shared" si="152"/>
        <v>859.89707577978481</v>
      </c>
      <c r="S581" s="710">
        <f t="shared" si="153"/>
        <v>854.79355625578307</v>
      </c>
      <c r="T581" s="710">
        <f t="shared" si="154"/>
        <v>853.05652250471519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1441.8582159216376</v>
      </c>
      <c r="E582" s="710">
        <f t="shared" si="141"/>
        <v>675.41185104021315</v>
      </c>
      <c r="F582" s="710">
        <f t="shared" si="142"/>
        <v>380.45235624867888</v>
      </c>
      <c r="G582" s="710">
        <f t="shared" si="143"/>
        <v>311.11385390750718</v>
      </c>
      <c r="H582" s="717">
        <f t="shared" si="144"/>
        <v>298.26407453714495</v>
      </c>
      <c r="I582" s="710">
        <f t="shared" si="145"/>
        <v>298.23996883190898</v>
      </c>
      <c r="J582" s="710">
        <f t="shared" si="146"/>
        <v>298.22310043757511</v>
      </c>
      <c r="K582" s="710">
        <f t="shared" si="147"/>
        <v>298.21311345490636</v>
      </c>
      <c r="L582" s="710">
        <f t="shared" si="148"/>
        <v>298.20979552120099</v>
      </c>
      <c r="N582" s="580">
        <v>508</v>
      </c>
      <c r="O582" s="710">
        <f t="shared" si="149"/>
        <v>1.9251490097086617</v>
      </c>
      <c r="P582" s="710">
        <f t="shared" si="150"/>
        <v>880.89017897649205</v>
      </c>
      <c r="Q582" s="710">
        <f t="shared" si="151"/>
        <v>869.15373876543697</v>
      </c>
      <c r="R582" s="710">
        <f t="shared" si="152"/>
        <v>860.71697991569363</v>
      </c>
      <c r="S582" s="710">
        <f t="shared" si="153"/>
        <v>855.61924520505136</v>
      </c>
      <c r="T582" s="710">
        <f t="shared" si="154"/>
        <v>853.88409303576918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1441.9477355710603</v>
      </c>
      <c r="E583" s="710">
        <f t="shared" si="141"/>
        <v>675.96552238870447</v>
      </c>
      <c r="F583" s="710">
        <f t="shared" si="142"/>
        <v>380.71730504590437</v>
      </c>
      <c r="G583" s="710">
        <f t="shared" si="143"/>
        <v>311.18018913210386</v>
      </c>
      <c r="H583" s="717">
        <f t="shared" si="144"/>
        <v>298.26597296851605</v>
      </c>
      <c r="I583" s="710">
        <f t="shared" si="145"/>
        <v>298.24174390777068</v>
      </c>
      <c r="J583" s="710">
        <f t="shared" si="146"/>
        <v>298.2247882229841</v>
      </c>
      <c r="K583" s="710">
        <f t="shared" si="147"/>
        <v>298.21474915468428</v>
      </c>
      <c r="L583" s="710">
        <f t="shared" si="148"/>
        <v>298.21141382055094</v>
      </c>
      <c r="N583" s="580">
        <v>509</v>
      </c>
      <c r="O583" s="710">
        <f t="shared" si="149"/>
        <v>1.9289386731136</v>
      </c>
      <c r="P583" s="710">
        <f t="shared" si="150"/>
        <v>881.68600771290153</v>
      </c>
      <c r="Q583" s="710">
        <f t="shared" si="151"/>
        <v>869.96304277558511</v>
      </c>
      <c r="R583" s="710">
        <f t="shared" si="152"/>
        <v>861.53593342358056</v>
      </c>
      <c r="S583" s="710">
        <f t="shared" si="153"/>
        <v>856.4439768191653</v>
      </c>
      <c r="T583" s="710">
        <f t="shared" si="154"/>
        <v>854.71070405009129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1442.0370574196229</v>
      </c>
      <c r="E584" s="710">
        <f t="shared" si="141"/>
        <v>676.51830963007035</v>
      </c>
      <c r="F584" s="710">
        <f t="shared" si="142"/>
        <v>380.98235965892854</v>
      </c>
      <c r="G584" s="710">
        <f t="shared" si="143"/>
        <v>311.24668192172106</v>
      </c>
      <c r="H584" s="717">
        <f t="shared" si="144"/>
        <v>298.26788053860594</v>
      </c>
      <c r="I584" s="710">
        <f t="shared" si="145"/>
        <v>298.24352782921221</v>
      </c>
      <c r="J584" s="710">
        <f t="shared" si="146"/>
        <v>298.22648464298544</v>
      </c>
      <c r="K584" s="710">
        <f t="shared" si="147"/>
        <v>298.21639336160905</v>
      </c>
      <c r="L584" s="710">
        <f t="shared" si="148"/>
        <v>298.21304058396885</v>
      </c>
      <c r="N584" s="580">
        <v>510</v>
      </c>
      <c r="O584" s="710">
        <f t="shared" si="149"/>
        <v>1.9327283365185381</v>
      </c>
      <c r="P584" s="710">
        <f t="shared" si="150"/>
        <v>882.48091373522254</v>
      </c>
      <c r="Q584" s="710">
        <f t="shared" si="151"/>
        <v>870.77140844789994</v>
      </c>
      <c r="R584" s="710">
        <f t="shared" si="152"/>
        <v>862.35393740563995</v>
      </c>
      <c r="S584" s="710">
        <f t="shared" si="153"/>
        <v>857.26775220809577</v>
      </c>
      <c r="T584" s="710">
        <f t="shared" si="154"/>
        <v>855.5363566601817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1442.1261827012077</v>
      </c>
      <c r="E585" s="710">
        <f t="shared" si="141"/>
        <v>677.07021473272198</v>
      </c>
      <c r="F585" s="710">
        <f t="shared" si="142"/>
        <v>381.24751898604546</v>
      </c>
      <c r="G585" s="710">
        <f t="shared" si="143"/>
        <v>311.31333204129095</v>
      </c>
      <c r="H585" s="717">
        <f t="shared" si="144"/>
        <v>298.26979726707918</v>
      </c>
      <c r="I585" s="710">
        <f t="shared" si="145"/>
        <v>298.24532061638268</v>
      </c>
      <c r="J585" s="710">
        <f t="shared" si="146"/>
        <v>298.22818971806919</v>
      </c>
      <c r="K585" s="710">
        <f t="shared" si="147"/>
        <v>298.21804609637309</v>
      </c>
      <c r="L585" s="710">
        <f t="shared" si="148"/>
        <v>298.21467583221255</v>
      </c>
      <c r="N585" s="580">
        <v>511</v>
      </c>
      <c r="O585" s="710">
        <f t="shared" si="149"/>
        <v>1.9365179999234765</v>
      </c>
      <c r="P585" s="710">
        <f t="shared" si="150"/>
        <v>883.27489811328473</v>
      </c>
      <c r="Q585" s="710">
        <f t="shared" si="151"/>
        <v>871.57883687032631</v>
      </c>
      <c r="R585" s="710">
        <f t="shared" si="152"/>
        <v>863.1709929627882</v>
      </c>
      <c r="S585" s="710">
        <f t="shared" si="153"/>
        <v>858.09057248052648</v>
      </c>
      <c r="T585" s="710">
        <f t="shared" si="154"/>
        <v>856.3610519772509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1442.2151126336707</v>
      </c>
      <c r="E586" s="710">
        <f t="shared" si="141"/>
        <v>677.6212396606029</v>
      </c>
      <c r="F586" s="710">
        <f t="shared" si="142"/>
        <v>381.51278193017203</v>
      </c>
      <c r="G586" s="710">
        <f t="shared" si="143"/>
        <v>311.3801392550269</v>
      </c>
      <c r="H586" s="717">
        <f t="shared" si="144"/>
        <v>298.2717231735636</v>
      </c>
      <c r="I586" s="710">
        <f t="shared" si="145"/>
        <v>298.24712228939597</v>
      </c>
      <c r="J586" s="710">
        <f t="shared" si="146"/>
        <v>298.22990346869153</v>
      </c>
      <c r="K586" s="710">
        <f t="shared" si="147"/>
        <v>298.21970737963517</v>
      </c>
      <c r="L586" s="710">
        <f t="shared" si="148"/>
        <v>298.21631958600716</v>
      </c>
      <c r="N586" s="580">
        <v>512</v>
      </c>
      <c r="O586" s="710">
        <f t="shared" si="149"/>
        <v>1.9403076633284149</v>
      </c>
      <c r="P586" s="710">
        <f t="shared" si="150"/>
        <v>884.06796191567764</v>
      </c>
      <c r="Q586" s="710">
        <f t="shared" si="151"/>
        <v>872.38532912954747</v>
      </c>
      <c r="R586" s="710">
        <f t="shared" si="152"/>
        <v>863.987101194665</v>
      </c>
      <c r="S586" s="710">
        <f t="shared" si="153"/>
        <v>858.91243874385577</v>
      </c>
      <c r="T586" s="710">
        <f t="shared" si="154"/>
        <v>857.18479111122053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1442.3038484190986</v>
      </c>
      <c r="E587" s="710">
        <f t="shared" ref="E587:E650" si="157">FoAb*D586+(1-2*FoAb)*E586+FoAb*F586</f>
        <v>678.17138637318567</v>
      </c>
      <c r="F587" s="710">
        <f t="shared" ref="F587:F650" si="158">FoAb*E586+(1-2*FoAb)*F586+FoAb*G586</f>
        <v>381.77814739883127</v>
      </c>
      <c r="G587" s="710">
        <f t="shared" ref="G587:G650" si="159">FoAb*F586+(1-2*FoAb)*G586+FoAb*H586</f>
        <v>311.44710332643103</v>
      </c>
      <c r="H587" s="717">
        <f t="shared" ref="H587:H650" si="160">_FoN1*G586+(1-_FoN1-_FoN2)*H586+_FoN2*I586</f>
        <v>298.2736582776505</v>
      </c>
      <c r="I587" s="710">
        <f t="shared" ref="I587:I650" si="161">FoCase*H586+(1-2*FoCase)*I586+FoCase*J586</f>
        <v>298.2489328683306</v>
      </c>
      <c r="J587" s="710">
        <f t="shared" ref="J587:J650" si="162">FoCase*I586+(1-2*FoCase)*J586+FoCase*K586</f>
        <v>298.23162591527426</v>
      </c>
      <c r="K587" s="710">
        <f t="shared" ref="K587:K650" si="163">FoCase*J586+(1-2*FoCase)*K586+FoCase*L586</f>
        <v>298.22137723202064</v>
      </c>
      <c r="L587" s="710">
        <f t="shared" ref="L587:L650" si="164">(1-2*FoCase-2*FoCase*BiAtmCase)*L586+2*FoCase*K586+2*FoCase*BiAtmCase*Tatm</f>
        <v>298.21797186604425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884.86010620975162</v>
      </c>
      <c r="Q587" s="710">
        <f t="shared" ref="Q587:Q650" si="167">FoCase*P586+(1-2*FoCase)*Q586+FoCase*R586</f>
        <v>873.19088631098634</v>
      </c>
      <c r="R587" s="710">
        <f t="shared" ref="R587:R650" si="168">FoCase*Q586+(1-2*FoCase)*R586+FoCase*S586</f>
        <v>864.80226319963538</v>
      </c>
      <c r="S587" s="710">
        <f t="shared" ref="S587:S650" si="169">FoCase*R586+(1-2*FoCase)*S586+FoCase*T586</f>
        <v>859.73335210419805</v>
      </c>
      <c r="T587" s="710">
        <f t="shared" ref="T587:T650" si="170">(1-2*FoCase-2*FoCase*BiAtmCase)*T586+2*FoCase*S586+2*FoCase*BiAtmCase*Tatm</f>
        <v>858.00757517072589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1442.3923912440628</v>
      </c>
      <c r="E588" s="710">
        <f t="shared" si="157"/>
        <v>678.72065682546986</v>
      </c>
      <c r="F588" s="710">
        <f t="shared" si="158"/>
        <v>382.04361430413536</v>
      </c>
      <c r="G588" s="710">
        <f t="shared" si="159"/>
        <v>311.51422401830081</v>
      </c>
      <c r="H588" s="717">
        <f t="shared" si="160"/>
        <v>298.2756025988943</v>
      </c>
      <c r="I588" s="710">
        <f t="shared" si="161"/>
        <v>298.25075237322994</v>
      </c>
      <c r="J588" s="710">
        <f t="shared" si="162"/>
        <v>298.23335707820502</v>
      </c>
      <c r="K588" s="710">
        <f t="shared" si="163"/>
        <v>298.22305567412116</v>
      </c>
      <c r="L588" s="710">
        <f t="shared" si="164"/>
        <v>298.21963269298192</v>
      </c>
      <c r="N588" s="580">
        <v>514</v>
      </c>
      <c r="O588" s="710">
        <f t="shared" si="165"/>
        <v>1.9478869901382916</v>
      </c>
      <c r="P588" s="710">
        <f t="shared" si="166"/>
        <v>885.65133206161966</v>
      </c>
      <c r="Q588" s="710">
        <f t="shared" si="167"/>
        <v>873.99550949880756</v>
      </c>
      <c r="R588" s="710">
        <f t="shared" si="168"/>
        <v>865.61648007479073</v>
      </c>
      <c r="S588" s="710">
        <f t="shared" si="169"/>
        <v>860.55331366638529</v>
      </c>
      <c r="T588" s="710">
        <f t="shared" si="170"/>
        <v>858.82940526311643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1442.4807422798679</v>
      </c>
      <c r="E589" s="710">
        <f t="shared" si="157"/>
        <v>679.26905296797906</v>
      </c>
      <c r="F589" s="710">
        <f t="shared" si="158"/>
        <v>382.30918156276869</v>
      </c>
      <c r="G589" s="710">
        <f t="shared" si="159"/>
        <v>311.58150109273629</v>
      </c>
      <c r="H589" s="717">
        <f t="shared" si="160"/>
        <v>298.27755615681264</v>
      </c>
      <c r="I589" s="710">
        <f t="shared" si="161"/>
        <v>298.25258082410176</v>
      </c>
      <c r="J589" s="710">
        <f t="shared" si="162"/>
        <v>298.23509697783697</v>
      </c>
      <c r="K589" s="710">
        <f t="shared" si="163"/>
        <v>298.2247427264947</v>
      </c>
      <c r="L589" s="710">
        <f t="shared" si="164"/>
        <v>298.22130208744483</v>
      </c>
      <c r="N589" s="580">
        <v>515</v>
      </c>
      <c r="O589" s="710">
        <f t="shared" si="165"/>
        <v>1.9516766535432297</v>
      </c>
      <c r="P589" s="710">
        <f t="shared" si="166"/>
        <v>886.44164053615839</v>
      </c>
      <c r="Q589" s="710">
        <f t="shared" si="167"/>
        <v>874.79919977591919</v>
      </c>
      <c r="R589" s="710">
        <f t="shared" si="168"/>
        <v>866.42975291595053</v>
      </c>
      <c r="S589" s="710">
        <f t="shared" si="169"/>
        <v>861.37232453396848</v>
      </c>
      <c r="T589" s="710">
        <f t="shared" si="170"/>
        <v>859.65028249445811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1442.5689026827977</v>
      </c>
      <c r="E590" s="710">
        <f t="shared" si="157"/>
        <v>679.81657674675932</v>
      </c>
      <c r="F590" s="710">
        <f t="shared" si="158"/>
        <v>382.57484809597105</v>
      </c>
      <c r="G590" s="710">
        <f t="shared" si="159"/>
        <v>311.64893431114706</v>
      </c>
      <c r="H590" s="717">
        <f t="shared" si="160"/>
        <v>298.27951897088622</v>
      </c>
      <c r="I590" s="710">
        <f t="shared" si="161"/>
        <v>298.25441824091837</v>
      </c>
      <c r="J590" s="710">
        <f t="shared" si="162"/>
        <v>298.23684563448887</v>
      </c>
      <c r="K590" s="710">
        <f t="shared" si="163"/>
        <v>298.22643840966532</v>
      </c>
      <c r="L590" s="710">
        <f t="shared" si="164"/>
        <v>298.22298007002399</v>
      </c>
      <c r="N590" s="580">
        <v>516</v>
      </c>
      <c r="O590" s="710">
        <f t="shared" si="165"/>
        <v>1.9554663169481681</v>
      </c>
      <c r="P590" s="710">
        <f t="shared" si="166"/>
        <v>887.23103269701005</v>
      </c>
      <c r="Q590" s="710">
        <f t="shared" si="167"/>
        <v>875.60195822397304</v>
      </c>
      <c r="R590" s="710">
        <f t="shared" si="168"/>
        <v>867.24208281766369</v>
      </c>
      <c r="S590" s="710">
        <f t="shared" si="169"/>
        <v>862.19038580921915</v>
      </c>
      <c r="T590" s="710">
        <f t="shared" si="170"/>
        <v>860.47020796953393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1442.6568735943549</v>
      </c>
      <c r="E591" s="710">
        <f t="shared" si="157"/>
        <v>680.36323010337719</v>
      </c>
      <c r="F591" s="710">
        <f t="shared" si="158"/>
        <v>382.84061282952104</v>
      </c>
      <c r="G591" s="710">
        <f t="shared" si="159"/>
        <v>311.71652343425916</v>
      </c>
      <c r="H591" s="717">
        <f t="shared" si="160"/>
        <v>298.28149106055878</v>
      </c>
      <c r="I591" s="710">
        <f t="shared" si="161"/>
        <v>298.25626464361648</v>
      </c>
      <c r="J591" s="710">
        <f t="shared" si="162"/>
        <v>298.23860306844472</v>
      </c>
      <c r="K591" s="710">
        <f t="shared" si="163"/>
        <v>298.22814274412315</v>
      </c>
      <c r="L591" s="710">
        <f t="shared" si="164"/>
        <v>298.22466666127667</v>
      </c>
      <c r="N591" s="580">
        <v>517</v>
      </c>
      <c r="O591" s="710">
        <f t="shared" si="165"/>
        <v>1.9592559803531064</v>
      </c>
      <c r="P591" s="710">
        <f t="shared" si="166"/>
        <v>888.0195096065836</v>
      </c>
      <c r="Q591" s="710">
        <f t="shared" si="167"/>
        <v>876.40378592336742</v>
      </c>
      <c r="R591" s="710">
        <f t="shared" si="168"/>
        <v>868.05347087321002</v>
      </c>
      <c r="S591" s="710">
        <f t="shared" si="169"/>
        <v>863.00749859313055</v>
      </c>
      <c r="T591" s="710">
        <f t="shared" si="170"/>
        <v>861.28918279184643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1442.744656141499</v>
      </c>
      <c r="E592" s="710">
        <f t="shared" si="157"/>
        <v>680.90901497491836</v>
      </c>
      <c r="F592" s="710">
        <f t="shared" si="158"/>
        <v>383.10647469371906</v>
      </c>
      <c r="G592" s="710">
        <f t="shared" si="159"/>
        <v>311.78426822212191</v>
      </c>
      <c r="H592" s="717">
        <f t="shared" si="160"/>
        <v>298.28347244523701</v>
      </c>
      <c r="I592" s="710">
        <f t="shared" si="161"/>
        <v>298.25812005209707</v>
      </c>
      <c r="J592" s="710">
        <f t="shared" si="162"/>
        <v>298.24036929995407</v>
      </c>
      <c r="K592" s="710">
        <f t="shared" si="163"/>
        <v>298.2298557503243</v>
      </c>
      <c r="L592" s="710">
        <f t="shared" si="164"/>
        <v>298.2263618817264</v>
      </c>
      <c r="N592" s="580">
        <v>518</v>
      </c>
      <c r="O592" s="710">
        <f t="shared" si="165"/>
        <v>1.9630456437580448</v>
      </c>
      <c r="P592" s="710">
        <f t="shared" si="166"/>
        <v>888.80707232605619</v>
      </c>
      <c r="Q592" s="710">
        <f t="shared" si="167"/>
        <v>877.20468395324747</v>
      </c>
      <c r="R592" s="710">
        <f t="shared" si="168"/>
        <v>868.86391817460185</v>
      </c>
      <c r="S592" s="710">
        <f t="shared" si="169"/>
        <v>863.82366398541967</v>
      </c>
      <c r="T592" s="710">
        <f t="shared" si="170"/>
        <v>862.10720806361871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1442.8322514368779</v>
      </c>
      <c r="E593" s="710">
        <f t="shared" si="157"/>
        <v>681.45393329398587</v>
      </c>
      <c r="F593" s="710">
        <f t="shared" si="158"/>
        <v>383.37243262337091</v>
      </c>
      <c r="G593" s="710">
        <f t="shared" si="159"/>
        <v>311.8521684341149</v>
      </c>
      <c r="H593" s="717">
        <f t="shared" si="160"/>
        <v>298.28546314429053</v>
      </c>
      <c r="I593" s="710">
        <f t="shared" si="161"/>
        <v>298.25998448622533</v>
      </c>
      <c r="J593" s="710">
        <f t="shared" si="162"/>
        <v>298.24214434923147</v>
      </c>
      <c r="K593" s="710">
        <f t="shared" si="163"/>
        <v>298.23157744869059</v>
      </c>
      <c r="L593" s="710">
        <f t="shared" si="164"/>
        <v>298.22806575186252</v>
      </c>
      <c r="N593" s="580">
        <v>519</v>
      </c>
      <c r="O593" s="710">
        <f t="shared" si="165"/>
        <v>1.9668353071629829</v>
      </c>
      <c r="P593" s="710">
        <f t="shared" si="166"/>
        <v>889.59372191537454</v>
      </c>
      <c r="Q593" s="710">
        <f t="shared" si="167"/>
        <v>878.00465339150753</v>
      </c>
      <c r="R593" s="710">
        <f t="shared" si="168"/>
        <v>869.67342581258504</v>
      </c>
      <c r="S593" s="710">
        <f t="shared" si="169"/>
        <v>864.63888308452852</v>
      </c>
      <c r="T593" s="710">
        <f t="shared" si="170"/>
        <v>862.9242848857956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1442.9196605790582</v>
      </c>
      <c r="E594" s="710">
        <f t="shared" si="157"/>
        <v>681.99798698869995</v>
      </c>
      <c r="F594" s="710">
        <f t="shared" si="158"/>
        <v>383.63848555777093</v>
      </c>
      <c r="G594" s="710">
        <f t="shared" si="159"/>
        <v>311.92022382895459</v>
      </c>
      <c r="H594" s="717">
        <f t="shared" si="160"/>
        <v>298.28746317705168</v>
      </c>
      <c r="I594" s="710">
        <f t="shared" si="161"/>
        <v>298.2618579658307</v>
      </c>
      <c r="J594" s="710">
        <f t="shared" si="162"/>
        <v>298.24392823645678</v>
      </c>
      <c r="K594" s="710">
        <f t="shared" si="163"/>
        <v>298.23330785960968</v>
      </c>
      <c r="L594" s="710">
        <f t="shared" si="164"/>
        <v>298.22977829214057</v>
      </c>
      <c r="N594" s="580">
        <v>520</v>
      </c>
      <c r="O594" s="710">
        <f t="shared" si="165"/>
        <v>1.9706249705679213</v>
      </c>
      <c r="P594" s="710">
        <f t="shared" si="166"/>
        <v>890.37945943325644</v>
      </c>
      <c r="Q594" s="710">
        <f t="shared" si="167"/>
        <v>878.80369531479198</v>
      </c>
      <c r="R594" s="710">
        <f t="shared" si="168"/>
        <v>870.48199487664147</v>
      </c>
      <c r="S594" s="710">
        <f t="shared" si="169"/>
        <v>865.45315698762522</v>
      </c>
      <c r="T594" s="710">
        <f t="shared" si="170"/>
        <v>863.74041435804554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1443.0068846527499</v>
      </c>
      <c r="E595" s="710">
        <f t="shared" si="157"/>
        <v>682.54117798269692</v>
      </c>
      <c r="F595" s="710">
        <f t="shared" si="158"/>
        <v>383.90463244068559</v>
      </c>
      <c r="G595" s="710">
        <f t="shared" si="159"/>
        <v>311.9884341647014</v>
      </c>
      <c r="H595" s="717">
        <f t="shared" si="160"/>
        <v>298.2894725628156</v>
      </c>
      <c r="I595" s="710">
        <f t="shared" si="161"/>
        <v>298.26374051070655</v>
      </c>
      <c r="J595" s="710">
        <f t="shared" si="162"/>
        <v>298.24572098177481</v>
      </c>
      <c r="K595" s="710">
        <f t="shared" si="163"/>
        <v>298.23504700343489</v>
      </c>
      <c r="L595" s="710">
        <f t="shared" si="164"/>
        <v>298.23149952298166</v>
      </c>
      <c r="N595" s="580">
        <v>521</v>
      </c>
      <c r="O595" s="710">
        <f t="shared" si="165"/>
        <v>1.9744146339728597</v>
      </c>
      <c r="P595" s="710">
        <f t="shared" si="166"/>
        <v>891.16428593719218</v>
      </c>
      <c r="Q595" s="710">
        <f t="shared" si="167"/>
        <v>879.60181079849679</v>
      </c>
      <c r="R595" s="710">
        <f t="shared" si="168"/>
        <v>871.28962645498927</v>
      </c>
      <c r="S595" s="710">
        <f t="shared" si="169"/>
        <v>866.266486790606</v>
      </c>
      <c r="T595" s="710">
        <f t="shared" si="170"/>
        <v>864.55559757876233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1443.0939247290269</v>
      </c>
      <c r="E596" s="710">
        <f t="shared" si="157"/>
        <v>683.08350819512816</v>
      </c>
      <c r="F596" s="710">
        <f t="shared" si="158"/>
        <v>384.17087222033689</v>
      </c>
      <c r="G596" s="710">
        <f t="shared" si="159"/>
        <v>312.05679919876616</v>
      </c>
      <c r="H596" s="717">
        <f t="shared" si="160"/>
        <v>298.29149132084007</v>
      </c>
      <c r="I596" s="710">
        <f t="shared" si="161"/>
        <v>298.26563214061019</v>
      </c>
      <c r="J596" s="710">
        <f t="shared" si="162"/>
        <v>298.24752260529533</v>
      </c>
      <c r="K596" s="710">
        <f t="shared" si="163"/>
        <v>298.23679490048505</v>
      </c>
      <c r="L596" s="710">
        <f t="shared" si="164"/>
        <v>298.23322946477293</v>
      </c>
      <c r="N596" s="580">
        <v>522</v>
      </c>
      <c r="O596" s="710">
        <f t="shared" si="165"/>
        <v>1.978204297377798</v>
      </c>
      <c r="P596" s="710">
        <f t="shared" si="166"/>
        <v>891.94820248344593</v>
      </c>
      <c r="Q596" s="710">
        <f t="shared" si="167"/>
        <v>880.39900091677146</v>
      </c>
      <c r="R596" s="710">
        <f t="shared" si="168"/>
        <v>872.09632163458491</v>
      </c>
      <c r="S596" s="710">
        <f t="shared" si="169"/>
        <v>867.07887358809649</v>
      </c>
      <c r="T596" s="710">
        <f t="shared" si="170"/>
        <v>865.36983564506568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1443.1807818655461</v>
      </c>
      <c r="E597" s="710">
        <f t="shared" si="157"/>
        <v>683.62497954066077</v>
      </c>
      <c r="F597" s="710">
        <f t="shared" si="158"/>
        <v>384.43720384938575</v>
      </c>
      <c r="G597" s="710">
        <f t="shared" si="159"/>
        <v>312.125318687917</v>
      </c>
      <c r="H597" s="717">
        <f t="shared" si="160"/>
        <v>298.29351947034547</v>
      </c>
      <c r="I597" s="710">
        <f t="shared" si="161"/>
        <v>298.2675328752631</v>
      </c>
      <c r="J597" s="710">
        <f t="shared" si="162"/>
        <v>298.24933312709288</v>
      </c>
      <c r="K597" s="710">
        <f t="shared" si="163"/>
        <v>298.23855157104447</v>
      </c>
      <c r="L597" s="710">
        <f t="shared" si="164"/>
        <v>298.23496813786704</v>
      </c>
      <c r="N597" s="580">
        <v>523</v>
      </c>
      <c r="O597" s="710">
        <f t="shared" si="165"/>
        <v>1.9819939607827364</v>
      </c>
      <c r="P597" s="710">
        <f t="shared" si="166"/>
        <v>892.73121012705724</v>
      </c>
      <c r="Q597" s="710">
        <f t="shared" si="167"/>
        <v>881.19526674251983</v>
      </c>
      <c r="R597" s="710">
        <f t="shared" si="168"/>
        <v>872.90208150112471</v>
      </c>
      <c r="S597" s="710">
        <f t="shared" si="169"/>
        <v>867.89031847345302</v>
      </c>
      <c r="T597" s="710">
        <f t="shared" si="170"/>
        <v>866.1831296528037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1443.2674571067605</v>
      </c>
      <c r="E598" s="710">
        <f t="shared" si="157"/>
        <v>684.16559392947704</v>
      </c>
      <c r="F598" s="710">
        <f t="shared" si="158"/>
        <v>384.70362628491586</v>
      </c>
      <c r="G598" s="710">
        <f t="shared" si="159"/>
        <v>312.19399238828589</v>
      </c>
      <c r="H598" s="717">
        <f t="shared" si="160"/>
        <v>298.29555703051471</v>
      </c>
      <c r="I598" s="710">
        <f t="shared" si="161"/>
        <v>298.26944273435015</v>
      </c>
      <c r="J598" s="710">
        <f t="shared" si="162"/>
        <v>298.25115256720687</v>
      </c>
      <c r="K598" s="710">
        <f t="shared" si="163"/>
        <v>298.24031703536269</v>
      </c>
      <c r="L598" s="710">
        <f t="shared" si="164"/>
        <v>298.23671556258222</v>
      </c>
      <c r="N598" s="580">
        <v>524</v>
      </c>
      <c r="O598" s="710">
        <f t="shared" si="165"/>
        <v>1.9857836241876745</v>
      </c>
      <c r="P598" s="710">
        <f t="shared" si="166"/>
        <v>893.51330992184251</v>
      </c>
      <c r="Q598" s="710">
        <f t="shared" si="167"/>
        <v>881.99060934740157</v>
      </c>
      <c r="R598" s="710">
        <f t="shared" si="168"/>
        <v>873.70690713904628</v>
      </c>
      <c r="S598" s="710">
        <f t="shared" si="169"/>
        <v>868.70082253876433</v>
      </c>
      <c r="T598" s="710">
        <f t="shared" si="170"/>
        <v>866.99548069655373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1443.35395148413</v>
      </c>
      <c r="E599" s="710">
        <f t="shared" si="157"/>
        <v>684.70535326727475</v>
      </c>
      <c r="F599" s="710">
        <f t="shared" si="158"/>
        <v>384.97013848841692</v>
      </c>
      <c r="G599" s="710">
        <f t="shared" si="159"/>
        <v>312.26282005537558</v>
      </c>
      <c r="H599" s="717">
        <f t="shared" si="160"/>
        <v>298.29760402049322</v>
      </c>
      <c r="I599" s="710">
        <f t="shared" si="161"/>
        <v>298.27136173752029</v>
      </c>
      <c r="J599" s="710">
        <f t="shared" si="162"/>
        <v>298.25298094564135</v>
      </c>
      <c r="K599" s="710">
        <f t="shared" si="163"/>
        <v>298.24209131365467</v>
      </c>
      <c r="L599" s="710">
        <f t="shared" si="164"/>
        <v>298.23847175920218</v>
      </c>
      <c r="N599" s="580">
        <v>525</v>
      </c>
      <c r="O599" s="710">
        <f t="shared" si="165"/>
        <v>1.9895732875926129</v>
      </c>
      <c r="P599" s="710">
        <f t="shared" si="166"/>
        <v>894.29450292039598</v>
      </c>
      <c r="Q599" s="710">
        <f t="shared" si="167"/>
        <v>882.78502980183418</v>
      </c>
      <c r="R599" s="710">
        <f t="shared" si="168"/>
        <v>874.51079963152961</v>
      </c>
      <c r="S599" s="710">
        <f t="shared" si="169"/>
        <v>869.51038687485288</v>
      </c>
      <c r="T599" s="710">
        <f t="shared" si="170"/>
        <v>867.80688986962411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1443.4402660163275</v>
      </c>
      <c r="E600" s="710">
        <f t="shared" si="157"/>
        <v>685.24425945526764</v>
      </c>
      <c r="F600" s="710">
        <f t="shared" si="158"/>
        <v>385.23673942576852</v>
      </c>
      <c r="G600" s="710">
        <f t="shared" si="159"/>
        <v>312.33180144406577</v>
      </c>
      <c r="H600" s="717">
        <f t="shared" si="160"/>
        <v>298.29966045938886</v>
      </c>
      <c r="I600" s="710">
        <f t="shared" si="161"/>
        <v>298.27328990438593</v>
      </c>
      <c r="J600" s="710">
        <f t="shared" si="162"/>
        <v>298.25481828236497</v>
      </c>
      <c r="K600" s="710">
        <f t="shared" si="163"/>
        <v>298.24387442610043</v>
      </c>
      <c r="L600" s="710">
        <f t="shared" si="164"/>
        <v>298.24023674797587</v>
      </c>
      <c r="N600" s="580">
        <v>526</v>
      </c>
      <c r="O600" s="710">
        <f t="shared" si="165"/>
        <v>1.9933629509975512</v>
      </c>
      <c r="P600" s="710">
        <f t="shared" si="166"/>
        <v>895.07479017409173</v>
      </c>
      <c r="Q600" s="710">
        <f t="shared" si="167"/>
        <v>883.57852917499395</v>
      </c>
      <c r="R600" s="710">
        <f t="shared" si="168"/>
        <v>875.31376006049913</v>
      </c>
      <c r="S600" s="710">
        <f t="shared" si="169"/>
        <v>870.31901257127663</v>
      </c>
      <c r="T600" s="710">
        <f t="shared" si="170"/>
        <v>868.61735826405538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1443.5264017094441</v>
      </c>
      <c r="E601" s="710">
        <f t="shared" si="157"/>
        <v>685.78231439018623</v>
      </c>
      <c r="F601" s="710">
        <f t="shared" si="158"/>
        <v>385.50342806722375</v>
      </c>
      <c r="G601" s="710">
        <f t="shared" si="159"/>
        <v>312.40093630862009</v>
      </c>
      <c r="H601" s="717">
        <f t="shared" si="160"/>
        <v>298.30172636627174</v>
      </c>
      <c r="I601" s="710">
        <f t="shared" si="161"/>
        <v>298.27522725452314</v>
      </c>
      <c r="J601" s="710">
        <f t="shared" si="162"/>
        <v>298.25666459731087</v>
      </c>
      <c r="K601" s="710">
        <f t="shared" si="163"/>
        <v>298.24566639284512</v>
      </c>
      <c r="L601" s="710">
        <f t="shared" si="164"/>
        <v>298.24201054911765</v>
      </c>
      <c r="N601" s="580">
        <v>527</v>
      </c>
      <c r="O601" s="710">
        <f t="shared" si="165"/>
        <v>1.9971526144024896</v>
      </c>
      <c r="P601" s="710">
        <f t="shared" si="166"/>
        <v>895.85417273308485</v>
      </c>
      <c r="Q601" s="710">
        <f t="shared" si="167"/>
        <v>884.37110853481749</v>
      </c>
      <c r="R601" s="710">
        <f t="shared" si="168"/>
        <v>876.11578950662476</v>
      </c>
      <c r="S601" s="710">
        <f t="shared" si="169"/>
        <v>871.12670071632988</v>
      </c>
      <c r="T601" s="710">
        <f t="shared" si="170"/>
        <v>869.42688697062215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1443.6123595571873</v>
      </c>
      <c r="E602" s="710">
        <f t="shared" si="157"/>
        <v>686.31951996427824</v>
      </c>
      <c r="F602" s="710">
        <f t="shared" si="158"/>
        <v>385.77020338739305</v>
      </c>
      <c r="G602" s="710">
        <f t="shared" si="159"/>
        <v>312.47022440269228</v>
      </c>
      <c r="H602" s="717">
        <f t="shared" si="160"/>
        <v>298.30380176017434</v>
      </c>
      <c r="I602" s="710">
        <f t="shared" si="161"/>
        <v>298.27717380747151</v>
      </c>
      <c r="J602" s="710">
        <f t="shared" si="162"/>
        <v>298.25851991037655</v>
      </c>
      <c r="K602" s="710">
        <f t="shared" si="163"/>
        <v>298.24746723399875</v>
      </c>
      <c r="L602" s="710">
        <f t="shared" si="164"/>
        <v>298.243793182807</v>
      </c>
      <c r="N602" s="580">
        <v>528</v>
      </c>
      <c r="O602" s="710">
        <f t="shared" si="165"/>
        <v>2.0009422778074279</v>
      </c>
      <c r="P602" s="710">
        <f t="shared" si="166"/>
        <v>896.63265164631275</v>
      </c>
      <c r="Q602" s="710">
        <f t="shared" si="167"/>
        <v>885.1627689480033</v>
      </c>
      <c r="R602" s="710">
        <f t="shared" si="168"/>
        <v>876.91688904932323</v>
      </c>
      <c r="S602" s="710">
        <f t="shared" si="169"/>
        <v>871.93345239704558</v>
      </c>
      <c r="T602" s="710">
        <f t="shared" si="170"/>
        <v>870.23547707883426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1443.6981405410788</v>
      </c>
      <c r="E603" s="710">
        <f t="shared" si="157"/>
        <v>686.85587806531032</v>
      </c>
      <c r="F603" s="710">
        <f t="shared" si="158"/>
        <v>386.03706436522776</v>
      </c>
      <c r="G603" s="710">
        <f t="shared" si="159"/>
        <v>312.53966547933311</v>
      </c>
      <c r="H603" s="717">
        <f t="shared" si="160"/>
        <v>298.30588666009135</v>
      </c>
      <c r="I603" s="710">
        <f t="shared" si="161"/>
        <v>298.27912958273402</v>
      </c>
      <c r="J603" s="710">
        <f t="shared" si="162"/>
        <v>298.26038424142394</v>
      </c>
      <c r="K603" s="710">
        <f t="shared" si="163"/>
        <v>298.24927696963636</v>
      </c>
      <c r="L603" s="710">
        <f t="shared" si="164"/>
        <v>298.24558466918842</v>
      </c>
      <c r="N603" s="580">
        <v>529</v>
      </c>
      <c r="O603" s="710">
        <f t="shared" si="165"/>
        <v>2.0047319412123663</v>
      </c>
      <c r="P603" s="710">
        <f t="shared" si="166"/>
        <v>897.41022796149662</v>
      </c>
      <c r="Q603" s="710">
        <f t="shared" si="167"/>
        <v>885.95351148001293</v>
      </c>
      <c r="R603" s="710">
        <f t="shared" si="168"/>
        <v>877.71705976676014</v>
      </c>
      <c r="S603" s="710">
        <f t="shared" si="169"/>
        <v>872.7392686991958</v>
      </c>
      <c r="T603" s="710">
        <f t="shared" si="170"/>
        <v>871.04312967693829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1443.7837456306474</v>
      </c>
      <c r="E604" s="710">
        <f t="shared" si="157"/>
        <v>687.39139057656894</v>
      </c>
      <c r="F604" s="710">
        <f t="shared" si="158"/>
        <v>386.30400998400427</v>
      </c>
      <c r="G604" s="710">
        <f t="shared" si="159"/>
        <v>312.60925929099648</v>
      </c>
      <c r="H604" s="717">
        <f t="shared" si="160"/>
        <v>298.30798108497959</v>
      </c>
      <c r="I604" s="710">
        <f t="shared" si="161"/>
        <v>298.28109459977696</v>
      </c>
      <c r="J604" s="710">
        <f t="shared" si="162"/>
        <v>298.26225761027911</v>
      </c>
      <c r="K604" s="710">
        <f t="shared" si="163"/>
        <v>298.25109561979775</v>
      </c>
      <c r="L604" s="710">
        <f t="shared" si="164"/>
        <v>298.24738502837153</v>
      </c>
      <c r="N604" s="580">
        <v>530</v>
      </c>
      <c r="O604" s="710">
        <f t="shared" si="165"/>
        <v>2.0085216046173047</v>
      </c>
      <c r="P604" s="710">
        <f t="shared" si="166"/>
        <v>898.186902725143</v>
      </c>
      <c r="Q604" s="710">
        <f t="shared" si="167"/>
        <v>886.74333719507274</v>
      </c>
      <c r="R604" s="710">
        <f t="shared" si="168"/>
        <v>878.51630273585056</v>
      </c>
      <c r="S604" s="710">
        <f t="shared" si="169"/>
        <v>873.54415070729419</v>
      </c>
      <c r="T604" s="710">
        <f t="shared" si="170"/>
        <v>871.8498458519191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1443.8691757836198</v>
      </c>
      <c r="E605" s="710">
        <f t="shared" si="157"/>
        <v>687.92605937686199</v>
      </c>
      <c r="F605" s="710">
        <f t="shared" si="158"/>
        <v>386.57103923130751</v>
      </c>
      <c r="G605" s="710">
        <f t="shared" si="159"/>
        <v>312.67900558954602</v>
      </c>
      <c r="H605" s="717">
        <f t="shared" si="160"/>
        <v>298.31008505375797</v>
      </c>
      <c r="I605" s="710">
        <f t="shared" si="161"/>
        <v>298.28306887803001</v>
      </c>
      <c r="J605" s="710">
        <f t="shared" si="162"/>
        <v>298.26414003673233</v>
      </c>
      <c r="K605" s="710">
        <f t="shared" si="163"/>
        <v>298.25292320448733</v>
      </c>
      <c r="L605" s="710">
        <f t="shared" si="164"/>
        <v>298.24919428043063</v>
      </c>
      <c r="N605" s="580">
        <v>531</v>
      </c>
      <c r="O605" s="710">
        <f t="shared" si="165"/>
        <v>2.0123112680222426</v>
      </c>
      <c r="P605" s="710">
        <f t="shared" si="166"/>
        <v>898.96267698254485</v>
      </c>
      <c r="Q605" s="710">
        <f t="shared" si="167"/>
        <v>887.53224715617534</v>
      </c>
      <c r="R605" s="710">
        <f t="shared" si="168"/>
        <v>879.31461903226148</v>
      </c>
      <c r="S605" s="710">
        <f t="shared" si="169"/>
        <v>874.34809950459669</v>
      </c>
      <c r="T605" s="710">
        <f t="shared" si="170"/>
        <v>872.65562668950122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1443.9544319461068</v>
      </c>
      <c r="E606" s="710">
        <f t="shared" si="157"/>
        <v>688.45988634052071</v>
      </c>
      <c r="F606" s="710">
        <f t="shared" si="158"/>
        <v>386.83815109901531</v>
      </c>
      <c r="G606" s="710">
        <f t="shared" si="159"/>
        <v>312.74890412626138</v>
      </c>
      <c r="H606" s="717">
        <f t="shared" si="160"/>
        <v>298.31219858530744</v>
      </c>
      <c r="I606" s="710">
        <f t="shared" si="161"/>
        <v>298.28505243688585</v>
      </c>
      <c r="J606" s="710">
        <f t="shared" si="162"/>
        <v>298.26603154053805</v>
      </c>
      <c r="K606" s="710">
        <f t="shared" si="163"/>
        <v>298.25475974367424</v>
      </c>
      <c r="L606" s="710">
        <f t="shared" si="164"/>
        <v>298.25101244540502</v>
      </c>
      <c r="N606" s="580">
        <v>532</v>
      </c>
      <c r="O606" s="710">
        <f t="shared" si="165"/>
        <v>2.0161009314271809</v>
      </c>
      <c r="P606" s="710">
        <f t="shared" si="166"/>
        <v>899.73755177778355</v>
      </c>
      <c r="Q606" s="710">
        <f t="shared" si="167"/>
        <v>888.32024242508044</v>
      </c>
      <c r="R606" s="710">
        <f t="shared" si="168"/>
        <v>880.11200973041218</v>
      </c>
      <c r="S606" s="710">
        <f t="shared" si="169"/>
        <v>875.15111617310345</v>
      </c>
      <c r="T606" s="710">
        <f t="shared" si="170"/>
        <v>873.46047327415056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1444.0395150527875</v>
      </c>
      <c r="E607" s="710">
        <f t="shared" si="157"/>
        <v>688.99287333740131</v>
      </c>
      <c r="F607" s="710">
        <f t="shared" si="158"/>
        <v>387.10534458328209</v>
      </c>
      <c r="G607" s="710">
        <f t="shared" si="159"/>
        <v>312.81895465184488</v>
      </c>
      <c r="H607" s="717">
        <f t="shared" si="160"/>
        <v>298.31432169847096</v>
      </c>
      <c r="I607" s="710">
        <f t="shared" si="161"/>
        <v>298.28704529570064</v>
      </c>
      <c r="J607" s="710">
        <f t="shared" si="162"/>
        <v>298.26793214141452</v>
      </c>
      <c r="K607" s="710">
        <f t="shared" si="163"/>
        <v>298.25660525729211</v>
      </c>
      <c r="L607" s="710">
        <f t="shared" si="164"/>
        <v>298.25283954329865</v>
      </c>
      <c r="N607" s="580">
        <v>533</v>
      </c>
      <c r="O607" s="710">
        <f t="shared" si="165"/>
        <v>2.0198905948321193</v>
      </c>
      <c r="P607" s="710">
        <f t="shared" si="166"/>
        <v>900.51152815372961</v>
      </c>
      <c r="Q607" s="710">
        <f t="shared" si="167"/>
        <v>889.10732406231705</v>
      </c>
      <c r="R607" s="710">
        <f t="shared" si="168"/>
        <v>880.90847590347653</v>
      </c>
      <c r="S607" s="710">
        <f t="shared" si="169"/>
        <v>875.95320179355997</v>
      </c>
      <c r="T607" s="710">
        <f t="shared" si="170"/>
        <v>874.2643866890752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1444.1244260270905</v>
      </c>
      <c r="E608" s="710">
        <f t="shared" si="157"/>
        <v>689.52502223288718</v>
      </c>
      <c r="F608" s="710">
        <f t="shared" si="158"/>
        <v>387.37261868452288</v>
      </c>
      <c r="G608" s="710">
        <f t="shared" si="159"/>
        <v>312.88915691642734</v>
      </c>
      <c r="H608" s="717">
        <f t="shared" si="160"/>
        <v>298.31645441205336</v>
      </c>
      <c r="I608" s="710">
        <f t="shared" si="161"/>
        <v>298.28904747379318</v>
      </c>
      <c r="J608" s="710">
        <f t="shared" si="162"/>
        <v>298.26984185904405</v>
      </c>
      <c r="K608" s="710">
        <f t="shared" si="163"/>
        <v>298.25845976523897</v>
      </c>
      <c r="L608" s="710">
        <f t="shared" si="164"/>
        <v>298.25467559408008</v>
      </c>
      <c r="N608" s="580">
        <v>534</v>
      </c>
      <c r="O608" s="710">
        <f t="shared" si="165"/>
        <v>2.0236802582370577</v>
      </c>
      <c r="P608" s="710">
        <f t="shared" si="166"/>
        <v>901.2846071520446</v>
      </c>
      <c r="Q608" s="710">
        <f t="shared" si="167"/>
        <v>889.89349312718423</v>
      </c>
      <c r="R608" s="710">
        <f t="shared" si="168"/>
        <v>881.70401862338417</v>
      </c>
      <c r="S608" s="710">
        <f t="shared" si="169"/>
        <v>876.75435744545882</v>
      </c>
      <c r="T608" s="710">
        <f t="shared" si="170"/>
        <v>875.06736801622776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1444.2091657813712</v>
      </c>
      <c r="E609" s="710">
        <f t="shared" si="157"/>
        <v>690.05633488789124</v>
      </c>
      <c r="F609" s="710">
        <f t="shared" si="158"/>
        <v>387.63997240739758</v>
      </c>
      <c r="G609" s="710">
        <f t="shared" si="159"/>
        <v>312.95951066957502</v>
      </c>
      <c r="H609" s="717">
        <f t="shared" si="160"/>
        <v>298.31859674482143</v>
      </c>
      <c r="I609" s="710">
        <f t="shared" si="161"/>
        <v>298.29105899044561</v>
      </c>
      <c r="J609" s="710">
        <f t="shared" si="162"/>
        <v>298.27176071307269</v>
      </c>
      <c r="K609" s="710">
        <f t="shared" si="163"/>
        <v>298.26032328737733</v>
      </c>
      <c r="L609" s="710">
        <f t="shared" si="164"/>
        <v>298.25652061768238</v>
      </c>
      <c r="N609" s="580">
        <v>535</v>
      </c>
      <c r="O609" s="710">
        <f t="shared" si="165"/>
        <v>2.027469921641996</v>
      </c>
      <c r="P609" s="710">
        <f t="shared" si="166"/>
        <v>902.05678981318215</v>
      </c>
      <c r="Q609" s="710">
        <f t="shared" si="167"/>
        <v>890.67875067775344</v>
      </c>
      <c r="R609" s="710">
        <f t="shared" si="168"/>
        <v>882.49863896082161</v>
      </c>
      <c r="S609" s="710">
        <f t="shared" si="169"/>
        <v>877.55458420704088</v>
      </c>
      <c r="T609" s="710">
        <f t="shared" si="170"/>
        <v>875.86941833630624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1444.2937352170868</v>
      </c>
      <c r="E610" s="710">
        <f t="shared" si="157"/>
        <v>690.58681315885826</v>
      </c>
      <c r="F610" s="710">
        <f t="shared" si="158"/>
        <v>387.90740476079492</v>
      </c>
      <c r="G610" s="710">
        <f t="shared" si="159"/>
        <v>313.03001566029542</v>
      </c>
      <c r="H610" s="717">
        <f t="shared" si="160"/>
        <v>298.32074871550367</v>
      </c>
      <c r="I610" s="710">
        <f t="shared" si="161"/>
        <v>298.29307986490278</v>
      </c>
      <c r="J610" s="710">
        <f t="shared" si="162"/>
        <v>298.27368872311035</v>
      </c>
      <c r="K610" s="710">
        <f t="shared" si="163"/>
        <v>298.26219584353385</v>
      </c>
      <c r="L610" s="710">
        <f t="shared" si="164"/>
        <v>298.25837463400313</v>
      </c>
      <c r="N610" s="580">
        <v>536</v>
      </c>
      <c r="O610" s="710">
        <f t="shared" si="165"/>
        <v>2.0312595850469344</v>
      </c>
      <c r="P610" s="710">
        <f t="shared" si="166"/>
        <v>902.8280771763898</v>
      </c>
      <c r="Q610" s="710">
        <f t="shared" si="167"/>
        <v>891.4630977708689</v>
      </c>
      <c r="R610" s="710">
        <f t="shared" si="168"/>
        <v>883.29233798523433</v>
      </c>
      <c r="S610" s="710">
        <f t="shared" si="169"/>
        <v>878.3538831552969</v>
      </c>
      <c r="T610" s="710">
        <f t="shared" si="170"/>
        <v>876.67053872875567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1444.3781352249682</v>
      </c>
      <c r="E611" s="710">
        <f t="shared" si="157"/>
        <v>691.11645889776787</v>
      </c>
      <c r="F611" s="710">
        <f t="shared" si="158"/>
        <v>388.17491475781662</v>
      </c>
      <c r="G611" s="710">
        <f t="shared" si="159"/>
        <v>313.1006716370436</v>
      </c>
      <c r="H611" s="717">
        <f t="shared" si="160"/>
        <v>298.32291034279046</v>
      </c>
      <c r="I611" s="710">
        <f t="shared" si="161"/>
        <v>298.29511011637248</v>
      </c>
      <c r="J611" s="710">
        <f t="shared" si="162"/>
        <v>298.2756259087306</v>
      </c>
      <c r="K611" s="710">
        <f t="shared" si="163"/>
        <v>298.26407745349934</v>
      </c>
      <c r="L611" s="710">
        <f t="shared" si="164"/>
        <v>298.26023766290433</v>
      </c>
      <c r="N611" s="580">
        <v>537</v>
      </c>
      <c r="O611" s="710">
        <f t="shared" si="165"/>
        <v>2.0350492484518727</v>
      </c>
      <c r="P611" s="710">
        <f t="shared" si="166"/>
        <v>903.59847027970989</v>
      </c>
      <c r="Q611" s="710">
        <f t="shared" si="167"/>
        <v>892.2465354621495</v>
      </c>
      <c r="R611" s="710">
        <f t="shared" si="168"/>
        <v>884.0851167648276</v>
      </c>
      <c r="S611" s="710">
        <f t="shared" si="169"/>
        <v>879.15225536596881</v>
      </c>
      <c r="T611" s="710">
        <f t="shared" si="170"/>
        <v>877.47073027176941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1444.462366685189</v>
      </c>
      <c r="E612" s="710">
        <f t="shared" si="157"/>
        <v>691.64527395213702</v>
      </c>
      <c r="F612" s="710">
        <f t="shared" si="158"/>
        <v>388.4425014157618</v>
      </c>
      <c r="G612" s="710">
        <f t="shared" si="159"/>
        <v>313.17147834772851</v>
      </c>
      <c r="H612" s="717">
        <f t="shared" si="160"/>
        <v>298.32508164533368</v>
      </c>
      <c r="I612" s="710">
        <f t="shared" si="161"/>
        <v>298.29714976402539</v>
      </c>
      <c r="J612" s="710">
        <f t="shared" si="162"/>
        <v>298.27757228947047</v>
      </c>
      <c r="K612" s="710">
        <f t="shared" si="163"/>
        <v>298.26596813702901</v>
      </c>
      <c r="L612" s="710">
        <f t="shared" si="164"/>
        <v>298.26210972421205</v>
      </c>
      <c r="N612" s="580">
        <v>538</v>
      </c>
      <c r="O612" s="710">
        <f t="shared" si="165"/>
        <v>2.0388389118568111</v>
      </c>
      <c r="P612" s="710">
        <f t="shared" si="166"/>
        <v>904.36797015998127</v>
      </c>
      <c r="Q612" s="710">
        <f t="shared" si="167"/>
        <v>893.02906480599029</v>
      </c>
      <c r="R612" s="710">
        <f t="shared" si="168"/>
        <v>884.8769763665681</v>
      </c>
      <c r="S612" s="710">
        <f t="shared" si="169"/>
        <v>879.94970191355151</v>
      </c>
      <c r="T612" s="710">
        <f t="shared" si="170"/>
        <v>878.26999404229082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1444.5464304675313</v>
      </c>
      <c r="E613" s="710">
        <f t="shared" si="157"/>
        <v>692.17326016502329</v>
      </c>
      <c r="F613" s="710">
        <f t="shared" si="158"/>
        <v>388.71016375611083</v>
      </c>
      <c r="G613" s="710">
        <f t="shared" si="159"/>
        <v>313.242435539719</v>
      </c>
      <c r="H613" s="717">
        <f t="shared" si="160"/>
        <v>298.32726264174704</v>
      </c>
      <c r="I613" s="710">
        <f t="shared" si="161"/>
        <v>298.29919882699465</v>
      </c>
      <c r="J613" s="710">
        <f t="shared" si="162"/>
        <v>298.27952788483071</v>
      </c>
      <c r="K613" s="710">
        <f t="shared" si="163"/>
        <v>298.26786791384177</v>
      </c>
      <c r="L613" s="710">
        <f t="shared" si="164"/>
        <v>298.26399083771679</v>
      </c>
      <c r="N613" s="580">
        <v>539</v>
      </c>
      <c r="O613" s="710">
        <f t="shared" si="165"/>
        <v>2.0426285752617495</v>
      </c>
      <c r="P613" s="710">
        <f t="shared" si="166"/>
        <v>905.1365778528409</v>
      </c>
      <c r="Q613" s="710">
        <f t="shared" si="167"/>
        <v>893.81068685556386</v>
      </c>
      <c r="R613" s="710">
        <f t="shared" si="168"/>
        <v>885.6679178561858</v>
      </c>
      <c r="S613" s="710">
        <f t="shared" si="169"/>
        <v>880.74622387129375</v>
      </c>
      <c r="T613" s="710">
        <f t="shared" si="170"/>
        <v>879.06833111601463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1444.6303274315503</v>
      </c>
      <c r="E614" s="710">
        <f t="shared" si="157"/>
        <v>692.70041937502776</v>
      </c>
      <c r="F614" s="710">
        <f t="shared" si="158"/>
        <v>388.97790080451023</v>
      </c>
      <c r="G614" s="710">
        <f t="shared" si="159"/>
        <v>313.31354295985</v>
      </c>
      <c r="H614" s="717">
        <f t="shared" si="160"/>
        <v>298.32945335060577</v>
      </c>
      <c r="I614" s="710">
        <f t="shared" si="161"/>
        <v>298.30125732437625</v>
      </c>
      <c r="J614" s="710">
        <f t="shared" si="162"/>
        <v>298.28149271427549</v>
      </c>
      <c r="K614" s="710">
        <f t="shared" si="163"/>
        <v>298.26977680362052</v>
      </c>
      <c r="L614" s="710">
        <f t="shared" si="164"/>
        <v>298.26588102317305</v>
      </c>
      <c r="N614" s="580">
        <v>540</v>
      </c>
      <c r="O614" s="710">
        <f t="shared" si="165"/>
        <v>2.0464182386666874</v>
      </c>
      <c r="P614" s="710">
        <f t="shared" si="166"/>
        <v>905.90429439272452</v>
      </c>
      <c r="Q614" s="710">
        <f t="shared" si="167"/>
        <v>894.59140266282179</v>
      </c>
      <c r="R614" s="710">
        <f t="shared" si="168"/>
        <v>886.45794229817466</v>
      </c>
      <c r="S614" s="710">
        <f t="shared" si="169"/>
        <v>881.54182231120046</v>
      </c>
      <c r="T614" s="710">
        <f t="shared" si="170"/>
        <v>879.86574256738822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1444.7140584267336</v>
      </c>
      <c r="E615" s="710">
        <f t="shared" si="157"/>
        <v>693.22675341629849</v>
      </c>
      <c r="F615" s="710">
        <f t="shared" si="158"/>
        <v>389.2457115907564</v>
      </c>
      <c r="G615" s="710">
        <f t="shared" si="159"/>
        <v>313.38480035442876</v>
      </c>
      <c r="H615" s="717">
        <f t="shared" si="160"/>
        <v>298.33165379044658</v>
      </c>
      <c r="I615" s="710">
        <f t="shared" si="161"/>
        <v>298.30332527522881</v>
      </c>
      <c r="J615" s="710">
        <f t="shared" si="162"/>
        <v>298.28346679723217</v>
      </c>
      <c r="K615" s="710">
        <f t="shared" si="163"/>
        <v>298.27169482601232</v>
      </c>
      <c r="L615" s="710">
        <f t="shared" si="164"/>
        <v>298.26778030029931</v>
      </c>
      <c r="N615" s="580">
        <v>541</v>
      </c>
      <c r="O615" s="710">
        <f t="shared" si="165"/>
        <v>2.0502079020716257</v>
      </c>
      <c r="P615" s="710">
        <f t="shared" si="166"/>
        <v>906.67112081286905</v>
      </c>
      <c r="Q615" s="710">
        <f t="shared" si="167"/>
        <v>895.37121327849547</v>
      </c>
      <c r="R615" s="710">
        <f t="shared" si="168"/>
        <v>887.24705075579459</v>
      </c>
      <c r="S615" s="710">
        <f t="shared" si="169"/>
        <v>882.33649830403328</v>
      </c>
      <c r="T615" s="710">
        <f t="shared" si="170"/>
        <v>880.66222946961341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1444.79762429266</v>
      </c>
      <c r="E616" s="710">
        <f t="shared" si="157"/>
        <v>693.7522641185343</v>
      </c>
      <c r="F616" s="710">
        <f t="shared" si="158"/>
        <v>389.5135951487805</v>
      </c>
      <c r="G616" s="710">
        <f t="shared" si="159"/>
        <v>313.45620746924078</v>
      </c>
      <c r="H616" s="717">
        <f t="shared" si="160"/>
        <v>298.33386397976778</v>
      </c>
      <c r="I616" s="710">
        <f t="shared" si="161"/>
        <v>298.30540269857323</v>
      </c>
      <c r="J616" s="710">
        <f t="shared" si="162"/>
        <v>298.28545015309169</v>
      </c>
      <c r="K616" s="710">
        <f t="shared" si="163"/>
        <v>298.27362200062765</v>
      </c>
      <c r="L616" s="710">
        <f t="shared" si="164"/>
        <v>298.26968868877822</v>
      </c>
      <c r="N616" s="580">
        <v>542</v>
      </c>
      <c r="O616" s="710">
        <f t="shared" si="165"/>
        <v>2.0539975654765641</v>
      </c>
      <c r="P616" s="710">
        <f t="shared" si="166"/>
        <v>907.4370581453129</v>
      </c>
      <c r="Q616" s="710">
        <f t="shared" si="167"/>
        <v>896.15011975209893</v>
      </c>
      <c r="R616" s="710">
        <f t="shared" si="168"/>
        <v>888.03524429107279</v>
      </c>
      <c r="S616" s="710">
        <f t="shared" si="169"/>
        <v>883.13025291931217</v>
      </c>
      <c r="T616" s="710">
        <f t="shared" si="170"/>
        <v>881.4577928946477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1444.8810258591548</v>
      </c>
      <c r="E617" s="710">
        <f t="shared" si="157"/>
        <v>694.27695330698805</v>
      </c>
      <c r="F617" s="710">
        <f t="shared" si="158"/>
        <v>389.78155051663276</v>
      </c>
      <c r="G617" s="710">
        <f t="shared" si="159"/>
        <v>313.52776404955586</v>
      </c>
      <c r="H617" s="717">
        <f t="shared" si="160"/>
        <v>298.33608393702906</v>
      </c>
      <c r="I617" s="710">
        <f t="shared" si="161"/>
        <v>298.30748961339316</v>
      </c>
      <c r="J617" s="710">
        <f t="shared" si="162"/>
        <v>298.28744280120804</v>
      </c>
      <c r="K617" s="710">
        <f t="shared" si="163"/>
        <v>298.27555834704089</v>
      </c>
      <c r="L617" s="710">
        <f t="shared" si="164"/>
        <v>298.27160620825612</v>
      </c>
      <c r="N617" s="580">
        <v>543</v>
      </c>
      <c r="O617" s="710">
        <f t="shared" si="165"/>
        <v>2.0577872288815025</v>
      </c>
      <c r="P617" s="710">
        <f t="shared" si="166"/>
        <v>908.2021074208983</v>
      </c>
      <c r="Q617" s="710">
        <f t="shared" si="167"/>
        <v>896.92812313192871</v>
      </c>
      <c r="R617" s="710">
        <f t="shared" si="168"/>
        <v>888.82252396480476</v>
      </c>
      <c r="S617" s="710">
        <f t="shared" si="169"/>
        <v>883.92308722531743</v>
      </c>
      <c r="T617" s="710">
        <f t="shared" si="170"/>
        <v>882.25243391320544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1444.9642639464425</v>
      </c>
      <c r="E618" s="710">
        <f t="shared" si="157"/>
        <v>694.80082280247075</v>
      </c>
      <c r="F618" s="710">
        <f t="shared" si="158"/>
        <v>390.04957673646675</v>
      </c>
      <c r="G618" s="710">
        <f t="shared" si="159"/>
        <v>313.59946984013408</v>
      </c>
      <c r="H618" s="717">
        <f t="shared" si="160"/>
        <v>298.33831368065142</v>
      </c>
      <c r="I618" s="710">
        <f t="shared" si="161"/>
        <v>298.30958603863439</v>
      </c>
      <c r="J618" s="710">
        <f t="shared" si="162"/>
        <v>298.28944476089828</v>
      </c>
      <c r="K618" s="710">
        <f t="shared" si="163"/>
        <v>298.27750388479006</v>
      </c>
      <c r="L618" s="710">
        <f t="shared" si="164"/>
        <v>298.27353287834313</v>
      </c>
      <c r="N618" s="580">
        <v>544</v>
      </c>
      <c r="O618" s="710">
        <f t="shared" si="165"/>
        <v>2.0615768922864408</v>
      </c>
      <c r="P618" s="710">
        <f t="shared" si="166"/>
        <v>908.96626966927204</v>
      </c>
      <c r="Q618" s="710">
        <f t="shared" si="167"/>
        <v>897.70522446506584</v>
      </c>
      <c r="R618" s="710">
        <f t="shared" si="168"/>
        <v>889.60889083655661</v>
      </c>
      <c r="S618" s="710">
        <f t="shared" si="169"/>
        <v>884.71500228909065</v>
      </c>
      <c r="T618" s="710">
        <f t="shared" si="170"/>
        <v>883.04615359476009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1445.0473393652971</v>
      </c>
      <c r="E619" s="710">
        <f t="shared" si="157"/>
        <v>695.3238744213553</v>
      </c>
      <c r="F619" s="710">
        <f t="shared" si="158"/>
        <v>390.31767285452423</v>
      </c>
      <c r="G619" s="710">
        <f t="shared" si="159"/>
        <v>313.67132458523184</v>
      </c>
      <c r="H619" s="717">
        <f t="shared" si="160"/>
        <v>298.34055322901736</v>
      </c>
      <c r="I619" s="710">
        <f t="shared" si="161"/>
        <v>298.31169199320522</v>
      </c>
      <c r="J619" s="710">
        <f t="shared" si="162"/>
        <v>298.29145605144288</v>
      </c>
      <c r="K619" s="710">
        <f t="shared" si="163"/>
        <v>298.27945863337663</v>
      </c>
      <c r="L619" s="710">
        <f t="shared" si="164"/>
        <v>298.27546871861324</v>
      </c>
      <c r="N619" s="580">
        <v>545</v>
      </c>
      <c r="O619" s="710">
        <f t="shared" si="165"/>
        <v>2.0653665556913792</v>
      </c>
      <c r="P619" s="710">
        <f t="shared" si="166"/>
        <v>909.7295459188872</v>
      </c>
      <c r="Q619" s="710">
        <f t="shared" si="167"/>
        <v>898.48142479737771</v>
      </c>
      <c r="R619" s="710">
        <f t="shared" si="168"/>
        <v>890.39434596466526</v>
      </c>
      <c r="S619" s="710">
        <f t="shared" si="169"/>
        <v>885.50599917643626</v>
      </c>
      <c r="T619" s="710">
        <f t="shared" si="170"/>
        <v>883.83895300754443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1445.1302529171899</v>
      </c>
      <c r="E620" s="710">
        <f t="shared" si="157"/>
        <v>695.8461099755807</v>
      </c>
      <c r="F620" s="710">
        <f t="shared" si="158"/>
        <v>390.58583792111966</v>
      </c>
      <c r="G620" s="710">
        <f t="shared" si="159"/>
        <v>313.74332802860766</v>
      </c>
      <c r="H620" s="717">
        <f t="shared" si="160"/>
        <v>298.34280260047052</v>
      </c>
      <c r="I620" s="710">
        <f t="shared" si="161"/>
        <v>298.31380749597622</v>
      </c>
      <c r="J620" s="710">
        <f t="shared" si="162"/>
        <v>298.29347669208505</v>
      </c>
      <c r="K620" s="710">
        <f t="shared" si="163"/>
        <v>298.28142261226571</v>
      </c>
      <c r="L620" s="710">
        <f t="shared" si="164"/>
        <v>298.27741374860392</v>
      </c>
      <c r="N620" s="580">
        <v>546</v>
      </c>
      <c r="O620" s="710">
        <f t="shared" si="165"/>
        <v>2.0691562190963175</v>
      </c>
      <c r="P620" s="710">
        <f t="shared" si="166"/>
        <v>910.49193719700452</v>
      </c>
      <c r="Q620" s="710">
        <f t="shared" si="167"/>
        <v>899.25672517351893</v>
      </c>
      <c r="R620" s="710">
        <f t="shared" si="168"/>
        <v>891.17889040624141</v>
      </c>
      <c r="S620" s="710">
        <f t="shared" si="169"/>
        <v>886.29607895192271</v>
      </c>
      <c r="T620" s="710">
        <f t="shared" si="170"/>
        <v>884.63083321855333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1445.213005394434</v>
      </c>
      <c r="E621" s="710">
        <f t="shared" si="157"/>
        <v>696.36753127265638</v>
      </c>
      <c r="F621" s="710">
        <f t="shared" si="158"/>
        <v>390.85407099062485</v>
      </c>
      <c r="G621" s="710">
        <f t="shared" si="159"/>
        <v>313.81547991352841</v>
      </c>
      <c r="H621" s="717">
        <f t="shared" si="160"/>
        <v>298.34506181331579</v>
      </c>
      <c r="I621" s="710">
        <f t="shared" si="161"/>
        <v>298.31593256578003</v>
      </c>
      <c r="J621" s="710">
        <f t="shared" si="162"/>
        <v>298.29550670203105</v>
      </c>
      <c r="K621" s="710">
        <f t="shared" si="163"/>
        <v>298.28339584088565</v>
      </c>
      <c r="L621" s="710">
        <f t="shared" si="164"/>
        <v>298.27936798781633</v>
      </c>
      <c r="N621" s="580">
        <v>547</v>
      </c>
      <c r="O621" s="710">
        <f t="shared" si="165"/>
        <v>2.0729458825012559</v>
      </c>
      <c r="P621" s="710">
        <f t="shared" si="166"/>
        <v>911.25344452969352</v>
      </c>
      <c r="Q621" s="710">
        <f t="shared" si="167"/>
        <v>900.03112663693287</v>
      </c>
      <c r="R621" s="710">
        <f t="shared" si="168"/>
        <v>891.9625252171694</v>
      </c>
      <c r="S621" s="710">
        <f t="shared" si="169"/>
        <v>887.08524267888447</v>
      </c>
      <c r="T621" s="710">
        <f t="shared" si="170"/>
        <v>885.42179529354405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1445.2955975803286</v>
      </c>
      <c r="E622" s="710">
        <f t="shared" si="157"/>
        <v>696.88814011566672</v>
      </c>
      <c r="F622" s="710">
        <f t="shared" si="158"/>
        <v>391.1223711214534</v>
      </c>
      <c r="G622" s="710">
        <f t="shared" si="159"/>
        <v>313.88777998277482</v>
      </c>
      <c r="H622" s="717">
        <f t="shared" si="160"/>
        <v>298.34733088581936</v>
      </c>
      <c r="I622" s="710">
        <f t="shared" si="161"/>
        <v>298.31806722141164</v>
      </c>
      <c r="J622" s="710">
        <f t="shared" si="162"/>
        <v>298.29754610045001</v>
      </c>
      <c r="K622" s="710">
        <f t="shared" si="163"/>
        <v>298.28537833862822</v>
      </c>
      <c r="L622" s="710">
        <f t="shared" si="164"/>
        <v>298.28133145571502</v>
      </c>
      <c r="N622" s="580">
        <v>548</v>
      </c>
      <c r="O622" s="710">
        <f t="shared" si="165"/>
        <v>2.0767355459061942</v>
      </c>
      <c r="P622" s="710">
        <f t="shared" si="166"/>
        <v>912.01406894183401</v>
      </c>
      <c r="Q622" s="710">
        <f t="shared" si="167"/>
        <v>900.80463022985305</v>
      </c>
      <c r="R622" s="710">
        <f t="shared" si="168"/>
        <v>892.74525145210953</v>
      </c>
      <c r="S622" s="710">
        <f t="shared" si="169"/>
        <v>887.87349141942309</v>
      </c>
      <c r="T622" s="710">
        <f t="shared" si="170"/>
        <v>886.21184029703852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1445.3780302492983</v>
      </c>
      <c r="E623" s="710">
        <f t="shared" si="157"/>
        <v>697.40793830327527</v>
      </c>
      <c r="F623" s="710">
        <f t="shared" si="158"/>
        <v>391.39073737604593</v>
      </c>
      <c r="G623" s="710">
        <f t="shared" si="159"/>
        <v>313.96022797864742</v>
      </c>
      <c r="H623" s="717">
        <f t="shared" si="160"/>
        <v>298.34960983620846</v>
      </c>
      <c r="I623" s="710">
        <f t="shared" si="161"/>
        <v>298.32021148162801</v>
      </c>
      <c r="J623" s="710">
        <f t="shared" si="162"/>
        <v>298.29959490647394</v>
      </c>
      <c r="K623" s="710">
        <f t="shared" si="163"/>
        <v>298.28737012484845</v>
      </c>
      <c r="L623" s="710">
        <f t="shared" si="164"/>
        <v>298.28330417172793</v>
      </c>
      <c r="N623" s="580">
        <v>549</v>
      </c>
      <c r="O623" s="710">
        <f t="shared" si="165"/>
        <v>2.0805252093111322</v>
      </c>
      <c r="P623" s="710">
        <f t="shared" si="166"/>
        <v>912.77381145711774</v>
      </c>
      <c r="Q623" s="710">
        <f t="shared" si="167"/>
        <v>901.57723699330472</v>
      </c>
      <c r="R623" s="710">
        <f t="shared" si="168"/>
        <v>893.52707016449949</v>
      </c>
      <c r="S623" s="710">
        <f t="shared" si="169"/>
        <v>888.66082623440843</v>
      </c>
      <c r="T623" s="710">
        <f t="shared" si="170"/>
        <v>887.00096929232438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1445.4603041670318</v>
      </c>
      <c r="E624" s="710">
        <f t="shared" si="157"/>
        <v>697.92692762972956</v>
      </c>
      <c r="F624" s="710">
        <f t="shared" si="158"/>
        <v>391.65916882085452</v>
      </c>
      <c r="G624" s="710">
        <f t="shared" si="159"/>
        <v>314.03282364297252</v>
      </c>
      <c r="H624" s="717">
        <f t="shared" si="160"/>
        <v>298.3518986826715</v>
      </c>
      <c r="I624" s="710">
        <f t="shared" si="161"/>
        <v>298.32236536514819</v>
      </c>
      <c r="J624" s="710">
        <f t="shared" si="162"/>
        <v>298.30165313919747</v>
      </c>
      <c r="K624" s="710">
        <f t="shared" si="163"/>
        <v>298.28937121886457</v>
      </c>
      <c r="L624" s="710">
        <f t="shared" si="164"/>
        <v>298.28528615524652</v>
      </c>
      <c r="N624" s="580">
        <v>550</v>
      </c>
      <c r="O624" s="710">
        <f t="shared" si="165"/>
        <v>2.0843148727160705</v>
      </c>
      <c r="P624" s="710">
        <f t="shared" si="166"/>
        <v>913.5326730980496</v>
      </c>
      <c r="Q624" s="710">
        <f t="shared" si="167"/>
        <v>902.34894796710614</v>
      </c>
      <c r="R624" s="710">
        <f t="shared" si="168"/>
        <v>894.30798240655531</v>
      </c>
      <c r="S624" s="710">
        <f t="shared" si="169"/>
        <v>889.44724818348084</v>
      </c>
      <c r="T624" s="710">
        <f t="shared" si="170"/>
        <v>887.78918334145612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1445.5424200906175</v>
      </c>
      <c r="E625" s="710">
        <f t="shared" si="157"/>
        <v>698.44510988486627</v>
      </c>
      <c r="F625" s="710">
        <f t="shared" si="158"/>
        <v>391.92766452632748</v>
      </c>
      <c r="G625" s="710">
        <f t="shared" si="159"/>
        <v>314.10556671710771</v>
      </c>
      <c r="H625" s="717">
        <f t="shared" si="160"/>
        <v>298.35419744335786</v>
      </c>
      <c r="I625" s="710">
        <f t="shared" si="161"/>
        <v>298.3245288906532</v>
      </c>
      <c r="J625" s="710">
        <f t="shared" si="162"/>
        <v>298.30372081767791</v>
      </c>
      <c r="K625" s="710">
        <f t="shared" si="163"/>
        <v>298.29138163995788</v>
      </c>
      <c r="L625" s="710">
        <f t="shared" si="164"/>
        <v>298.28727742562535</v>
      </c>
      <c r="N625" s="580">
        <v>551</v>
      </c>
      <c r="O625" s="710">
        <f t="shared" si="165"/>
        <v>2.0881045361210089</v>
      </c>
      <c r="P625" s="710">
        <f t="shared" si="166"/>
        <v>914.29065488594858</v>
      </c>
      <c r="Q625" s="710">
        <f t="shared" si="167"/>
        <v>903.11976418986978</v>
      </c>
      <c r="R625" s="710">
        <f t="shared" si="168"/>
        <v>895.08798922927315</v>
      </c>
      <c r="S625" s="710">
        <f t="shared" si="169"/>
        <v>890.23275832505146</v>
      </c>
      <c r="T625" s="710">
        <f t="shared" si="170"/>
        <v>888.57648350525733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1445.6243787686772</v>
      </c>
      <c r="E626" s="710">
        <f t="shared" si="157"/>
        <v>698.96248685411592</v>
      </c>
      <c r="F626" s="710">
        <f t="shared" si="158"/>
        <v>392.19622356689462</v>
      </c>
      <c r="G626" s="710">
        <f t="shared" si="159"/>
        <v>314.17845694194801</v>
      </c>
      <c r="H626" s="717">
        <f t="shared" si="160"/>
        <v>298.35650613637802</v>
      </c>
      <c r="I626" s="710">
        <f t="shared" si="161"/>
        <v>298.32670207678592</v>
      </c>
      <c r="J626" s="710">
        <f t="shared" si="162"/>
        <v>298.30579796093537</v>
      </c>
      <c r="K626" s="710">
        <f t="shared" si="163"/>
        <v>298.2934014073727</v>
      </c>
      <c r="L626" s="710">
        <f t="shared" si="164"/>
        <v>298.28927800218224</v>
      </c>
      <c r="N626" s="580">
        <v>552</v>
      </c>
      <c r="O626" s="710">
        <f t="shared" si="165"/>
        <v>2.0918941995259472</v>
      </c>
      <c r="P626" s="710">
        <f t="shared" si="166"/>
        <v>915.04775784094977</v>
      </c>
      <c r="Q626" s="710">
        <f t="shared" si="167"/>
        <v>903.88968669900396</v>
      </c>
      <c r="R626" s="710">
        <f t="shared" si="168"/>
        <v>895.86709168243067</v>
      </c>
      <c r="S626" s="710">
        <f t="shared" si="169"/>
        <v>891.01735771630479</v>
      </c>
      <c r="T626" s="710">
        <f t="shared" si="170"/>
        <v>889.36287084332128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1445.706180941497</v>
      </c>
      <c r="E627" s="710">
        <f t="shared" si="157"/>
        <v>699.47906031850755</v>
      </c>
      <c r="F627" s="710">
        <f t="shared" si="158"/>
        <v>392.46484502095166</v>
      </c>
      <c r="G627" s="710">
        <f t="shared" si="159"/>
        <v>314.2514940579311</v>
      </c>
      <c r="H627" s="717">
        <f t="shared" si="160"/>
        <v>298.35882477980323</v>
      </c>
      <c r="I627" s="710">
        <f t="shared" si="161"/>
        <v>298.32888494215121</v>
      </c>
      <c r="J627" s="710">
        <f t="shared" si="162"/>
        <v>298.3078845879524</v>
      </c>
      <c r="K627" s="710">
        <f t="shared" si="163"/>
        <v>298.29543054031643</v>
      </c>
      <c r="L627" s="710">
        <f t="shared" si="164"/>
        <v>298.2912879041981</v>
      </c>
      <c r="N627" s="580">
        <v>553</v>
      </c>
      <c r="O627" s="710">
        <f t="shared" si="165"/>
        <v>2.0956838629308856</v>
      </c>
      <c r="P627" s="710">
        <f t="shared" si="166"/>
        <v>915.80398298200555</v>
      </c>
      <c r="Q627" s="710">
        <f t="shared" si="167"/>
        <v>904.65871653071429</v>
      </c>
      <c r="R627" s="710">
        <f t="shared" si="168"/>
        <v>896.64529081458829</v>
      </c>
      <c r="S627" s="710">
        <f t="shared" si="169"/>
        <v>891.80104741319906</v>
      </c>
      <c r="T627" s="710">
        <f t="shared" si="170"/>
        <v>890.14834641401296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1445.7878273411573</v>
      </c>
      <c r="E628" s="710">
        <f t="shared" si="157"/>
        <v>699.99483205467482</v>
      </c>
      <c r="F628" s="710">
        <f t="shared" si="158"/>
        <v>392.73352797084573</v>
      </c>
      <c r="G628" s="710">
        <f t="shared" si="159"/>
        <v>314.32467780504328</v>
      </c>
      <c r="H628" s="717">
        <f t="shared" si="160"/>
        <v>298.36115339166594</v>
      </c>
      <c r="I628" s="710">
        <f t="shared" si="161"/>
        <v>298.33107750531565</v>
      </c>
      <c r="J628" s="710">
        <f t="shared" si="162"/>
        <v>298.30998071767397</v>
      </c>
      <c r="K628" s="710">
        <f t="shared" si="163"/>
        <v>298.2974690579594</v>
      </c>
      <c r="L628" s="710">
        <f t="shared" si="164"/>
        <v>298.29330715091692</v>
      </c>
      <c r="N628" s="580">
        <v>554</v>
      </c>
      <c r="O628" s="710">
        <f t="shared" si="165"/>
        <v>2.099473526335824</v>
      </c>
      <c r="P628" s="710">
        <f t="shared" si="166"/>
        <v>916.55933132688665</v>
      </c>
      <c r="Q628" s="710">
        <f t="shared" si="167"/>
        <v>905.42685472000505</v>
      </c>
      <c r="R628" s="710">
        <f t="shared" si="168"/>
        <v>897.42258767309079</v>
      </c>
      <c r="S628" s="710">
        <f t="shared" si="169"/>
        <v>892.58382847046869</v>
      </c>
      <c r="T628" s="710">
        <f t="shared" si="170"/>
        <v>890.93291127447003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1445.8693186916591</v>
      </c>
      <c r="E629" s="710">
        <f t="shared" si="157"/>
        <v>700.50980383486058</v>
      </c>
      <c r="F629" s="710">
        <f t="shared" si="158"/>
        <v>393.00227150286003</v>
      </c>
      <c r="G629" s="710">
        <f t="shared" si="159"/>
        <v>314.39800792282517</v>
      </c>
      <c r="H629" s="717">
        <f t="shared" si="160"/>
        <v>298.3634919899593</v>
      </c>
      <c r="I629" s="710">
        <f t="shared" si="161"/>
        <v>298.3332797848077</v>
      </c>
      <c r="J629" s="710">
        <f t="shared" si="162"/>
        <v>298.3120863690076</v>
      </c>
      <c r="K629" s="710">
        <f t="shared" si="163"/>
        <v>298.2995169794346</v>
      </c>
      <c r="L629" s="710">
        <f t="shared" si="164"/>
        <v>298.29533576154569</v>
      </c>
      <c r="N629" s="580">
        <v>555</v>
      </c>
      <c r="O629" s="710">
        <f t="shared" si="165"/>
        <v>2.1032631897407623</v>
      </c>
      <c r="P629" s="710">
        <f t="shared" si="166"/>
        <v>917.31380389218407</v>
      </c>
      <c r="Q629" s="710">
        <f t="shared" si="167"/>
        <v>906.19410230068002</v>
      </c>
      <c r="R629" s="710">
        <f t="shared" si="168"/>
        <v>898.19898330406841</v>
      </c>
      <c r="S629" s="710">
        <f t="shared" si="169"/>
        <v>893.36570194162505</v>
      </c>
      <c r="T629" s="710">
        <f t="shared" si="170"/>
        <v>891.71656648060446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1445.9506557090492</v>
      </c>
      <c r="E630" s="710">
        <f t="shared" si="157"/>
        <v>701.02397742692244</v>
      </c>
      <c r="F630" s="710">
        <f t="shared" si="158"/>
        <v>393.27107470719915</v>
      </c>
      <c r="G630" s="710">
        <f t="shared" si="159"/>
        <v>314.47148415037731</v>
      </c>
      <c r="H630" s="717">
        <f t="shared" si="160"/>
        <v>298.36584059263737</v>
      </c>
      <c r="I630" s="710">
        <f t="shared" si="161"/>
        <v>298.33549179911745</v>
      </c>
      <c r="J630" s="710">
        <f t="shared" si="162"/>
        <v>298.31420156082311</v>
      </c>
      <c r="K630" s="710">
        <f t="shared" si="163"/>
        <v>298.301574323838</v>
      </c>
      <c r="L630" s="710">
        <f t="shared" si="164"/>
        <v>298.29737375525428</v>
      </c>
      <c r="N630" s="580">
        <v>556</v>
      </c>
      <c r="O630" s="710">
        <f t="shared" si="165"/>
        <v>2.1070528531457007</v>
      </c>
      <c r="P630" s="710">
        <f t="shared" si="166"/>
        <v>918.06740169330965</v>
      </c>
      <c r="Q630" s="710">
        <f t="shared" si="167"/>
        <v>906.96046030534501</v>
      </c>
      <c r="R630" s="710">
        <f t="shared" si="168"/>
        <v>898.9744787524387</v>
      </c>
      <c r="S630" s="710">
        <f t="shared" si="169"/>
        <v>894.14666887895783</v>
      </c>
      <c r="T630" s="710">
        <f t="shared" si="170"/>
        <v>892.49931308710404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1446.031839101543</v>
      </c>
      <c r="E631" s="710">
        <f t="shared" si="157"/>
        <v>701.53735459433858</v>
      </c>
      <c r="F631" s="710">
        <f t="shared" si="158"/>
        <v>393.53993667797391</v>
      </c>
      <c r="G631" s="710">
        <f t="shared" si="159"/>
        <v>314.54510622636559</v>
      </c>
      <c r="H631" s="717">
        <f t="shared" si="160"/>
        <v>298.36819921761492</v>
      </c>
      <c r="I631" s="710">
        <f t="shared" si="161"/>
        <v>298.33771356669661</v>
      </c>
      <c r="J631" s="710">
        <f t="shared" si="162"/>
        <v>298.31632631195259</v>
      </c>
      <c r="K631" s="710">
        <f t="shared" si="163"/>
        <v>298.30364111022811</v>
      </c>
      <c r="L631" s="710">
        <f t="shared" si="164"/>
        <v>298.29942115117552</v>
      </c>
      <c r="N631" s="580">
        <v>557</v>
      </c>
      <c r="O631" s="710">
        <f t="shared" si="165"/>
        <v>2.110842516550639</v>
      </c>
      <c r="P631" s="710">
        <f t="shared" si="166"/>
        <v>918.82012574449845</v>
      </c>
      <c r="Q631" s="710">
        <f t="shared" si="167"/>
        <v>907.72592976540818</v>
      </c>
      <c r="R631" s="710">
        <f t="shared" si="168"/>
        <v>899.74907506190755</v>
      </c>
      <c r="S631" s="710">
        <f t="shared" si="169"/>
        <v>894.92673033353708</v>
      </c>
      <c r="T631" s="710">
        <f t="shared" si="170"/>
        <v>893.28115214743377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1446.112869569645</v>
      </c>
      <c r="E632" s="710">
        <f t="shared" si="157"/>
        <v>702.04993709621363</v>
      </c>
      <c r="F632" s="710">
        <f t="shared" si="158"/>
        <v>393.80885651318681</v>
      </c>
      <c r="G632" s="710">
        <f t="shared" si="159"/>
        <v>314.61887388902687</v>
      </c>
      <c r="H632" s="717">
        <f t="shared" si="160"/>
        <v>298.3705678827676</v>
      </c>
      <c r="I632" s="710">
        <f t="shared" si="161"/>
        <v>298.33994510595858</v>
      </c>
      <c r="J632" s="710">
        <f t="shared" si="162"/>
        <v>298.31846064119048</v>
      </c>
      <c r="K632" s="710">
        <f t="shared" si="163"/>
        <v>298.30571735762624</v>
      </c>
      <c r="L632" s="710">
        <f t="shared" si="164"/>
        <v>298.30147796840475</v>
      </c>
      <c r="N632" s="580">
        <v>558</v>
      </c>
      <c r="O632" s="710">
        <f t="shared" si="165"/>
        <v>2.114632179955577</v>
      </c>
      <c r="P632" s="710">
        <f t="shared" si="166"/>
        <v>919.57197705880947</v>
      </c>
      <c r="Q632" s="710">
        <f t="shared" si="167"/>
        <v>908.49051171108192</v>
      </c>
      <c r="R632" s="710">
        <f t="shared" si="168"/>
        <v>900.52277327497086</v>
      </c>
      <c r="S632" s="710">
        <f t="shared" si="169"/>
        <v>895.70588735521346</v>
      </c>
      <c r="T632" s="710">
        <f t="shared" si="170"/>
        <v>894.06208471383741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1446.1937478062684</v>
      </c>
      <c r="E633" s="710">
        <f t="shared" si="157"/>
        <v>702.56172668728357</v>
      </c>
      <c r="F633" s="710">
        <f t="shared" si="158"/>
        <v>394.07783331471711</v>
      </c>
      <c r="G633" s="710">
        <f t="shared" si="159"/>
        <v>314.69278687617475</v>
      </c>
      <c r="H633" s="717">
        <f t="shared" si="160"/>
        <v>298.37294660593165</v>
      </c>
      <c r="I633" s="710">
        <f t="shared" si="161"/>
        <v>298.34218643527822</v>
      </c>
      <c r="J633" s="710">
        <f t="shared" si="162"/>
        <v>298.32060456729334</v>
      </c>
      <c r="K633" s="710">
        <f t="shared" si="163"/>
        <v>298.30780308501619</v>
      </c>
      <c r="L633" s="710">
        <f t="shared" si="164"/>
        <v>298.30354422600038</v>
      </c>
      <c r="N633" s="580">
        <v>559</v>
      </c>
      <c r="O633" s="710">
        <f t="shared" si="165"/>
        <v>2.1184218433605153</v>
      </c>
      <c r="P633" s="710">
        <f t="shared" si="166"/>
        <v>920.32295664812682</v>
      </c>
      <c r="Q633" s="710">
        <f t="shared" si="167"/>
        <v>909.254207171384</v>
      </c>
      <c r="R633" s="710">
        <f t="shared" si="168"/>
        <v>901.2955744329156</v>
      </c>
      <c r="S633" s="710">
        <f t="shared" si="169"/>
        <v>896.48414099262129</v>
      </c>
      <c r="T633" s="710">
        <f t="shared" si="170"/>
        <v>894.84211183733817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1446.2744744968506</v>
      </c>
      <c r="E634" s="710">
        <f t="shared" si="157"/>
        <v>703.07272511792257</v>
      </c>
      <c r="F634" s="710">
        <f t="shared" si="158"/>
        <v>394.34686618830608</v>
      </c>
      <c r="G634" s="710">
        <f t="shared" si="159"/>
        <v>314.76684492520468</v>
      </c>
      <c r="H634" s="717">
        <f t="shared" si="160"/>
        <v>298.37533540490409</v>
      </c>
      <c r="I634" s="710">
        <f t="shared" si="161"/>
        <v>298.34443757299198</v>
      </c>
      <c r="J634" s="710">
        <f t="shared" si="162"/>
        <v>298.32275810897988</v>
      </c>
      <c r="K634" s="710">
        <f t="shared" si="163"/>
        <v>298.30989831134423</v>
      </c>
      <c r="L634" s="710">
        <f t="shared" si="164"/>
        <v>298.30561994298324</v>
      </c>
      <c r="N634" s="580">
        <v>560</v>
      </c>
      <c r="O634" s="710">
        <f t="shared" si="165"/>
        <v>2.1222115067654537</v>
      </c>
      <c r="P634" s="710">
        <f t="shared" si="166"/>
        <v>921.07306552316163</v>
      </c>
      <c r="Q634" s="710">
        <f t="shared" si="167"/>
        <v>910.01701717413948</v>
      </c>
      <c r="R634" s="710">
        <f t="shared" si="168"/>
        <v>902.06747957582161</v>
      </c>
      <c r="S634" s="710">
        <f t="shared" si="169"/>
        <v>897.26149229317843</v>
      </c>
      <c r="T634" s="710">
        <f t="shared" si="170"/>
        <v>895.62123456774123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1446.3550503194692</v>
      </c>
      <c r="E635" s="710">
        <f t="shared" si="157"/>
        <v>703.58293413414856</v>
      </c>
      <c r="F635" s="710">
        <f t="shared" si="158"/>
        <v>394.61595424354249</v>
      </c>
      <c r="G635" s="710">
        <f t="shared" si="159"/>
        <v>314.84104777309972</v>
      </c>
      <c r="H635" s="717">
        <f t="shared" si="160"/>
        <v>298.37773429744254</v>
      </c>
      <c r="I635" s="710">
        <f t="shared" si="161"/>
        <v>298.3466985373978</v>
      </c>
      <c r="J635" s="710">
        <f t="shared" si="162"/>
        <v>298.32492128493084</v>
      </c>
      <c r="K635" s="710">
        <f t="shared" si="163"/>
        <v>298.31200305551931</v>
      </c>
      <c r="L635" s="710">
        <f t="shared" si="164"/>
        <v>298.30770513833676</v>
      </c>
      <c r="N635" s="580">
        <v>561</v>
      </c>
      <c r="O635" s="710">
        <f t="shared" si="165"/>
        <v>2.126001170170392</v>
      </c>
      <c r="P635" s="710">
        <f t="shared" si="166"/>
        <v>921.82230469345313</v>
      </c>
      <c r="Q635" s="710">
        <f t="shared" si="167"/>
        <v>910.77894274598123</v>
      </c>
      <c r="R635" s="710">
        <f t="shared" si="168"/>
        <v>902.83848974256284</v>
      </c>
      <c r="S635" s="710">
        <f t="shared" si="169"/>
        <v>898.03794230308858</v>
      </c>
      <c r="T635" s="710">
        <f t="shared" si="170"/>
        <v>896.39945395363407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1446.4354759449543</v>
      </c>
      <c r="E636" s="710">
        <f t="shared" si="157"/>
        <v>704.09235547762944</v>
      </c>
      <c r="F636" s="710">
        <f t="shared" si="158"/>
        <v>394.88509659384778</v>
      </c>
      <c r="G636" s="710">
        <f t="shared" si="159"/>
        <v>314.91539515643592</v>
      </c>
      <c r="H636" s="717">
        <f t="shared" si="160"/>
        <v>298.38014330126521</v>
      </c>
      <c r="I636" s="710">
        <f t="shared" si="161"/>
        <v>298.34896934675487</v>
      </c>
      <c r="J636" s="710">
        <f t="shared" si="162"/>
        <v>298.32709411378903</v>
      </c>
      <c r="K636" s="710">
        <f t="shared" si="163"/>
        <v>298.31411733641244</v>
      </c>
      <c r="L636" s="710">
        <f t="shared" si="164"/>
        <v>298.30979983100707</v>
      </c>
      <c r="N636" s="580">
        <v>562</v>
      </c>
      <c r="O636" s="710">
        <f t="shared" si="165"/>
        <v>2.1297908335753304</v>
      </c>
      <c r="P636" s="710">
        <f t="shared" si="166"/>
        <v>922.57067516737004</v>
      </c>
      <c r="Q636" s="710">
        <f t="shared" si="167"/>
        <v>911.53998491235234</v>
      </c>
      <c r="R636" s="710">
        <f t="shared" si="168"/>
        <v>903.60860597080853</v>
      </c>
      <c r="S636" s="710">
        <f t="shared" si="169"/>
        <v>898.81349206734251</v>
      </c>
      <c r="T636" s="710">
        <f t="shared" si="170"/>
        <v>897.17677104238885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1446.5157520370001</v>
      </c>
      <c r="E637" s="710">
        <f t="shared" si="157"/>
        <v>704.60099088568904</v>
      </c>
      <c r="F637" s="710">
        <f t="shared" si="158"/>
        <v>395.1542923564615</v>
      </c>
      <c r="G637" s="710">
        <f t="shared" si="159"/>
        <v>314.98988681138763</v>
      </c>
      <c r="H637" s="717">
        <f t="shared" si="160"/>
        <v>298.38256243405084</v>
      </c>
      <c r="I637" s="710">
        <f t="shared" si="161"/>
        <v>298.3512500192839</v>
      </c>
      <c r="J637" s="710">
        <f t="shared" si="162"/>
        <v>298.3292766141592</v>
      </c>
      <c r="K637" s="710">
        <f t="shared" si="163"/>
        <v>298.31624117285719</v>
      </c>
      <c r="L637" s="710">
        <f t="shared" si="164"/>
        <v>298.31190403990257</v>
      </c>
      <c r="N637" s="580">
        <v>563</v>
      </c>
      <c r="O637" s="710">
        <f t="shared" si="165"/>
        <v>2.1335804969802687</v>
      </c>
      <c r="P637" s="710">
        <f t="shared" si="166"/>
        <v>923.31817795211202</v>
      </c>
      <c r="Q637" s="710">
        <f t="shared" si="167"/>
        <v>912.30014469750643</v>
      </c>
      <c r="R637" s="710">
        <f t="shared" si="168"/>
        <v>904.37782929702519</v>
      </c>
      <c r="S637" s="710">
        <f t="shared" si="169"/>
        <v>899.58814262971896</v>
      </c>
      <c r="T637" s="710">
        <f t="shared" si="170"/>
        <v>897.953186880163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1446.5958792522733</v>
      </c>
      <c r="E638" s="710">
        <f t="shared" si="157"/>
        <v>705.1088420913137</v>
      </c>
      <c r="F638" s="710">
        <f t="shared" si="158"/>
        <v>395.42354065242682</v>
      </c>
      <c r="G638" s="710">
        <f t="shared" si="159"/>
        <v>315.06452247373301</v>
      </c>
      <c r="H638" s="717">
        <f t="shared" si="160"/>
        <v>298.38499171343881</v>
      </c>
      <c r="I638" s="710">
        <f t="shared" si="161"/>
        <v>298.3535405731667</v>
      </c>
      <c r="J638" s="710">
        <f t="shared" si="162"/>
        <v>298.33146880460799</v>
      </c>
      <c r="K638" s="710">
        <f t="shared" si="163"/>
        <v>298.31837458364942</v>
      </c>
      <c r="L638" s="710">
        <f t="shared" si="164"/>
        <v>298.31401778389403</v>
      </c>
      <c r="N638" s="580">
        <v>564</v>
      </c>
      <c r="O638" s="710">
        <f t="shared" si="165"/>
        <v>2.1373701603852071</v>
      </c>
      <c r="P638" s="710">
        <f t="shared" si="166"/>
        <v>924.06481405371073</v>
      </c>
      <c r="Q638" s="710">
        <f t="shared" si="167"/>
        <v>913.05942312450998</v>
      </c>
      <c r="R638" s="710">
        <f t="shared" si="168"/>
        <v>905.14616075647734</v>
      </c>
      <c r="S638" s="710">
        <f t="shared" si="169"/>
        <v>900.36189503278695</v>
      </c>
      <c r="T638" s="710">
        <f t="shared" si="170"/>
        <v>898.72870251190136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1446.6758582405216</v>
      </c>
      <c r="E639" s="710">
        <f t="shared" si="157"/>
        <v>705.61591082315886</v>
      </c>
      <c r="F639" s="710">
        <f t="shared" si="158"/>
        <v>395.69284060657611</v>
      </c>
      <c r="G639" s="710">
        <f t="shared" si="159"/>
        <v>315.13930187885933</v>
      </c>
      <c r="H639" s="717">
        <f t="shared" si="160"/>
        <v>298.38743115702891</v>
      </c>
      <c r="I639" s="710">
        <f t="shared" si="161"/>
        <v>298.35584102654661</v>
      </c>
      <c r="J639" s="710">
        <f t="shared" si="162"/>
        <v>298.33367070366381</v>
      </c>
      <c r="K639" s="710">
        <f t="shared" si="163"/>
        <v>298.32051758754699</v>
      </c>
      <c r="L639" s="710">
        <f t="shared" si="164"/>
        <v>298.31614108181481</v>
      </c>
      <c r="N639" s="580">
        <v>565</v>
      </c>
      <c r="O639" s="710">
        <f t="shared" si="165"/>
        <v>2.1411598237901455</v>
      </c>
      <c r="P639" s="710">
        <f t="shared" si="166"/>
        <v>924.81058447703174</v>
      </c>
      <c r="Q639" s="710">
        <f t="shared" si="167"/>
        <v>913.81782121524316</v>
      </c>
      <c r="R639" s="710">
        <f t="shared" si="168"/>
        <v>905.91360138322898</v>
      </c>
      <c r="S639" s="710">
        <f t="shared" si="169"/>
        <v>901.13475031790631</v>
      </c>
      <c r="T639" s="710">
        <f t="shared" si="170"/>
        <v>899.50331898133686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1446.7556896446781</v>
      </c>
      <c r="E640" s="710">
        <f t="shared" si="157"/>
        <v>706.12219880555506</v>
      </c>
      <c r="F640" s="710">
        <f t="shared" si="158"/>
        <v>395.96219134751624</v>
      </c>
      <c r="G640" s="710">
        <f t="shared" si="159"/>
        <v>315.21422476176821</v>
      </c>
      <c r="H640" s="717">
        <f t="shared" si="160"/>
        <v>298.38988078238145</v>
      </c>
      <c r="I640" s="710">
        <f t="shared" si="161"/>
        <v>298.35815139752799</v>
      </c>
      <c r="J640" s="710">
        <f t="shared" si="162"/>
        <v>298.33588232981703</v>
      </c>
      <c r="K640" s="710">
        <f t="shared" si="163"/>
        <v>298.32267020327015</v>
      </c>
      <c r="L640" s="710">
        <f t="shared" si="164"/>
        <v>298.31827395246029</v>
      </c>
      <c r="N640" s="580">
        <v>566</v>
      </c>
      <c r="O640" s="710">
        <f t="shared" si="165"/>
        <v>2.1449494871950838</v>
      </c>
      <c r="P640" s="710">
        <f t="shared" si="166"/>
        <v>925.5554902257752</v>
      </c>
      <c r="Q640" s="710">
        <f t="shared" si="167"/>
        <v>914.57533999040129</v>
      </c>
      <c r="R640" s="710">
        <f t="shared" si="168"/>
        <v>906.68015221014559</v>
      </c>
      <c r="S640" s="710">
        <f t="shared" si="169"/>
        <v>901.9067095252301</v>
      </c>
      <c r="T640" s="710">
        <f t="shared" si="170"/>
        <v>900.27703733099236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1446.8353741009664</v>
      </c>
      <c r="E641" s="710">
        <f t="shared" si="157"/>
        <v>706.6277077585147</v>
      </c>
      <c r="F641" s="710">
        <f t="shared" si="158"/>
        <v>396.23159200761455</v>
      </c>
      <c r="G641" s="710">
        <f t="shared" si="159"/>
        <v>315.28929085708103</v>
      </c>
      <c r="H641" s="717">
        <f t="shared" si="160"/>
        <v>298.39234060701705</v>
      </c>
      <c r="I641" s="710">
        <f t="shared" si="161"/>
        <v>298.36047170417646</v>
      </c>
      <c r="J641" s="710">
        <f t="shared" si="162"/>
        <v>298.33810370151963</v>
      </c>
      <c r="K641" s="710">
        <f t="shared" si="163"/>
        <v>298.32483244950112</v>
      </c>
      <c r="L641" s="710">
        <f t="shared" si="164"/>
        <v>298.32041641458812</v>
      </c>
      <c r="N641" s="580">
        <v>567</v>
      </c>
      <c r="O641" s="710">
        <f t="shared" si="165"/>
        <v>2.1487391506000217</v>
      </c>
      <c r="P641" s="710">
        <f t="shared" si="166"/>
        <v>926.29953230247793</v>
      </c>
      <c r="Q641" s="710">
        <f t="shared" si="167"/>
        <v>915.33198046949622</v>
      </c>
      <c r="R641" s="710">
        <f t="shared" si="168"/>
        <v>907.44581426889499</v>
      </c>
      <c r="S641" s="710">
        <f t="shared" si="169"/>
        <v>902.67777369370469</v>
      </c>
      <c r="T641" s="710">
        <f t="shared" si="170"/>
        <v>901.04985860218244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1446.9149122390018</v>
      </c>
      <c r="E642" s="710">
        <f t="shared" si="157"/>
        <v>707.13243939773895</v>
      </c>
      <c r="F642" s="710">
        <f t="shared" si="158"/>
        <v>396.50104172298427</v>
      </c>
      <c r="G642" s="710">
        <f t="shared" si="159"/>
        <v>315.36449989904418</v>
      </c>
      <c r="H642" s="717">
        <f t="shared" si="160"/>
        <v>298.39481064841686</v>
      </c>
      <c r="I642" s="710">
        <f t="shared" si="161"/>
        <v>298.36280196451878</v>
      </c>
      <c r="J642" s="710">
        <f t="shared" si="162"/>
        <v>298.34033483718537</v>
      </c>
      <c r="K642" s="710">
        <f t="shared" si="163"/>
        <v>298.32700434488413</v>
      </c>
      <c r="L642" s="710">
        <f t="shared" si="164"/>
        <v>298.32256848691833</v>
      </c>
      <c r="N642" s="580">
        <v>568</v>
      </c>
      <c r="O642" s="710">
        <f t="shared" si="165"/>
        <v>2.1525288140049601</v>
      </c>
      <c r="P642" s="710">
        <f t="shared" si="166"/>
        <v>927.04271170851393</v>
      </c>
      <c r="Q642" s="710">
        <f t="shared" si="167"/>
        <v>916.08774367085789</v>
      </c>
      <c r="R642" s="710">
        <f t="shared" si="168"/>
        <v>908.21058858994866</v>
      </c>
      <c r="S642" s="710">
        <f t="shared" si="169"/>
        <v>903.44794386107219</v>
      </c>
      <c r="T642" s="710">
        <f t="shared" si="170"/>
        <v>901.82178383501366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1446.9943046818923</v>
      </c>
      <c r="E643" s="710">
        <f t="shared" si="157"/>
        <v>707.63639543462432</v>
      </c>
      <c r="F643" s="710">
        <f t="shared" si="158"/>
        <v>396.77053963347015</v>
      </c>
      <c r="G643" s="710">
        <f t="shared" si="159"/>
        <v>315.43985162153422</v>
      </c>
      <c r="H643" s="717">
        <f t="shared" si="160"/>
        <v>298.39729092402229</v>
      </c>
      <c r="I643" s="710">
        <f t="shared" si="161"/>
        <v>298.36514219654282</v>
      </c>
      <c r="J643" s="710">
        <f t="shared" si="162"/>
        <v>298.34257575518956</v>
      </c>
      <c r="K643" s="710">
        <f t="shared" si="163"/>
        <v>298.32918590802558</v>
      </c>
      <c r="L643" s="710">
        <f t="shared" si="164"/>
        <v>298.32473018813272</v>
      </c>
      <c r="N643" s="580">
        <v>569</v>
      </c>
      <c r="O643" s="710">
        <f t="shared" si="165"/>
        <v>2.1563184774098985</v>
      </c>
      <c r="P643" s="710">
        <f t="shared" si="166"/>
        <v>927.78502944409638</v>
      </c>
      <c r="Q643" s="710">
        <f t="shared" si="167"/>
        <v>916.84263061163529</v>
      </c>
      <c r="R643" s="710">
        <f t="shared" si="168"/>
        <v>908.97447620258345</v>
      </c>
      <c r="S643" s="710">
        <f t="shared" si="169"/>
        <v>904.21722106387142</v>
      </c>
      <c r="T643" s="710">
        <f t="shared" si="170"/>
        <v>902.59281406838716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1447.0735520463375</v>
      </c>
      <c r="E644" s="710">
        <f t="shared" si="157"/>
        <v>708.13957757626929</v>
      </c>
      <c r="F644" s="710">
        <f t="shared" si="158"/>
        <v>397.0400848826344</v>
      </c>
      <c r="G644" s="710">
        <f t="shared" si="159"/>
        <v>315.51534575806318</v>
      </c>
      <c r="H644" s="717">
        <f t="shared" si="160"/>
        <v>298.39978145123513</v>
      </c>
      <c r="I644" s="710">
        <f t="shared" si="161"/>
        <v>298.36749241819729</v>
      </c>
      <c r="J644" s="710">
        <f t="shared" si="162"/>
        <v>298.3448264738692</v>
      </c>
      <c r="K644" s="710">
        <f t="shared" si="163"/>
        <v>298.33137715749359</v>
      </c>
      <c r="L644" s="710">
        <f t="shared" si="164"/>
        <v>298.32690153687537</v>
      </c>
      <c r="N644" s="580">
        <v>570</v>
      </c>
      <c r="O644" s="710">
        <f t="shared" si="165"/>
        <v>2.1601081408148368</v>
      </c>
      <c r="P644" s="710">
        <f t="shared" si="166"/>
        <v>928.52648650827871</v>
      </c>
      <c r="Q644" s="710">
        <f t="shared" si="167"/>
        <v>917.59664230779845</v>
      </c>
      <c r="R644" s="710">
        <f t="shared" si="168"/>
        <v>909.73747813488262</v>
      </c>
      <c r="S644" s="710">
        <f t="shared" si="169"/>
        <v>904.98560633743955</v>
      </c>
      <c r="T644" s="710">
        <f t="shared" si="170"/>
        <v>903.3629503399992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1447.1526549427249</v>
      </c>
      <c r="E645" s="710">
        <f t="shared" si="157"/>
        <v>708.6419875254818</v>
      </c>
      <c r="F645" s="710">
        <f t="shared" si="158"/>
        <v>397.30967661774235</v>
      </c>
      <c r="G645" s="710">
        <f t="shared" si="159"/>
        <v>315.59098204178349</v>
      </c>
      <c r="H645" s="717">
        <f t="shared" si="160"/>
        <v>298.40228224741742</v>
      </c>
      <c r="I645" s="710">
        <f t="shared" si="161"/>
        <v>298.36985264739218</v>
      </c>
      <c r="J645" s="710">
        <f t="shared" si="162"/>
        <v>298.34708701152272</v>
      </c>
      <c r="K645" s="710">
        <f t="shared" si="163"/>
        <v>298.33357811181827</v>
      </c>
      <c r="L645" s="710">
        <f t="shared" si="164"/>
        <v>298.32908255175226</v>
      </c>
      <c r="N645" s="580">
        <v>571</v>
      </c>
      <c r="O645" s="710">
        <f t="shared" si="165"/>
        <v>2.1638978042197752</v>
      </c>
      <c r="P645" s="710">
        <f t="shared" si="166"/>
        <v>929.26708389895612</v>
      </c>
      <c r="Q645" s="710">
        <f t="shared" si="167"/>
        <v>918.34977977413894</v>
      </c>
      <c r="R645" s="710">
        <f t="shared" si="168"/>
        <v>910.49959541373789</v>
      </c>
      <c r="S645" s="710">
        <f t="shared" si="169"/>
        <v>905.75310071591309</v>
      </c>
      <c r="T645" s="710">
        <f t="shared" si="170"/>
        <v>904.13219368634293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1447.2316139752268</v>
      </c>
      <c r="E646" s="710">
        <f t="shared" si="157"/>
        <v>709.14362698078583</v>
      </c>
      <c r="F646" s="710">
        <f t="shared" si="158"/>
        <v>397.57931398974836</v>
      </c>
      <c r="G646" s="710">
        <f t="shared" si="159"/>
        <v>315.66676020549363</v>
      </c>
      <c r="H646" s="717">
        <f t="shared" si="160"/>
        <v>298.40479332989156</v>
      </c>
      <c r="I646" s="710">
        <f t="shared" si="161"/>
        <v>298.37222290199821</v>
      </c>
      <c r="J646" s="710">
        <f t="shared" si="162"/>
        <v>298.34935738641013</v>
      </c>
      <c r="K646" s="710">
        <f t="shared" si="163"/>
        <v>298.33578878949146</v>
      </c>
      <c r="L646" s="710">
        <f t="shared" si="164"/>
        <v>298.33127325133137</v>
      </c>
      <c r="N646" s="580">
        <v>572</v>
      </c>
      <c r="O646" s="710">
        <f t="shared" si="165"/>
        <v>2.1676874676247135</v>
      </c>
      <c r="P646" s="710">
        <f t="shared" si="166"/>
        <v>930.0068226128667</v>
      </c>
      <c r="Q646" s="710">
        <f t="shared" si="167"/>
        <v>919.10204402427235</v>
      </c>
      <c r="R646" s="710">
        <f t="shared" si="168"/>
        <v>911.26082906484999</v>
      </c>
      <c r="S646" s="710">
        <f t="shared" si="169"/>
        <v>906.51970523222985</v>
      </c>
      <c r="T646" s="710">
        <f t="shared" si="170"/>
        <v>904.90054514271003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1447.3104297418927</v>
      </c>
      <c r="E647" s="710">
        <f t="shared" si="157"/>
        <v>709.64449763642881</v>
      </c>
      <c r="F647" s="710">
        <f t="shared" si="158"/>
        <v>397.84899615328175</v>
      </c>
      <c r="G647" s="710">
        <f t="shared" si="159"/>
        <v>315.74267998164271</v>
      </c>
      <c r="H647" s="717">
        <f t="shared" si="160"/>
        <v>298.40731471594006</v>
      </c>
      <c r="I647" s="710">
        <f t="shared" si="161"/>
        <v>298.37460319984723</v>
      </c>
      <c r="J647" s="710">
        <f t="shared" si="162"/>
        <v>298.35163761675278</v>
      </c>
      <c r="K647" s="710">
        <f t="shared" si="163"/>
        <v>298.33800920896687</v>
      </c>
      <c r="L647" s="710">
        <f t="shared" si="164"/>
        <v>298.33347365414244</v>
      </c>
      <c r="N647" s="580">
        <v>573</v>
      </c>
      <c r="O647" s="710">
        <f t="shared" si="165"/>
        <v>2.1714771310296519</v>
      </c>
      <c r="P647" s="710">
        <f t="shared" si="166"/>
        <v>930.74570364559304</v>
      </c>
      <c r="Q647" s="710">
        <f t="shared" si="167"/>
        <v>919.85343607063851</v>
      </c>
      <c r="R647" s="710">
        <f t="shared" si="168"/>
        <v>912.02118011273069</v>
      </c>
      <c r="S647" s="710">
        <f t="shared" si="169"/>
        <v>907.28542091812983</v>
      </c>
      <c r="T647" s="710">
        <f t="shared" si="170"/>
        <v>905.66800574319154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1447.3891028347432</v>
      </c>
      <c r="E648" s="710">
        <f t="shared" si="157"/>
        <v>710.14460118238821</v>
      </c>
      <c r="F648" s="710">
        <f t="shared" si="158"/>
        <v>398.11872226663257</v>
      </c>
      <c r="G648" s="710">
        <f t="shared" si="159"/>
        <v>315.81874110233588</v>
      </c>
      <c r="H648" s="717">
        <f t="shared" si="160"/>
        <v>298.40984642280574</v>
      </c>
      <c r="I648" s="710">
        <f t="shared" si="161"/>
        <v>298.37699355873178</v>
      </c>
      <c r="J648" s="710">
        <f t="shared" si="162"/>
        <v>298.35392772073351</v>
      </c>
      <c r="K648" s="710">
        <f t="shared" si="163"/>
        <v>298.34023938865988</v>
      </c>
      <c r="L648" s="710">
        <f t="shared" si="164"/>
        <v>298.33568377867721</v>
      </c>
      <c r="N648" s="580">
        <v>574</v>
      </c>
      <c r="O648" s="710">
        <f t="shared" si="165"/>
        <v>2.1752667944345903</v>
      </c>
      <c r="P648" s="710">
        <f t="shared" si="166"/>
        <v>931.48372799156323</v>
      </c>
      <c r="Q648" s="710">
        <f t="shared" si="167"/>
        <v>920.60395692450402</v>
      </c>
      <c r="R648" s="710">
        <f t="shared" si="168"/>
        <v>912.78064958070343</v>
      </c>
      <c r="S648" s="710">
        <f t="shared" si="169"/>
        <v>908.05024880415658</v>
      </c>
      <c r="T648" s="710">
        <f t="shared" si="170"/>
        <v>906.4345765206798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1447.4676338398599</v>
      </c>
      <c r="E649" s="710">
        <f t="shared" si="157"/>
        <v>710.64393930437939</v>
      </c>
      <c r="F649" s="710">
        <f t="shared" si="158"/>
        <v>398.38849149173774</v>
      </c>
      <c r="G649" s="710">
        <f t="shared" si="159"/>
        <v>315.89494329933927</v>
      </c>
      <c r="H649" s="717">
        <f t="shared" si="160"/>
        <v>298.41238846769147</v>
      </c>
      <c r="I649" s="710">
        <f t="shared" si="161"/>
        <v>298.37939399640538</v>
      </c>
      <c r="J649" s="710">
        <f t="shared" si="162"/>
        <v>298.35622771649639</v>
      </c>
      <c r="K649" s="710">
        <f t="shared" si="163"/>
        <v>298.34247934694747</v>
      </c>
      <c r="L649" s="710">
        <f t="shared" si="164"/>
        <v>298.33790364338904</v>
      </c>
      <c r="N649" s="580">
        <v>575</v>
      </c>
      <c r="O649" s="710">
        <f t="shared" si="165"/>
        <v>2.1790564578395286</v>
      </c>
      <c r="P649" s="710">
        <f t="shared" si="166"/>
        <v>932.22089664405257</v>
      </c>
      <c r="Q649" s="710">
        <f t="shared" si="167"/>
        <v>921.3536075959621</v>
      </c>
      <c r="R649" s="710">
        <f t="shared" si="168"/>
        <v>913.53923849090563</v>
      </c>
      <c r="S649" s="710">
        <f t="shared" si="169"/>
        <v>908.81418991965927</v>
      </c>
      <c r="T649" s="710">
        <f t="shared" si="170"/>
        <v>907.2002585068692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1447.5460233374752</v>
      </c>
      <c r="E650" s="710">
        <f t="shared" si="157"/>
        <v>711.14251368386272</v>
      </c>
      <c r="F650" s="710">
        <f t="shared" si="158"/>
        <v>398.65830299416712</v>
      </c>
      <c r="G650" s="710">
        <f t="shared" si="159"/>
        <v>315.97128630408497</v>
      </c>
      <c r="H650" s="717">
        <f t="shared" si="160"/>
        <v>298.41494086776038</v>
      </c>
      <c r="I650" s="710">
        <f t="shared" si="161"/>
        <v>298.3818045305822</v>
      </c>
      <c r="J650" s="710">
        <f t="shared" si="162"/>
        <v>298.35853762214697</v>
      </c>
      <c r="K650" s="710">
        <f t="shared" si="163"/>
        <v>298.34472910216834</v>
      </c>
      <c r="L650" s="710">
        <f t="shared" si="164"/>
        <v>298.34013326669304</v>
      </c>
      <c r="N650" s="580">
        <v>576</v>
      </c>
      <c r="O650" s="710">
        <f t="shared" si="165"/>
        <v>2.1828461212444665</v>
      </c>
      <c r="P650" s="710">
        <f t="shared" si="166"/>
        <v>932.95721059518451</v>
      </c>
      <c r="Q650" s="710">
        <f t="shared" si="167"/>
        <v>922.1023890939357</v>
      </c>
      <c r="R650" s="710">
        <f t="shared" si="168"/>
        <v>914.29694786428922</v>
      </c>
      <c r="S650" s="710">
        <f t="shared" si="169"/>
        <v>909.57724529279335</v>
      </c>
      <c r="T650" s="710">
        <f t="shared" si="170"/>
        <v>907.96505273225819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1447.6242719020597</v>
      </c>
      <c r="E651" s="710">
        <f t="shared" ref="E651:E707" si="173">FoAb*D650+(1-2*FoAb)*E650+FoAb*F650</f>
        <v>711.64032599805103</v>
      </c>
      <c r="F651" s="710">
        <f t="shared" ref="F651:F707" si="174">FoAb*E650+(1-2*FoAb)*F650+FoAb*G650</f>
        <v>398.92815594310929</v>
      </c>
      <c r="G651" s="710">
        <f t="shared" ref="G651:G707" si="175">FoAb*F650+(1-2*FoAb)*G650+FoAb*H650</f>
        <v>316.04776984767619</v>
      </c>
      <c r="H651" s="717">
        <f t="shared" ref="H651:H707" si="176">_FoN1*G650+(1-_FoN1-_FoN2)*H650+_FoN2*I650</f>
        <v>298.41750364013569</v>
      </c>
      <c r="I651" s="710">
        <f t="shared" ref="I651:I707" si="177">FoCase*H650+(1-2*FoCase)*I650+FoCase*J650</f>
        <v>298.38422517893724</v>
      </c>
      <c r="J651" s="710">
        <f t="shared" ref="J651:J707" si="178">FoCase*I650+(1-2*FoCase)*J650+FoCase*K650</f>
        <v>298.3608574557519</v>
      </c>
      <c r="K651" s="710">
        <f t="shared" ref="K651:K707" si="179">FoCase*J650+(1-2*FoCase)*K650+FoCase*L650</f>
        <v>298.34698867262267</v>
      </c>
      <c r="L651" s="710">
        <f t="shared" ref="L651:L707" si="180">(1-2*FoCase-2*FoCase*BiAtmCase)*L650+2*FoCase*K650+2*FoCase*BiAtmCase*Tatm</f>
        <v>298.34237266696607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933.69267083593229</v>
      </c>
      <c r="Q651" s="710">
        <f t="shared" ref="Q651:Q703" si="183">FoCase*P650+(1-2*FoCase)*Q650+FoCase*R650</f>
        <v>922.85030242617734</v>
      </c>
      <c r="R651" s="710">
        <f t="shared" ref="R651:R703" si="184">FoCase*Q650+(1-2*FoCase)*R650+FoCase*S650</f>
        <v>915.05377872062297</v>
      </c>
      <c r="S651" s="710">
        <f t="shared" ref="S651:S703" si="185">FoCase*R650+(1-2*FoCase)*S650+FoCase*T650</f>
        <v>910.33941595052192</v>
      </c>
      <c r="T651" s="710">
        <f t="shared" ref="T651:T703" si="186">(1-2*FoCase-2*FoCase*BiAtmCase)*T650+2*FoCase*S650+2*FoCase*BiAtmCase*Tatm</f>
        <v>908.72896022615066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1447.7023801024095</v>
      </c>
      <c r="E652" s="710">
        <f t="shared" si="173"/>
        <v>712.13737791991696</v>
      </c>
      <c r="F652" s="710">
        <f t="shared" si="174"/>
        <v>399.19804951135808</v>
      </c>
      <c r="G652" s="710">
        <f t="shared" si="175"/>
        <v>316.12439366089211</v>
      </c>
      <c r="H652" s="717">
        <f t="shared" si="176"/>
        <v>298.42007680190068</v>
      </c>
      <c r="I652" s="710">
        <f t="shared" si="177"/>
        <v>298.38665595910635</v>
      </c>
      <c r="J652" s="710">
        <f t="shared" si="178"/>
        <v>298.36318723533901</v>
      </c>
      <c r="K652" s="710">
        <f t="shared" si="179"/>
        <v>298.3492580765722</v>
      </c>
      <c r="L652" s="710">
        <f t="shared" si="180"/>
        <v>298.34462186254649</v>
      </c>
      <c r="N652" s="580">
        <v>578</v>
      </c>
      <c r="O652" s="710">
        <f t="shared" si="181"/>
        <v>2.1904254480543432</v>
      </c>
      <c r="P652" s="710">
        <f t="shared" si="182"/>
        <v>934.42727835612015</v>
      </c>
      <c r="Q652" s="710">
        <f t="shared" si="183"/>
        <v>923.59734859927141</v>
      </c>
      <c r="R652" s="710">
        <f t="shared" si="184"/>
        <v>915.80973207849274</v>
      </c>
      <c r="S652" s="710">
        <f t="shared" si="185"/>
        <v>911.10070291861803</v>
      </c>
      <c r="T652" s="710">
        <f t="shared" si="186"/>
        <v>909.49198201665638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1447.7803485017305</v>
      </c>
      <c r="E653" s="710">
        <f t="shared" si="173"/>
        <v>712.63367111820014</v>
      </c>
      <c r="F653" s="710">
        <f t="shared" si="174"/>
        <v>399.4679828752985</v>
      </c>
      <c r="G653" s="710">
        <f t="shared" si="175"/>
        <v>316.201157474193</v>
      </c>
      <c r="H653" s="717">
        <f t="shared" si="176"/>
        <v>298.42266037009881</v>
      </c>
      <c r="I653" s="710">
        <f t="shared" si="177"/>
        <v>298.38909688868591</v>
      </c>
      <c r="J653" s="710">
        <f t="shared" si="178"/>
        <v>298.36552697889744</v>
      </c>
      <c r="K653" s="710">
        <f t="shared" si="179"/>
        <v>298.35153733224007</v>
      </c>
      <c r="L653" s="710">
        <f t="shared" si="180"/>
        <v>298.3468808717343</v>
      </c>
      <c r="N653" s="580">
        <v>579</v>
      </c>
      <c r="O653" s="710">
        <f t="shared" si="181"/>
        <v>2.1942151114592816</v>
      </c>
      <c r="P653" s="710">
        <f t="shared" si="182"/>
        <v>935.16103414442478</v>
      </c>
      <c r="Q653" s="710">
        <f t="shared" si="183"/>
        <v>924.34352861863533</v>
      </c>
      <c r="R653" s="710">
        <f t="shared" si="184"/>
        <v>916.56480895530376</v>
      </c>
      <c r="S653" s="710">
        <f t="shared" si="185"/>
        <v>911.86110722166472</v>
      </c>
      <c r="T653" s="710">
        <f t="shared" si="186"/>
        <v>910.25411913069399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1447.8581776577225</v>
      </c>
      <c r="E654" s="710">
        <f t="shared" si="173"/>
        <v>713.12920725741571</v>
      </c>
      <c r="F654" s="710">
        <f t="shared" si="174"/>
        <v>399.73795521489296</v>
      </c>
      <c r="G654" s="710">
        <f t="shared" si="175"/>
        <v>316.27806101772478</v>
      </c>
      <c r="H654" s="717">
        <f t="shared" si="176"/>
        <v>298.42525436173332</v>
      </c>
      <c r="I654" s="710">
        <f t="shared" si="177"/>
        <v>298.39154798523305</v>
      </c>
      <c r="J654" s="710">
        <f t="shared" si="178"/>
        <v>298.36787670437735</v>
      </c>
      <c r="K654" s="710">
        <f t="shared" si="179"/>
        <v>298.35382645781095</v>
      </c>
      <c r="L654" s="710">
        <f t="shared" si="180"/>
        <v>298.34914971279096</v>
      </c>
      <c r="N654" s="580">
        <v>580</v>
      </c>
      <c r="O654" s="710">
        <f t="shared" si="181"/>
        <v>2.19800477486422</v>
      </c>
      <c r="P654" s="710">
        <f t="shared" si="182"/>
        <v>935.89393918837652</v>
      </c>
      <c r="Q654" s="710">
        <f t="shared" si="183"/>
        <v>925.08884348852052</v>
      </c>
      <c r="R654" s="710">
        <f t="shared" si="184"/>
        <v>917.31901036728129</v>
      </c>
      <c r="S654" s="710">
        <f t="shared" si="185"/>
        <v>912.62062988305752</v>
      </c>
      <c r="T654" s="710">
        <f t="shared" si="186"/>
        <v>911.01537259399072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1447.9358681226611</v>
      </c>
      <c r="E655" s="710">
        <f t="shared" si="173"/>
        <v>713.62398799786126</v>
      </c>
      <c r="F655" s="710">
        <f t="shared" si="174"/>
        <v>400.00796571366766</v>
      </c>
      <c r="G655" s="710">
        <f t="shared" si="175"/>
        <v>316.35510402132445</v>
      </c>
      <c r="H655" s="717">
        <f t="shared" si="176"/>
        <v>298.42785879376777</v>
      </c>
      <c r="I655" s="710">
        <f t="shared" si="177"/>
        <v>298.39400926626536</v>
      </c>
      <c r="J655" s="710">
        <f t="shared" si="178"/>
        <v>298.37023642969007</v>
      </c>
      <c r="K655" s="710">
        <f t="shared" si="179"/>
        <v>298.35612547143074</v>
      </c>
      <c r="L655" s="710">
        <f t="shared" si="180"/>
        <v>298.35142840393951</v>
      </c>
      <c r="N655" s="580">
        <v>581</v>
      </c>
      <c r="O655" s="710">
        <f t="shared" si="181"/>
        <v>2.2017944382691583</v>
      </c>
      <c r="P655" s="710">
        <f t="shared" si="182"/>
        <v>936.62599447436071</v>
      </c>
      <c r="Q655" s="710">
        <f t="shared" si="183"/>
        <v>925.83329421201415</v>
      </c>
      <c r="R655" s="710">
        <f t="shared" si="184"/>
        <v>918.07233732947259</v>
      </c>
      <c r="S655" s="710">
        <f t="shared" si="185"/>
        <v>913.37927192500524</v>
      </c>
      <c r="T655" s="710">
        <f t="shared" si="186"/>
        <v>911.77574343108483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1448.0134204434783</v>
      </c>
      <c r="E656" s="710">
        <f t="shared" si="173"/>
        <v>714.11801499562466</v>
      </c>
      <c r="F656" s="710">
        <f t="shared" si="174"/>
        <v>400.27801355869877</v>
      </c>
      <c r="G656" s="710">
        <f t="shared" si="175"/>
        <v>316.43228621452431</v>
      </c>
      <c r="H656" s="717">
        <f t="shared" si="176"/>
        <v>298.43047368312551</v>
      </c>
      <c r="I656" s="710">
        <f t="shared" si="177"/>
        <v>298.39648074926129</v>
      </c>
      <c r="J656" s="710">
        <f t="shared" si="178"/>
        <v>298.37260617270778</v>
      </c>
      <c r="K656" s="710">
        <f t="shared" si="179"/>
        <v>298.35843439120674</v>
      </c>
      <c r="L656" s="710">
        <f t="shared" si="180"/>
        <v>298.35371696336432</v>
      </c>
      <c r="N656" s="580">
        <v>582</v>
      </c>
      <c r="O656" s="710">
        <f t="shared" si="181"/>
        <v>2.2055841016740967</v>
      </c>
      <c r="P656" s="710">
        <f t="shared" si="182"/>
        <v>937.35720098761897</v>
      </c>
      <c r="Q656" s="710">
        <f t="shared" si="183"/>
        <v>926.57688179104048</v>
      </c>
      <c r="R656" s="710">
        <f t="shared" si="184"/>
        <v>918.82479085574801</v>
      </c>
      <c r="S656" s="710">
        <f t="shared" si="185"/>
        <v>914.13703436853166</v>
      </c>
      <c r="T656" s="710">
        <f t="shared" si="186"/>
        <v>912.53523266532659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1448.0908351618425</v>
      </c>
      <c r="E657" s="710">
        <f t="shared" si="173"/>
        <v>714.61128990259181</v>
      </c>
      <c r="F657" s="710">
        <f t="shared" si="174"/>
        <v>400.54809794059884</v>
      </c>
      <c r="G657" s="710">
        <f t="shared" si="175"/>
        <v>316.50960732655739</v>
      </c>
      <c r="H657" s="717">
        <f t="shared" si="176"/>
        <v>298.4330990466899</v>
      </c>
      <c r="I657" s="710">
        <f t="shared" si="177"/>
        <v>298.39896245165949</v>
      </c>
      <c r="J657" s="710">
        <f t="shared" si="178"/>
        <v>298.37498595126385</v>
      </c>
      <c r="K657" s="710">
        <f t="shared" si="179"/>
        <v>298.36075323520754</v>
      </c>
      <c r="L657" s="710">
        <f t="shared" si="180"/>
        <v>298.35601540921112</v>
      </c>
      <c r="N657" s="580">
        <v>583</v>
      </c>
      <c r="O657" s="710">
        <f t="shared" si="181"/>
        <v>2.209373765079035</v>
      </c>
      <c r="P657" s="710">
        <f t="shared" si="182"/>
        <v>938.0875597122506</v>
      </c>
      <c r="Q657" s="710">
        <f t="shared" si="183"/>
        <v>927.319607226362</v>
      </c>
      <c r="R657" s="710">
        <f t="shared" si="184"/>
        <v>919.57637195880238</v>
      </c>
      <c r="S657" s="710">
        <f t="shared" si="185"/>
        <v>914.89391823347637</v>
      </c>
      <c r="T657" s="710">
        <f t="shared" si="186"/>
        <v>913.29384131888014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1448.168112814237</v>
      </c>
      <c r="E658" s="710">
        <f t="shared" si="173"/>
        <v>715.10381436645469</v>
      </c>
      <c r="F658" s="710">
        <f t="shared" si="174"/>
        <v>400.8182180535033</v>
      </c>
      <c r="G658" s="710">
        <f t="shared" si="175"/>
        <v>316.5870670863618</v>
      </c>
      <c r="H658" s="717">
        <f t="shared" si="176"/>
        <v>298.43573490130433</v>
      </c>
      <c r="I658" s="710">
        <f t="shared" si="177"/>
        <v>298.40145439085933</v>
      </c>
      <c r="J658" s="710">
        <f t="shared" si="178"/>
        <v>298.37737578315256</v>
      </c>
      <c r="K658" s="710">
        <f t="shared" si="179"/>
        <v>298.3630820214629</v>
      </c>
      <c r="L658" s="710">
        <f t="shared" si="180"/>
        <v>298.35832375958711</v>
      </c>
      <c r="N658" s="580">
        <v>584</v>
      </c>
      <c r="O658" s="710">
        <f t="shared" si="181"/>
        <v>2.2131634284839734</v>
      </c>
      <c r="P658" s="710">
        <f t="shared" si="182"/>
        <v>938.81707163121416</v>
      </c>
      <c r="Q658" s="710">
        <f t="shared" si="183"/>
        <v>928.0614715175808</v>
      </c>
      <c r="R658" s="710">
        <f t="shared" si="184"/>
        <v>920.3270816501564</v>
      </c>
      <c r="S658" s="710">
        <f t="shared" si="185"/>
        <v>915.64992453849698</v>
      </c>
      <c r="T658" s="710">
        <f t="shared" si="186"/>
        <v>914.05157041272412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1448.2452539320366</v>
      </c>
      <c r="E659" s="710">
        <f t="shared" si="173"/>
        <v>715.59559003071911</v>
      </c>
      <c r="F659" s="710">
        <f t="shared" si="174"/>
        <v>401.08837309505674</v>
      </c>
      <c r="G659" s="710">
        <f t="shared" si="175"/>
        <v>316.66466522258594</v>
      </c>
      <c r="H659" s="717">
        <f t="shared" si="176"/>
        <v>298.43838126377193</v>
      </c>
      <c r="I659" s="710">
        <f t="shared" si="177"/>
        <v>298.40395658422079</v>
      </c>
      <c r="J659" s="710">
        <f t="shared" si="178"/>
        <v>298.37977568612899</v>
      </c>
      <c r="K659" s="710">
        <f t="shared" si="179"/>
        <v>298.36542076796388</v>
      </c>
      <c r="L659" s="710">
        <f t="shared" si="180"/>
        <v>298.36064203256052</v>
      </c>
      <c r="N659" s="580">
        <v>585</v>
      </c>
      <c r="O659" s="710">
        <f t="shared" si="181"/>
        <v>2.2169530918889113</v>
      </c>
      <c r="P659" s="710">
        <f t="shared" si="182"/>
        <v>939.54573772632818</v>
      </c>
      <c r="Q659" s="710">
        <f t="shared" si="183"/>
        <v>928.80247566314029</v>
      </c>
      <c r="R659" s="710">
        <f t="shared" si="184"/>
        <v>921.07692094015772</v>
      </c>
      <c r="S659" s="710">
        <f t="shared" si="185"/>
        <v>916.40505430106998</v>
      </c>
      <c r="T659" s="710">
        <f t="shared" si="186"/>
        <v>914.80842096665322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1448.3222590415824</v>
      </c>
      <c r="E660" s="710">
        <f t="shared" si="173"/>
        <v>716.08661853471278</v>
      </c>
      <c r="F660" s="710">
        <f t="shared" si="174"/>
        <v>401.35856226639964</v>
      </c>
      <c r="G660" s="710">
        <f t="shared" si="175"/>
        <v>316.7424014635929</v>
      </c>
      <c r="H660" s="717">
        <f t="shared" si="176"/>
        <v>298.44103815085589</v>
      </c>
      <c r="I660" s="710">
        <f t="shared" si="177"/>
        <v>298.40646904906396</v>
      </c>
      <c r="J660" s="710">
        <f t="shared" si="178"/>
        <v>298.38218567790926</v>
      </c>
      <c r="K660" s="710">
        <f t="shared" si="179"/>
        <v>298.36776949266255</v>
      </c>
      <c r="L660" s="710">
        <f t="shared" si="180"/>
        <v>298.36297024616113</v>
      </c>
      <c r="N660" s="580">
        <v>586</v>
      </c>
      <c r="O660" s="710">
        <f t="shared" si="181"/>
        <v>2.2207427552938497</v>
      </c>
      <c r="P660" s="710">
        <f t="shared" si="182"/>
        <v>940.27355897827306</v>
      </c>
      <c r="Q660" s="710">
        <f t="shared" si="183"/>
        <v>929.54262066032595</v>
      </c>
      <c r="R660" s="710">
        <f t="shared" si="184"/>
        <v>921.82589083798291</v>
      </c>
      <c r="S660" s="710">
        <f t="shared" si="185"/>
        <v>917.15930853749171</v>
      </c>
      <c r="T660" s="710">
        <f t="shared" si="186"/>
        <v>915.56439399928047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1448.3991286642577</v>
      </c>
      <c r="E661" s="710">
        <f t="shared" si="173"/>
        <v>716.57690151359338</v>
      </c>
      <c r="F661" s="710">
        <f t="shared" si="174"/>
        <v>401.62878477215469</v>
      </c>
      <c r="G661" s="710">
        <f t="shared" si="175"/>
        <v>316.82027553746531</v>
      </c>
      <c r="H661" s="717">
        <f t="shared" si="176"/>
        <v>298.44370557927925</v>
      </c>
      <c r="I661" s="710">
        <f t="shared" si="177"/>
        <v>298.40899180266968</v>
      </c>
      <c r="J661" s="710">
        <f t="shared" si="178"/>
        <v>298.38460577617025</v>
      </c>
      <c r="K661" s="710">
        <f t="shared" si="179"/>
        <v>298.37012821347207</v>
      </c>
      <c r="L661" s="710">
        <f t="shared" si="180"/>
        <v>298.36530841837964</v>
      </c>
      <c r="N661" s="580">
        <v>587</v>
      </c>
      <c r="O661" s="710">
        <f t="shared" si="181"/>
        <v>2.224532418698788</v>
      </c>
      <c r="P661" s="710">
        <f t="shared" si="182"/>
        <v>941.00053636659209</v>
      </c>
      <c r="Q661" s="710">
        <f t="shared" si="183"/>
        <v>930.28190750526699</v>
      </c>
      <c r="R661" s="710">
        <f t="shared" si="184"/>
        <v>922.57399235163825</v>
      </c>
      <c r="S661" s="710">
        <f t="shared" si="185"/>
        <v>917.91268826288047</v>
      </c>
      <c r="T661" s="710">
        <f t="shared" si="186"/>
        <v>916.31949052803714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1448.4758633165604</v>
      </c>
      <c r="E662" s="710">
        <f t="shared" si="173"/>
        <v>717.06644059835605</v>
      </c>
      <c r="F662" s="710">
        <f t="shared" si="174"/>
        <v>401.89903982041346</v>
      </c>
      <c r="G662" s="710">
        <f t="shared" si="175"/>
        <v>316.89828717201004</v>
      </c>
      <c r="H662" s="717">
        <f t="shared" si="176"/>
        <v>298.44638356572483</v>
      </c>
      <c r="I662" s="710">
        <f t="shared" si="177"/>
        <v>298.41152486227895</v>
      </c>
      <c r="J662" s="710">
        <f t="shared" si="178"/>
        <v>298.38703599854949</v>
      </c>
      <c r="K662" s="710">
        <f t="shared" si="179"/>
        <v>298.37249694826693</v>
      </c>
      <c r="L662" s="710">
        <f t="shared" si="180"/>
        <v>298.36765656716801</v>
      </c>
      <c r="N662" s="580">
        <v>588</v>
      </c>
      <c r="O662" s="710">
        <f t="shared" si="181"/>
        <v>2.2283220821037264</v>
      </c>
      <c r="P662" s="710">
        <f t="shared" si="182"/>
        <v>941.72667086969284</v>
      </c>
      <c r="Q662" s="710">
        <f t="shared" si="183"/>
        <v>931.02033719293775</v>
      </c>
      <c r="R662" s="710">
        <f t="shared" si="184"/>
        <v>923.32122648796144</v>
      </c>
      <c r="S662" s="710">
        <f t="shared" si="185"/>
        <v>918.66519449117789</v>
      </c>
      <c r="T662" s="710">
        <f t="shared" si="186"/>
        <v>917.0737115691752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1448.5524635101751</v>
      </c>
      <c r="E663" s="710">
        <f t="shared" si="173"/>
        <v>717.55523741584216</v>
      </c>
      <c r="F663" s="710">
        <f t="shared" si="174"/>
        <v>402.16932662272319</v>
      </c>
      <c r="G663" s="710">
        <f t="shared" si="175"/>
        <v>316.97643609476302</v>
      </c>
      <c r="H663" s="717">
        <f t="shared" si="176"/>
        <v>298.44907212683529</v>
      </c>
      <c r="I663" s="710">
        <f t="shared" si="177"/>
        <v>298.41406824509323</v>
      </c>
      <c r="J663" s="710">
        <f t="shared" si="178"/>
        <v>298.38947636264561</v>
      </c>
      <c r="K663" s="710">
        <f t="shared" si="179"/>
        <v>298.37487571488225</v>
      </c>
      <c r="L663" s="710">
        <f t="shared" si="180"/>
        <v>298.37001471043942</v>
      </c>
      <c r="N663" s="580">
        <v>589</v>
      </c>
      <c r="O663" s="710">
        <f t="shared" si="181"/>
        <v>2.2321117455086648</v>
      </c>
      <c r="P663" s="710">
        <f t="shared" si="182"/>
        <v>942.4519634648484</v>
      </c>
      <c r="Q663" s="710">
        <f t="shared" si="183"/>
        <v>931.75791071715901</v>
      </c>
      <c r="R663" s="710">
        <f t="shared" si="184"/>
        <v>924.0675942526226</v>
      </c>
      <c r="S663" s="710">
        <f t="shared" si="185"/>
        <v>919.41682823514941</v>
      </c>
      <c r="T663" s="710">
        <f t="shared" si="186"/>
        <v>917.82705813776829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1448.6289297520436</v>
      </c>
      <c r="E664" s="710">
        <f t="shared" si="173"/>
        <v>718.04329358874725</v>
      </c>
      <c r="F664" s="710">
        <f t="shared" si="174"/>
        <v>402.43964439407324</v>
      </c>
      <c r="G664" s="710">
        <f t="shared" si="175"/>
        <v>317.05472203299354</v>
      </c>
      <c r="H664" s="717">
        <f t="shared" si="176"/>
        <v>298.45177127921318</v>
      </c>
      <c r="I664" s="710">
        <f t="shared" si="177"/>
        <v>298.41662196827428</v>
      </c>
      <c r="J664" s="710">
        <f t="shared" si="178"/>
        <v>298.39192688601764</v>
      </c>
      <c r="K664" s="710">
        <f t="shared" si="179"/>
        <v>298.37726453111435</v>
      </c>
      <c r="L664" s="710">
        <f t="shared" si="180"/>
        <v>298.37238286606788</v>
      </c>
      <c r="N664" s="580">
        <v>590</v>
      </c>
      <c r="O664" s="710">
        <f t="shared" si="181"/>
        <v>2.2359014089136031</v>
      </c>
      <c r="P664" s="710">
        <f t="shared" si="182"/>
        <v>943.17641512819887</v>
      </c>
      <c r="Q664" s="710">
        <f t="shared" si="183"/>
        <v>932.49462907059922</v>
      </c>
      <c r="R664" s="710">
        <f t="shared" si="184"/>
        <v>924.81309665012611</v>
      </c>
      <c r="S664" s="710">
        <f t="shared" si="185"/>
        <v>920.16759050638655</v>
      </c>
      <c r="T664" s="710">
        <f t="shared" si="186"/>
        <v>918.57953124771313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1448.7052625444353</v>
      </c>
      <c r="E665" s="710">
        <f t="shared" si="173"/>
        <v>718.53061073562924</v>
      </c>
      <c r="F665" s="710">
        <f t="shared" si="174"/>
        <v>402.70999235288195</v>
      </c>
      <c r="G665" s="710">
        <f t="shared" si="175"/>
        <v>317.13314471370927</v>
      </c>
      <c r="H665" s="717">
        <f t="shared" si="176"/>
        <v>298.45448103942078</v>
      </c>
      <c r="I665" s="710">
        <f t="shared" si="177"/>
        <v>298.4191860489442</v>
      </c>
      <c r="J665" s="710">
        <f t="shared" si="178"/>
        <v>298.39438758618553</v>
      </c>
      <c r="K665" s="710">
        <f t="shared" si="179"/>
        <v>298.37966341472048</v>
      </c>
      <c r="L665" s="710">
        <f t="shared" si="180"/>
        <v>298.37476105188858</v>
      </c>
      <c r="N665" s="580">
        <v>591</v>
      </c>
      <c r="O665" s="710">
        <f t="shared" si="181"/>
        <v>2.2396910723185415</v>
      </c>
      <c r="P665" s="710">
        <f t="shared" si="182"/>
        <v>943.90002683475245</v>
      </c>
      <c r="Q665" s="710">
        <f t="shared" si="183"/>
        <v>933.23049324477597</v>
      </c>
      <c r="R665" s="710">
        <f t="shared" si="184"/>
        <v>925.55773468381142</v>
      </c>
      <c r="S665" s="710">
        <f t="shared" si="185"/>
        <v>920.91748231530812</v>
      </c>
      <c r="T665" s="710">
        <f t="shared" si="186"/>
        <v>919.33113191173072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1448.7814623850149</v>
      </c>
      <c r="E666" s="710">
        <f t="shared" si="173"/>
        <v>719.01719047091672</v>
      </c>
      <c r="F666" s="710">
        <f t="shared" si="174"/>
        <v>402.98036972098345</v>
      </c>
      <c r="G666" s="710">
        <f t="shared" si="175"/>
        <v>317.21170386366055</v>
      </c>
      <c r="H666" s="717">
        <f t="shared" si="176"/>
        <v>298.45720142398017</v>
      </c>
      <c r="I666" s="710">
        <f t="shared" si="177"/>
        <v>298.42176050418533</v>
      </c>
      <c r="J666" s="710">
        <f t="shared" si="178"/>
        <v>298.3968584806297</v>
      </c>
      <c r="K666" s="710">
        <f t="shared" si="179"/>
        <v>298.38207238341874</v>
      </c>
      <c r="L666" s="710">
        <f t="shared" si="180"/>
        <v>298.37714928569761</v>
      </c>
      <c r="N666" s="580">
        <v>592</v>
      </c>
      <c r="O666" s="710">
        <f t="shared" si="181"/>
        <v>2.2434807357234798</v>
      </c>
      <c r="P666" s="710">
        <f t="shared" si="182"/>
        <v>944.62279955838721</v>
      </c>
      <c r="Q666" s="710">
        <f t="shared" si="183"/>
        <v>933.96550423005692</v>
      </c>
      <c r="R666" s="710">
        <f t="shared" si="184"/>
        <v>926.30150935585482</v>
      </c>
      <c r="S666" s="710">
        <f t="shared" si="185"/>
        <v>921.66650467116096</v>
      </c>
      <c r="T666" s="710">
        <f t="shared" si="186"/>
        <v>920.08186114136822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1448.8575297669101</v>
      </c>
      <c r="E667" s="710">
        <f t="shared" si="173"/>
        <v>719.503034404917</v>
      </c>
      <c r="F667" s="710">
        <f t="shared" si="174"/>
        <v>403.25077572361442</v>
      </c>
      <c r="G667" s="710">
        <f t="shared" si="175"/>
        <v>317.29039920934514</v>
      </c>
      <c r="H667" s="717">
        <f t="shared" si="176"/>
        <v>298.45993244937324</v>
      </c>
      <c r="I667" s="710">
        <f t="shared" si="177"/>
        <v>298.42434535104019</v>
      </c>
      <c r="J667" s="710">
        <f t="shared" si="178"/>
        <v>298.39933958679137</v>
      </c>
      <c r="K667" s="710">
        <f t="shared" si="179"/>
        <v>298.38449145488812</v>
      </c>
      <c r="L667" s="710">
        <f t="shared" si="180"/>
        <v>298.37954758525217</v>
      </c>
      <c r="N667" s="580">
        <v>593</v>
      </c>
      <c r="O667" s="710">
        <f t="shared" si="181"/>
        <v>2.2472703991284182</v>
      </c>
      <c r="P667" s="710">
        <f t="shared" si="182"/>
        <v>945.34473427185173</v>
      </c>
      <c r="Q667" s="710">
        <f t="shared" si="183"/>
        <v>934.69966301566194</v>
      </c>
      <c r="R667" s="710">
        <f t="shared" si="184"/>
        <v>927.04442166727074</v>
      </c>
      <c r="S667" s="710">
        <f t="shared" si="185"/>
        <v>922.41465858202218</v>
      </c>
      <c r="T667" s="710">
        <f t="shared" si="186"/>
        <v>920.83171994699967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1448.9334651787779</v>
      </c>
      <c r="E668" s="710">
        <f t="shared" si="173"/>
        <v>719.9881441438248</v>
      </c>
      <c r="F668" s="710">
        <f t="shared" si="174"/>
        <v>403.521209589401</v>
      </c>
      <c r="G668" s="710">
        <f t="shared" si="175"/>
        <v>317.36923047701259</v>
      </c>
      <c r="H668" s="717">
        <f t="shared" si="176"/>
        <v>298.46267413204146</v>
      </c>
      <c r="I668" s="710">
        <f t="shared" si="177"/>
        <v>298.42694060651166</v>
      </c>
      <c r="J668" s="710">
        <f t="shared" si="178"/>
        <v>298.40183092207212</v>
      </c>
      <c r="K668" s="710">
        <f t="shared" si="179"/>
        <v>298.38692064676843</v>
      </c>
      <c r="L668" s="710">
        <f t="shared" si="180"/>
        <v>298.38195596827012</v>
      </c>
      <c r="N668" s="580">
        <v>594</v>
      </c>
      <c r="O668" s="710">
        <f t="shared" si="181"/>
        <v>2.2510600625333561</v>
      </c>
      <c r="P668" s="710">
        <f t="shared" si="182"/>
        <v>946.06583194676682</v>
      </c>
      <c r="Q668" s="710">
        <f t="shared" si="183"/>
        <v>935.43297058966357</v>
      </c>
      <c r="R668" s="710">
        <f t="shared" si="184"/>
        <v>927.78647261791275</v>
      </c>
      <c r="S668" s="710">
        <f t="shared" si="185"/>
        <v>923.16194505479996</v>
      </c>
      <c r="T668" s="710">
        <f t="shared" si="186"/>
        <v>921.5807093378279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1449.0092691048692</v>
      </c>
      <c r="E669" s="710">
        <f t="shared" si="173"/>
        <v>720.47252128973059</v>
      </c>
      <c r="F669" s="710">
        <f t="shared" si="174"/>
        <v>403.79167055034571</v>
      </c>
      <c r="G669" s="710">
        <f t="shared" si="175"/>
        <v>317.44819739266904</v>
      </c>
      <c r="H669" s="717">
        <f t="shared" si="176"/>
        <v>298.46542648838619</v>
      </c>
      <c r="I669" s="710">
        <f t="shared" si="177"/>
        <v>298.42954628756269</v>
      </c>
      <c r="J669" s="710">
        <f t="shared" si="178"/>
        <v>298.40433250383438</v>
      </c>
      <c r="K669" s="710">
        <f t="shared" si="179"/>
        <v>298.38935997666016</v>
      </c>
      <c r="L669" s="710">
        <f t="shared" si="180"/>
        <v>298.38437445243034</v>
      </c>
      <c r="N669" s="580">
        <v>595</v>
      </c>
      <c r="O669" s="710">
        <f t="shared" si="181"/>
        <v>2.2548497259382945</v>
      </c>
      <c r="P669" s="710">
        <f t="shared" si="182"/>
        <v>946.78609355362687</v>
      </c>
      <c r="Q669" s="710">
        <f t="shared" si="183"/>
        <v>936.16542793898907</v>
      </c>
      <c r="R669" s="710">
        <f t="shared" si="184"/>
        <v>928.52766320647527</v>
      </c>
      <c r="S669" s="710">
        <f t="shared" si="185"/>
        <v>923.90836509523479</v>
      </c>
      <c r="T669" s="710">
        <f t="shared" si="186"/>
        <v>922.32883032188522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1449.0849420250941</v>
      </c>
      <c r="E670" s="710">
        <f t="shared" si="173"/>
        <v>720.95616744062875</v>
      </c>
      <c r="F670" s="710">
        <f t="shared" si="174"/>
        <v>404.06215784181433</v>
      </c>
      <c r="G670" s="710">
        <f t="shared" si="175"/>
        <v>317.52729968208132</v>
      </c>
      <c r="H670" s="717">
        <f t="shared" si="176"/>
        <v>298.46818953476833</v>
      </c>
      <c r="I670" s="710">
        <f t="shared" si="177"/>
        <v>298.43216241111639</v>
      </c>
      <c r="J670" s="710">
        <f t="shared" si="178"/>
        <v>298.40684434940079</v>
      </c>
      <c r="K670" s="710">
        <f t="shared" si="179"/>
        <v>298.39180946212474</v>
      </c>
      <c r="L670" s="710">
        <f t="shared" si="180"/>
        <v>298.38680305537258</v>
      </c>
      <c r="N670" s="580">
        <v>596</v>
      </c>
      <c r="O670" s="710">
        <f t="shared" si="181"/>
        <v>2.2586393893432328</v>
      </c>
      <c r="P670" s="710">
        <f t="shared" si="182"/>
        <v>947.50552006180078</v>
      </c>
      <c r="Q670" s="710">
        <f t="shared" si="183"/>
        <v>936.8970360494211</v>
      </c>
      <c r="R670" s="710">
        <f t="shared" si="184"/>
        <v>929.26799443049492</v>
      </c>
      <c r="S670" s="710">
        <f t="shared" si="185"/>
        <v>924.65391970790142</v>
      </c>
      <c r="T670" s="710">
        <f t="shared" si="186"/>
        <v>923.07608390603571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1449.1604844150841</v>
      </c>
      <c r="E671" s="710">
        <f t="shared" si="173"/>
        <v>721.43908419042646</v>
      </c>
      <c r="F671" s="710">
        <f t="shared" si="174"/>
        <v>404.33267070252293</v>
      </c>
      <c r="G671" s="710">
        <f t="shared" si="175"/>
        <v>317.60653707078183</v>
      </c>
      <c r="H671" s="717">
        <f t="shared" si="176"/>
        <v>298.47096328750865</v>
      </c>
      <c r="I671" s="710">
        <f t="shared" si="177"/>
        <v>298.43478899405602</v>
      </c>
      <c r="J671" s="710">
        <f t="shared" si="178"/>
        <v>298.40936647605474</v>
      </c>
      <c r="K671" s="710">
        <f t="shared" si="179"/>
        <v>298.3942691206841</v>
      </c>
      <c r="L671" s="710">
        <f t="shared" si="180"/>
        <v>298.38924179469717</v>
      </c>
      <c r="N671" s="580">
        <v>597</v>
      </c>
      <c r="O671" s="710">
        <f t="shared" si="181"/>
        <v>2.2624290527481712</v>
      </c>
      <c r="P671" s="710">
        <f t="shared" si="182"/>
        <v>948.22411243953388</v>
      </c>
      <c r="Q671" s="710">
        <f t="shared" si="183"/>
        <v>937.62779590559956</v>
      </c>
      <c r="R671" s="710">
        <f t="shared" si="184"/>
        <v>930.00746728635136</v>
      </c>
      <c r="S671" s="710">
        <f t="shared" si="185"/>
        <v>925.39860989620979</v>
      </c>
      <c r="T671" s="710">
        <f t="shared" si="186"/>
        <v>923.82247109597563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1449.2358967462537</v>
      </c>
      <c r="E672" s="710">
        <f t="shared" si="173"/>
        <v>721.92127312895184</v>
      </c>
      <c r="F672" s="710">
        <f t="shared" si="174"/>
        <v>404.60320837452525</v>
      </c>
      <c r="G672" s="710">
        <f t="shared" si="175"/>
        <v>317.68590928407258</v>
      </c>
      <c r="H672" s="717">
        <f t="shared" si="176"/>
        <v>298.47374776288746</v>
      </c>
      <c r="I672" s="710">
        <f t="shared" si="177"/>
        <v>298.43742605322512</v>
      </c>
      <c r="J672" s="710">
        <f t="shared" si="178"/>
        <v>298.41189890103988</v>
      </c>
      <c r="K672" s="710">
        <f t="shared" si="179"/>
        <v>298.39673896982106</v>
      </c>
      <c r="L672" s="710">
        <f t="shared" si="180"/>
        <v>298.39169068796542</v>
      </c>
      <c r="N672" s="580">
        <v>598</v>
      </c>
      <c r="O672" s="710">
        <f t="shared" si="181"/>
        <v>2.2662187161531095</v>
      </c>
      <c r="P672" s="710">
        <f t="shared" si="182"/>
        <v>948.94187165394874</v>
      </c>
      <c r="Q672" s="710">
        <f t="shared" si="183"/>
        <v>938.35770849102266</v>
      </c>
      <c r="R672" s="710">
        <f t="shared" si="184"/>
        <v>930.74608276926949</v>
      </c>
      <c r="S672" s="710">
        <f t="shared" si="185"/>
        <v>926.14243666240611</v>
      </c>
      <c r="T672" s="710">
        <f t="shared" si="186"/>
        <v>924.56799289623552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1449.3111794858623</v>
      </c>
      <c r="E673" s="710">
        <f t="shared" si="173"/>
        <v>722.40273584196257</v>
      </c>
      <c r="F673" s="710">
        <f t="shared" si="174"/>
        <v>404.87377010319921</v>
      </c>
      <c r="G673" s="710">
        <f t="shared" si="175"/>
        <v>317.76541604702999</v>
      </c>
      <c r="H673" s="717">
        <f t="shared" si="176"/>
        <v>298.47654297714479</v>
      </c>
      <c r="I673" s="710">
        <f t="shared" si="177"/>
        <v>298.44007360542707</v>
      </c>
      <c r="J673" s="710">
        <f t="shared" si="178"/>
        <v>298.41444164156042</v>
      </c>
      <c r="K673" s="710">
        <f t="shared" si="179"/>
        <v>298.39921902697893</v>
      </c>
      <c r="L673" s="710">
        <f t="shared" si="180"/>
        <v>298.39414975269921</v>
      </c>
      <c r="N673" s="580">
        <v>599</v>
      </c>
      <c r="O673" s="710">
        <f t="shared" si="181"/>
        <v>2.2700083795580479</v>
      </c>
      <c r="P673" s="710">
        <f t="shared" si="182"/>
        <v>949.6587986710465</v>
      </c>
      <c r="Q673" s="710">
        <f t="shared" si="183"/>
        <v>939.08677478804839</v>
      </c>
      <c r="R673" s="710">
        <f t="shared" si="184"/>
        <v>931.4838418733201</v>
      </c>
      <c r="S673" s="710">
        <f t="shared" si="185"/>
        <v>926.88540100757484</v>
      </c>
      <c r="T673" s="710">
        <f t="shared" si="186"/>
        <v>925.31265031018086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1449.3863330970737</v>
      </c>
      <c r="E674" s="710">
        <f t="shared" si="173"/>
        <v>722.88347391115462</v>
      </c>
      <c r="F674" s="710">
        <f t="shared" si="174"/>
        <v>405.14435513723458</v>
      </c>
      <c r="G674" s="710">
        <f t="shared" si="175"/>
        <v>317.84505708450888</v>
      </c>
      <c r="H674" s="717">
        <f t="shared" si="176"/>
        <v>298.47934894648034</v>
      </c>
      <c r="I674" s="710">
        <f t="shared" si="177"/>
        <v>298.44273166742551</v>
      </c>
      <c r="J674" s="710">
        <f t="shared" si="178"/>
        <v>298.41699471478086</v>
      </c>
      <c r="K674" s="710">
        <f t="shared" si="179"/>
        <v>298.40170930956162</v>
      </c>
      <c r="L674" s="710">
        <f t="shared" si="180"/>
        <v>298.39661900638117</v>
      </c>
      <c r="N674" s="580">
        <v>600</v>
      </c>
      <c r="O674" s="710">
        <f t="shared" si="181"/>
        <v>2.2737980429629863</v>
      </c>
      <c r="P674" s="710">
        <f t="shared" si="182"/>
        <v>950.37489445570827</v>
      </c>
      <c r="Q674" s="710">
        <f t="shared" si="183"/>
        <v>939.81499577789577</v>
      </c>
      <c r="R674" s="710">
        <f t="shared" si="184"/>
        <v>932.22074559142129</v>
      </c>
      <c r="S674" s="710">
        <f t="shared" si="185"/>
        <v>927.62750393163981</v>
      </c>
      <c r="T674" s="710">
        <f t="shared" si="186"/>
        <v>926.05644434001408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1449.4613580390151</v>
      </c>
      <c r="E675" s="710">
        <f t="shared" si="173"/>
        <v>723.36348891417072</v>
      </c>
      <c r="F675" s="710">
        <f t="shared" si="174"/>
        <v>405.41496272861986</v>
      </c>
      <c r="G675" s="710">
        <f t="shared" si="175"/>
        <v>317.92483212114723</v>
      </c>
      <c r="H675" s="717">
        <f t="shared" si="176"/>
        <v>298.48216568705334</v>
      </c>
      <c r="I675" s="710">
        <f t="shared" si="177"/>
        <v>298.44540025594398</v>
      </c>
      <c r="J675" s="710">
        <f t="shared" si="178"/>
        <v>298.41955813782613</v>
      </c>
      <c r="K675" s="710">
        <f t="shared" si="179"/>
        <v>298.40420983493368</v>
      </c>
      <c r="L675" s="710">
        <f t="shared" si="180"/>
        <v>298.39909846645452</v>
      </c>
      <c r="N675" s="580">
        <v>601</v>
      </c>
      <c r="O675" s="710">
        <f t="shared" si="181"/>
        <v>2.2775877063679246</v>
      </c>
      <c r="P675" s="710">
        <f t="shared" si="182"/>
        <v>951.09015997169683</v>
      </c>
      <c r="Q675" s="710">
        <f t="shared" si="183"/>
        <v>940.54237244064575</v>
      </c>
      <c r="R675" s="710">
        <f t="shared" si="184"/>
        <v>932.9567949153402</v>
      </c>
      <c r="S675" s="710">
        <f t="shared" si="185"/>
        <v>928.36874643336546</v>
      </c>
      <c r="T675" s="710">
        <f t="shared" si="186"/>
        <v>926.79937598677577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1449.5362547668356</v>
      </c>
      <c r="E676" s="710">
        <f t="shared" si="173"/>
        <v>723.84278242460925</v>
      </c>
      <c r="F676" s="710">
        <f t="shared" si="174"/>
        <v>405.68559213262961</v>
      </c>
      <c r="G676" s="710">
        <f t="shared" si="175"/>
        <v>318.0047408813702</v>
      </c>
      <c r="H676" s="717">
        <f t="shared" si="176"/>
        <v>298.48499321498269</v>
      </c>
      <c r="I676" s="710">
        <f t="shared" si="177"/>
        <v>298.4480793876661</v>
      </c>
      <c r="J676" s="710">
        <f t="shared" si="178"/>
        <v>298.42213192778149</v>
      </c>
      <c r="K676" s="710">
        <f t="shared" si="179"/>
        <v>298.40672062042023</v>
      </c>
      <c r="L676" s="710">
        <f t="shared" si="180"/>
        <v>298.40158815032322</v>
      </c>
      <c r="N676" s="580">
        <v>602</v>
      </c>
      <c r="O676" s="710">
        <f t="shared" si="181"/>
        <v>2.281377369772863</v>
      </c>
      <c r="P676" s="710">
        <f t="shared" si="182"/>
        <v>951.80459618165696</v>
      </c>
      <c r="Q676" s="710">
        <f t="shared" si="183"/>
        <v>941.26890575524362</v>
      </c>
      <c r="R676" s="710">
        <f t="shared" si="184"/>
        <v>933.69199083569356</v>
      </c>
      <c r="S676" s="710">
        <f t="shared" si="185"/>
        <v>929.109129510358</v>
      </c>
      <c r="T676" s="710">
        <f t="shared" si="186"/>
        <v>927.5414462503453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1449.6110237317621</v>
      </c>
      <c r="E677" s="710">
        <f t="shared" si="173"/>
        <v>724.32135601203254</v>
      </c>
      <c r="F677" s="710">
        <f t="shared" si="174"/>
        <v>405.95624260781187</v>
      </c>
      <c r="G677" s="710">
        <f t="shared" si="175"/>
        <v>318.08478308939453</v>
      </c>
      <c r="H677" s="717">
        <f t="shared" si="176"/>
        <v>298.48783154634691</v>
      </c>
      <c r="I677" s="710">
        <f t="shared" si="177"/>
        <v>298.45076907923556</v>
      </c>
      <c r="J677" s="710">
        <f t="shared" si="178"/>
        <v>298.42471610169252</v>
      </c>
      <c r="K677" s="710">
        <f t="shared" si="179"/>
        <v>298.40924168330679</v>
      </c>
      <c r="L677" s="710">
        <f t="shared" si="180"/>
        <v>298.40408807535164</v>
      </c>
      <c r="N677" s="580">
        <v>603</v>
      </c>
      <c r="O677" s="710">
        <f t="shared" si="181"/>
        <v>2.2851670331778009</v>
      </c>
      <c r="P677" s="710">
        <f t="shared" si="182"/>
        <v>952.51820404711771</v>
      </c>
      <c r="Q677" s="710">
        <f t="shared" si="183"/>
        <v>941.99459669949897</v>
      </c>
      <c r="R677" s="710">
        <f t="shared" si="184"/>
        <v>934.42633434195045</v>
      </c>
      <c r="S677" s="710">
        <f t="shared" si="185"/>
        <v>929.84865415906722</v>
      </c>
      <c r="T677" s="710">
        <f t="shared" si="186"/>
        <v>928.28265612944335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1449.6856653811569</v>
      </c>
      <c r="E678" s="710">
        <f t="shared" si="173"/>
        <v>724.79921124197597</v>
      </c>
      <c r="F678" s="710">
        <f t="shared" si="174"/>
        <v>406.22691341597528</v>
      </c>
      <c r="G678" s="710">
        <f t="shared" si="175"/>
        <v>318.16495846923294</v>
      </c>
      <c r="H678" s="717">
        <f t="shared" si="176"/>
        <v>298.49068069718413</v>
      </c>
      <c r="I678" s="710">
        <f t="shared" si="177"/>
        <v>298.45346934725592</v>
      </c>
      <c r="J678" s="710">
        <f t="shared" si="178"/>
        <v>298.42731067656507</v>
      </c>
      <c r="K678" s="710">
        <f t="shared" si="179"/>
        <v>298.41177304083948</v>
      </c>
      <c r="L678" s="710">
        <f t="shared" si="180"/>
        <v>298.40659825886479</v>
      </c>
      <c r="N678" s="580">
        <v>604</v>
      </c>
      <c r="O678" s="710">
        <f t="shared" si="181"/>
        <v>2.2889566965827393</v>
      </c>
      <c r="P678" s="710">
        <f t="shared" si="182"/>
        <v>953.23098452849308</v>
      </c>
      <c r="Q678" s="710">
        <f t="shared" si="183"/>
        <v>942.71944625008825</v>
      </c>
      <c r="R678" s="710">
        <f t="shared" si="184"/>
        <v>935.15982642243182</v>
      </c>
      <c r="S678" s="710">
        <f t="shared" si="185"/>
        <v>930.58732137478751</v>
      </c>
      <c r="T678" s="710">
        <f t="shared" si="186"/>
        <v>929.02300662163213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1449.7601801585724</v>
      </c>
      <c r="E679" s="710">
        <f t="shared" si="173"/>
        <v>725.27634967595634</v>
      </c>
      <c r="F679" s="710">
        <f t="shared" si="174"/>
        <v>406.49760382217647</v>
      </c>
      <c r="G679" s="710">
        <f t="shared" si="175"/>
        <v>318.24526674469831</v>
      </c>
      <c r="H679" s="717">
        <f t="shared" si="176"/>
        <v>298.49354068349197</v>
      </c>
      <c r="I679" s="710">
        <f t="shared" si="177"/>
        <v>298.45618020829068</v>
      </c>
      <c r="J679" s="710">
        <f t="shared" si="178"/>
        <v>298.4299156693653</v>
      </c>
      <c r="K679" s="710">
        <f t="shared" si="179"/>
        <v>298.41431471022474</v>
      </c>
      <c r="L679" s="710">
        <f t="shared" si="180"/>
        <v>298.40911871814814</v>
      </c>
      <c r="N679" s="580">
        <v>605</v>
      </c>
      <c r="O679" s="710">
        <f t="shared" si="181"/>
        <v>2.2927463599876776</v>
      </c>
      <c r="P679" s="710">
        <f t="shared" si="182"/>
        <v>953.94293858508377</v>
      </c>
      <c r="Q679" s="710">
        <f t="shared" si="183"/>
        <v>943.44345538255527</v>
      </c>
      <c r="R679" s="710">
        <f t="shared" si="184"/>
        <v>935.89246806431299</v>
      </c>
      <c r="S679" s="710">
        <f t="shared" si="185"/>
        <v>931.3251321516592</v>
      </c>
      <c r="T679" s="710">
        <f t="shared" si="186"/>
        <v>929.76249872331766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1449.8345685038048</v>
      </c>
      <c r="E680" s="710">
        <f t="shared" si="173"/>
        <v>725.75277287148117</v>
      </c>
      <c r="F680" s="710">
        <f t="shared" si="174"/>
        <v>406.76831309470765</v>
      </c>
      <c r="G680" s="710">
        <f t="shared" si="175"/>
        <v>318.32570763940788</v>
      </c>
      <c r="H680" s="717">
        <f t="shared" si="176"/>
        <v>298.49641152122769</v>
      </c>
      <c r="I680" s="710">
        <f t="shared" si="177"/>
        <v>298.45890167886347</v>
      </c>
      <c r="J680" s="710">
        <f t="shared" si="178"/>
        <v>298.43253109701948</v>
      </c>
      <c r="K680" s="710">
        <f t="shared" si="179"/>
        <v>298.41686670862947</v>
      </c>
      <c r="L680" s="710">
        <f t="shared" si="180"/>
        <v>298.4116494704478</v>
      </c>
      <c r="N680" s="580">
        <v>606</v>
      </c>
      <c r="O680" s="710">
        <f t="shared" si="181"/>
        <v>2.296536023392616</v>
      </c>
      <c r="P680" s="710">
        <f t="shared" si="182"/>
        <v>954.65406717507813</v>
      </c>
      <c r="Q680" s="710">
        <f t="shared" si="183"/>
        <v>944.16662507131264</v>
      </c>
      <c r="R680" s="710">
        <f t="shared" si="184"/>
        <v>936.62426025362504</v>
      </c>
      <c r="S680" s="710">
        <f t="shared" si="185"/>
        <v>932.06208748267011</v>
      </c>
      <c r="T680" s="710">
        <f t="shared" si="186"/>
        <v>930.50113342975044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1449.9088308529483</v>
      </c>
      <c r="E681" s="710">
        <f t="shared" si="173"/>
        <v>726.228482382057</v>
      </c>
      <c r="F681" s="710">
        <f t="shared" si="174"/>
        <v>407.03904050508396</v>
      </c>
      <c r="G681" s="710">
        <f t="shared" si="175"/>
        <v>318.40628087678755</v>
      </c>
      <c r="H681" s="717">
        <f t="shared" si="176"/>
        <v>298.49929322630805</v>
      </c>
      <c r="I681" s="710">
        <f t="shared" si="177"/>
        <v>298.46163377545759</v>
      </c>
      <c r="J681" s="710">
        <f t="shared" si="178"/>
        <v>298.43515697641413</v>
      </c>
      <c r="K681" s="710">
        <f t="shared" si="179"/>
        <v>298.41942905318103</v>
      </c>
      <c r="L681" s="710">
        <f t="shared" si="180"/>
        <v>298.41419053297005</v>
      </c>
      <c r="N681" s="580">
        <v>607</v>
      </c>
      <c r="O681" s="710">
        <f t="shared" si="181"/>
        <v>2.3003256867975543</v>
      </c>
      <c r="P681" s="710">
        <f t="shared" si="182"/>
        <v>955.36437125555335</v>
      </c>
      <c r="Q681" s="710">
        <f t="shared" si="183"/>
        <v>944.88895628964315</v>
      </c>
      <c r="R681" s="710">
        <f t="shared" si="184"/>
        <v>937.35520397525556</v>
      </c>
      <c r="S681" s="710">
        <f t="shared" si="185"/>
        <v>932.79818835965648</v>
      </c>
      <c r="T681" s="710">
        <f t="shared" si="186"/>
        <v>931.23891173502727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1449.9829676384475</v>
      </c>
      <c r="E682" s="710">
        <f t="shared" si="173"/>
        <v>726.70347975719835</v>
      </c>
      <c r="F682" s="710">
        <f t="shared" si="174"/>
        <v>407.30978532803096</v>
      </c>
      <c r="G682" s="710">
        <f t="shared" si="175"/>
        <v>318.48698618007586</v>
      </c>
      <c r="H682" s="717">
        <f t="shared" si="176"/>
        <v>298.5021858146095</v>
      </c>
      <c r="I682" s="710">
        <f t="shared" si="177"/>
        <v>298.4643765145164</v>
      </c>
      <c r="J682" s="710">
        <f t="shared" si="178"/>
        <v>298.43779332439601</v>
      </c>
      <c r="K682" s="710">
        <f t="shared" si="179"/>
        <v>298.42200176096713</v>
      </c>
      <c r="L682" s="710">
        <f t="shared" si="180"/>
        <v>298.41674192288184</v>
      </c>
      <c r="N682" s="580">
        <v>608</v>
      </c>
      <c r="O682" s="710">
        <f t="shared" si="181"/>
        <v>2.3041153502024927</v>
      </c>
      <c r="P682" s="710">
        <f t="shared" si="182"/>
        <v>956.07385178247716</v>
      </c>
      <c r="Q682" s="710">
        <f t="shared" si="183"/>
        <v>945.61045000970148</v>
      </c>
      <c r="R682" s="710">
        <f t="shared" si="184"/>
        <v>938.08530021295007</v>
      </c>
      <c r="S682" s="710">
        <f t="shared" si="185"/>
        <v>933.5334357733052</v>
      </c>
      <c r="T682" s="710">
        <f t="shared" si="186"/>
        <v>931.97583463209196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1450.0569792891488</v>
      </c>
      <c r="E683" s="710">
        <f t="shared" si="173"/>
        <v>727.17776654243687</v>
      </c>
      <c r="F683" s="710">
        <f t="shared" si="174"/>
        <v>407.58054684147214</v>
      </c>
      <c r="G683" s="710">
        <f t="shared" si="175"/>
        <v>318.5678232723285</v>
      </c>
      <c r="H683" s="717">
        <f t="shared" si="176"/>
        <v>298.50508930196781</v>
      </c>
      <c r="I683" s="710">
        <f t="shared" si="177"/>
        <v>298.46712991244317</v>
      </c>
      <c r="J683" s="710">
        <f t="shared" si="178"/>
        <v>298.44044015777206</v>
      </c>
      <c r="K683" s="710">
        <f t="shared" si="179"/>
        <v>298.42458484903563</v>
      </c>
      <c r="L683" s="710">
        <f t="shared" si="180"/>
        <v>298.41930365731042</v>
      </c>
      <c r="N683" s="580">
        <v>609</v>
      </c>
      <c r="O683" s="710">
        <f t="shared" si="181"/>
        <v>2.3079050136074311</v>
      </c>
      <c r="P683" s="710">
        <f t="shared" si="182"/>
        <v>956.78250971070884</v>
      </c>
      <c r="Q683" s="710">
        <f t="shared" si="183"/>
        <v>946.33110720251489</v>
      </c>
      <c r="R683" s="710">
        <f t="shared" si="184"/>
        <v>938.8145499493138</v>
      </c>
      <c r="S683" s="710">
        <f t="shared" si="185"/>
        <v>934.26783071315367</v>
      </c>
      <c r="T683" s="710">
        <f t="shared" si="186"/>
        <v>932.71190311273756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1450.1308662303516</v>
      </c>
      <c r="E684" s="710">
        <f t="shared" si="173"/>
        <v>727.65134427932981</v>
      </c>
      <c r="F684" s="710">
        <f t="shared" si="174"/>
        <v>407.85132432651676</v>
      </c>
      <c r="G684" s="710">
        <f t="shared" si="175"/>
        <v>318.64879187642208</v>
      </c>
      <c r="H684" s="717">
        <f t="shared" si="176"/>
        <v>298.50800370417852</v>
      </c>
      <c r="I684" s="710">
        <f t="shared" si="177"/>
        <v>298.46989398560083</v>
      </c>
      <c r="J684" s="710">
        <f t="shared" si="178"/>
        <v>298.44309749330921</v>
      </c>
      <c r="K684" s="710">
        <f t="shared" si="179"/>
        <v>298.42717833439491</v>
      </c>
      <c r="L684" s="710">
        <f t="shared" si="180"/>
        <v>298.42187575334339</v>
      </c>
      <c r="N684" s="580">
        <v>610</v>
      </c>
      <c r="O684" s="710">
        <f t="shared" si="181"/>
        <v>2.3116946770123694</v>
      </c>
      <c r="P684" s="710">
        <f t="shared" si="182"/>
        <v>957.49034599400056</v>
      </c>
      <c r="Q684" s="710">
        <f t="shared" si="183"/>
        <v>947.050928837985</v>
      </c>
      <c r="R684" s="710">
        <f t="shared" si="184"/>
        <v>939.54295416581249</v>
      </c>
      <c r="S684" s="710">
        <f t="shared" si="185"/>
        <v>935.00137416759287</v>
      </c>
      <c r="T684" s="710">
        <f t="shared" si="186"/>
        <v>933.44711816760673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1450.2046288838578</v>
      </c>
      <c r="E685" s="710">
        <f t="shared" si="173"/>
        <v>728.12421450546924</v>
      </c>
      <c r="F685" s="710">
        <f t="shared" si="174"/>
        <v>408.12211706744716</v>
      </c>
      <c r="G685" s="710">
        <f t="shared" si="175"/>
        <v>318.72989171505844</v>
      </c>
      <c r="H685" s="717">
        <f t="shared" si="176"/>
        <v>298.51092903699646</v>
      </c>
      <c r="I685" s="710">
        <f t="shared" si="177"/>
        <v>298.47266875031244</v>
      </c>
      <c r="J685" s="710">
        <f t="shared" si="178"/>
        <v>298.44576534773455</v>
      </c>
      <c r="K685" s="710">
        <f t="shared" si="179"/>
        <v>298.42978223401354</v>
      </c>
      <c r="L685" s="710">
        <f t="shared" si="180"/>
        <v>298.42445822802875</v>
      </c>
      <c r="N685" s="580">
        <v>611</v>
      </c>
      <c r="O685" s="710">
        <f t="shared" si="181"/>
        <v>2.3154843404173078</v>
      </c>
      <c r="P685" s="710">
        <f t="shared" si="182"/>
        <v>958.19736158499882</v>
      </c>
      <c r="Q685" s="710">
        <f t="shared" si="183"/>
        <v>947.76991588488863</v>
      </c>
      <c r="R685" s="710">
        <f t="shared" si="184"/>
        <v>940.27051384277399</v>
      </c>
      <c r="S685" s="710">
        <f t="shared" si="185"/>
        <v>935.73406712386691</v>
      </c>
      <c r="T685" s="710">
        <f t="shared" si="186"/>
        <v>934.1814807861939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1450.2782676680222</v>
      </c>
      <c r="E686" s="710">
        <f t="shared" si="173"/>
        <v>728.59637875449073</v>
      </c>
      <c r="F686" s="710">
        <f t="shared" si="174"/>
        <v>408.39292435170671</v>
      </c>
      <c r="G686" s="710">
        <f t="shared" si="175"/>
        <v>318.81112251076888</v>
      </c>
      <c r="H686" s="717">
        <f t="shared" si="176"/>
        <v>298.5138653161361</v>
      </c>
      <c r="I686" s="710">
        <f t="shared" si="177"/>
        <v>298.47545422286066</v>
      </c>
      <c r="J686" s="710">
        <f t="shared" si="178"/>
        <v>298.44844373773532</v>
      </c>
      <c r="K686" s="710">
        <f t="shared" si="179"/>
        <v>298.43239656482035</v>
      </c>
      <c r="L686" s="710">
        <f t="shared" si="180"/>
        <v>298.4270510983747</v>
      </c>
      <c r="N686" s="580">
        <v>612</v>
      </c>
      <c r="O686" s="710">
        <f t="shared" si="181"/>
        <v>2.3192740038222457</v>
      </c>
      <c r="P686" s="710">
        <f t="shared" si="182"/>
        <v>958.90355743524526</v>
      </c>
      <c r="Q686" s="710">
        <f t="shared" si="183"/>
        <v>948.4880693108795</v>
      </c>
      <c r="R686" s="710">
        <f t="shared" si="184"/>
        <v>940.99722995938964</v>
      </c>
      <c r="S686" s="710">
        <f t="shared" si="185"/>
        <v>936.46591056807597</v>
      </c>
      <c r="T686" s="710">
        <f t="shared" si="186"/>
        <v>934.91499195684605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1450.3517829977993</v>
      </c>
      <c r="E687" s="710">
        <f t="shared" si="173"/>
        <v>729.06783855608251</v>
      </c>
      <c r="F687" s="710">
        <f t="shared" si="174"/>
        <v>408.66374546988732</v>
      </c>
      <c r="G687" s="710">
        <f t="shared" si="175"/>
        <v>318.89248398591792</v>
      </c>
      <c r="H687" s="717">
        <f t="shared" si="176"/>
        <v>298.51681255727146</v>
      </c>
      <c r="I687" s="710">
        <f t="shared" si="177"/>
        <v>298.47825041948806</v>
      </c>
      <c r="J687" s="710">
        <f t="shared" si="178"/>
        <v>298.45113267995873</v>
      </c>
      <c r="K687" s="710">
        <f t="shared" si="179"/>
        <v>298.43502134370431</v>
      </c>
      <c r="L687" s="710">
        <f t="shared" si="180"/>
        <v>298.42965438134985</v>
      </c>
      <c r="N687" s="580">
        <v>613</v>
      </c>
      <c r="O687" s="710">
        <f t="shared" si="181"/>
        <v>2.323063667227184</v>
      </c>
      <c r="P687" s="710">
        <f t="shared" si="182"/>
        <v>959.60893449517857</v>
      </c>
      <c r="Q687" s="710">
        <f t="shared" si="183"/>
        <v>949.20539008248943</v>
      </c>
      <c r="R687" s="710">
        <f t="shared" si="184"/>
        <v>941.72310349371526</v>
      </c>
      <c r="S687" s="710">
        <f t="shared" si="185"/>
        <v>937.19690548517656</v>
      </c>
      <c r="T687" s="710">
        <f t="shared" si="186"/>
        <v>935.64765266676432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1450.4251752847924</v>
      </c>
      <c r="E688" s="710">
        <f t="shared" si="173"/>
        <v>729.53859543599458</v>
      </c>
      <c r="F688" s="710">
        <f t="shared" si="174"/>
        <v>408.93457971571746</v>
      </c>
      <c r="G688" s="710">
        <f t="shared" si="175"/>
        <v>318.97397586270756</v>
      </c>
      <c r="H688" s="717">
        <f t="shared" si="176"/>
        <v>298.5197707760359</v>
      </c>
      <c r="I688" s="710">
        <f t="shared" si="177"/>
        <v>298.48105735639695</v>
      </c>
      <c r="J688" s="710">
        <f t="shared" si="178"/>
        <v>298.45383219101217</v>
      </c>
      <c r="K688" s="710">
        <f t="shared" si="179"/>
        <v>298.43765658751471</v>
      </c>
      <c r="L688" s="710">
        <f t="shared" si="180"/>
        <v>298.4322680938829</v>
      </c>
      <c r="N688" s="580">
        <v>614</v>
      </c>
      <c r="O688" s="710">
        <f t="shared" si="181"/>
        <v>2.3268533306321224</v>
      </c>
      <c r="P688" s="710">
        <f t="shared" si="182"/>
        <v>960.31349371413557</v>
      </c>
      <c r="Q688" s="710">
        <f t="shared" si="183"/>
        <v>949.92187916512944</v>
      </c>
      <c r="R688" s="710">
        <f t="shared" si="184"/>
        <v>942.44813542267298</v>
      </c>
      <c r="S688" s="710">
        <f t="shared" si="185"/>
        <v>937.92705285898319</v>
      </c>
      <c r="T688" s="710">
        <f t="shared" si="186"/>
        <v>936.37946390200523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1450.4984449372996</v>
      </c>
      <c r="E689" s="710">
        <f t="shared" si="173"/>
        <v>730.00865091604715</v>
      </c>
      <c r="F689" s="710">
        <f t="shared" si="174"/>
        <v>409.20542638604962</v>
      </c>
      <c r="G689" s="710">
        <f t="shared" si="175"/>
        <v>319.05559786318111</v>
      </c>
      <c r="H689" s="717">
        <f t="shared" si="176"/>
        <v>298.52273998802235</v>
      </c>
      <c r="I689" s="710">
        <f t="shared" si="177"/>
        <v>298.48387504974954</v>
      </c>
      <c r="J689" s="710">
        <f t="shared" si="178"/>
        <v>298.45654228746287</v>
      </c>
      <c r="K689" s="710">
        <f t="shared" si="179"/>
        <v>298.44030231306095</v>
      </c>
      <c r="L689" s="710">
        <f t="shared" si="180"/>
        <v>298.43489225286288</v>
      </c>
      <c r="N689" s="580">
        <v>615</v>
      </c>
      <c r="O689" s="710">
        <f t="shared" si="181"/>
        <v>2.3306429940370608</v>
      </c>
      <c r="P689" s="710">
        <f t="shared" si="182"/>
        <v>961.01723604035192</v>
      </c>
      <c r="Q689" s="710">
        <f t="shared" si="183"/>
        <v>950.63753752309151</v>
      </c>
      <c r="R689" s="710">
        <f t="shared" si="184"/>
        <v>943.17232672205182</v>
      </c>
      <c r="S689" s="710">
        <f t="shared" si="185"/>
        <v>938.65635367216987</v>
      </c>
      <c r="T689" s="710">
        <f t="shared" si="186"/>
        <v>937.11042664748186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1450.5715923603595</v>
      </c>
      <c r="E690" s="710">
        <f t="shared" si="173"/>
        <v>730.47800651414036</v>
      </c>
      <c r="F690" s="710">
        <f t="shared" si="174"/>
        <v>409.47628478084869</v>
      </c>
      <c r="G690" s="710">
        <f t="shared" si="175"/>
        <v>319.13734970922729</v>
      </c>
      <c r="H690" s="717">
        <f t="shared" si="176"/>
        <v>298.5257202087833</v>
      </c>
      <c r="I690" s="710">
        <f t="shared" si="177"/>
        <v>298.48670351566767</v>
      </c>
      <c r="J690" s="710">
        <f t="shared" si="178"/>
        <v>298.45926298583817</v>
      </c>
      <c r="K690" s="710">
        <f t="shared" si="179"/>
        <v>298.44295853711259</v>
      </c>
      <c r="L690" s="710">
        <f t="shared" si="180"/>
        <v>298.4375268751391</v>
      </c>
      <c r="N690" s="580">
        <v>616</v>
      </c>
      <c r="O690" s="710">
        <f t="shared" si="181"/>
        <v>2.3344326574419991</v>
      </c>
      <c r="P690" s="710">
        <f t="shared" si="182"/>
        <v>961.72016242096402</v>
      </c>
      <c r="Q690" s="710">
        <f t="shared" si="183"/>
        <v>951.3523661195494</v>
      </c>
      <c r="R690" s="710">
        <f t="shared" si="184"/>
        <v>943.89567836650974</v>
      </c>
      <c r="S690" s="710">
        <f t="shared" si="185"/>
        <v>939.38480890627113</v>
      </c>
      <c r="T690" s="710">
        <f t="shared" si="186"/>
        <v>937.84054188696564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1450.6446179557981</v>
      </c>
      <c r="E691" s="710">
        <f t="shared" si="173"/>
        <v>730.94666374426254</v>
      </c>
      <c r="F691" s="710">
        <f t="shared" si="174"/>
        <v>409.74715420317932</v>
      </c>
      <c r="G691" s="710">
        <f t="shared" si="175"/>
        <v>319.21923112258429</v>
      </c>
      <c r="H691" s="717">
        <f t="shared" si="176"/>
        <v>298.52871145383057</v>
      </c>
      <c r="I691" s="710">
        <f t="shared" si="177"/>
        <v>298.48954277023313</v>
      </c>
      <c r="J691" s="710">
        <f t="shared" si="178"/>
        <v>298.46199430262538</v>
      </c>
      <c r="K691" s="710">
        <f t="shared" si="179"/>
        <v>298.44562527639931</v>
      </c>
      <c r="L691" s="710">
        <f t="shared" si="180"/>
        <v>298.44017197752095</v>
      </c>
      <c r="N691" s="580">
        <v>617</v>
      </c>
      <c r="O691" s="710">
        <f t="shared" si="181"/>
        <v>2.3382223208469375</v>
      </c>
      <c r="P691" s="710">
        <f t="shared" si="182"/>
        <v>962.42227380201052</v>
      </c>
      <c r="Q691" s="710">
        <f t="shared" si="183"/>
        <v>952.06636591656002</v>
      </c>
      <c r="R691" s="710">
        <f t="shared" si="184"/>
        <v>944.61819132957476</v>
      </c>
      <c r="S691" s="710">
        <f t="shared" si="185"/>
        <v>940.11241954168349</v>
      </c>
      <c r="T691" s="710">
        <f t="shared" si="186"/>
        <v>938.56981060308715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1450.7175221222715</v>
      </c>
      <c r="E692" s="710">
        <f t="shared" si="173"/>
        <v>731.41462411650014</v>
      </c>
      <c r="F692" s="710">
        <f t="shared" si="174"/>
        <v>410.01803395919433</v>
      </c>
      <c r="G692" s="710">
        <f t="shared" si="175"/>
        <v>319.30124182484371</v>
      </c>
      <c r="H692" s="717">
        <f t="shared" si="176"/>
        <v>298.53171373863563</v>
      </c>
      <c r="I692" s="710">
        <f t="shared" si="177"/>
        <v>298.49239282948719</v>
      </c>
      <c r="J692" s="710">
        <f t="shared" si="178"/>
        <v>298.46473625427183</v>
      </c>
      <c r="K692" s="710">
        <f t="shared" si="179"/>
        <v>298.44830254761092</v>
      </c>
      <c r="L692" s="710">
        <f t="shared" si="180"/>
        <v>298.44282757677792</v>
      </c>
      <c r="N692" s="580">
        <v>618</v>
      </c>
      <c r="O692" s="710">
        <f t="shared" si="181"/>
        <v>2.3420119842518758</v>
      </c>
      <c r="P692" s="710">
        <f t="shared" si="182"/>
        <v>963.12357112843279</v>
      </c>
      <c r="Q692" s="710">
        <f t="shared" si="183"/>
        <v>952.77953787506499</v>
      </c>
      <c r="R692" s="710">
        <f t="shared" si="184"/>
        <v>945.33986658364563</v>
      </c>
      <c r="S692" s="710">
        <f t="shared" si="185"/>
        <v>940.83918655766684</v>
      </c>
      <c r="T692" s="710">
        <f t="shared" si="186"/>
        <v>939.29823377733771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1450.7903052553111</v>
      </c>
      <c r="E693" s="710">
        <f t="shared" si="173"/>
        <v>731.88188913704596</v>
      </c>
      <c r="F693" s="710">
        <f t="shared" si="174"/>
        <v>410.2889233581223</v>
      </c>
      <c r="G693" s="710">
        <f t="shared" si="175"/>
        <v>319.38338153745423</v>
      </c>
      <c r="H693" s="717">
        <f t="shared" si="176"/>
        <v>298.5347270786292</v>
      </c>
      <c r="I693" s="710">
        <f t="shared" si="177"/>
        <v>298.49525370943104</v>
      </c>
      <c r="J693" s="710">
        <f t="shared" si="178"/>
        <v>298.46748885718461</v>
      </c>
      <c r="K693" s="710">
        <f t="shared" si="179"/>
        <v>298.45099036739725</v>
      </c>
      <c r="L693" s="710">
        <f t="shared" si="180"/>
        <v>298.4454936896397</v>
      </c>
      <c r="N693" s="580">
        <v>619</v>
      </c>
      <c r="O693" s="710">
        <f t="shared" si="181"/>
        <v>2.3458016476568142</v>
      </c>
      <c r="P693" s="710">
        <f t="shared" si="182"/>
        <v>963.82405534407667</v>
      </c>
      <c r="Q693" s="710">
        <f t="shared" si="183"/>
        <v>953.49188295489171</v>
      </c>
      <c r="R693" s="710">
        <f t="shared" si="184"/>
        <v>946.06070509999427</v>
      </c>
      <c r="S693" s="710">
        <f t="shared" si="185"/>
        <v>941.56511093234542</v>
      </c>
      <c r="T693" s="710">
        <f t="shared" si="186"/>
        <v>940.02581239007088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1450.8629677473664</v>
      </c>
      <c r="E694" s="710">
        <f t="shared" si="173"/>
        <v>732.34846030820893</v>
      </c>
      <c r="F694" s="710">
        <f t="shared" si="174"/>
        <v>410.55982171225594</v>
      </c>
      <c r="G694" s="710">
        <f t="shared" si="175"/>
        <v>319.46564998172573</v>
      </c>
      <c r="H694" s="717">
        <f t="shared" si="176"/>
        <v>298.53775148920164</v>
      </c>
      <c r="I694" s="710">
        <f t="shared" si="177"/>
        <v>298.49812542602558</v>
      </c>
      <c r="J694" s="710">
        <f t="shared" si="178"/>
        <v>298.47025212773087</v>
      </c>
      <c r="K694" s="710">
        <f t="shared" si="179"/>
        <v>298.45368875236829</v>
      </c>
      <c r="L694" s="710">
        <f t="shared" si="180"/>
        <v>298.44817033279611</v>
      </c>
      <c r="N694" s="580">
        <v>620</v>
      </c>
      <c r="O694" s="710">
        <f t="shared" si="181"/>
        <v>2.3495913110617526</v>
      </c>
      <c r="P694" s="710">
        <f t="shared" si="182"/>
        <v>964.52372739169368</v>
      </c>
      <c r="Q694" s="710">
        <f t="shared" si="183"/>
        <v>954.20340211475491</v>
      </c>
      <c r="R694" s="710">
        <f t="shared" si="184"/>
        <v>946.78070784876604</v>
      </c>
      <c r="S694" s="710">
        <f t="shared" si="185"/>
        <v>942.29019364270971</v>
      </c>
      <c r="T694" s="710">
        <f t="shared" si="186"/>
        <v>940.75254742050333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1450.9355099878471</v>
      </c>
      <c r="E695" s="710">
        <f t="shared" si="173"/>
        <v>732.81433912842283</v>
      </c>
      <c r="F695" s="710">
        <f t="shared" si="174"/>
        <v>410.8307283369399</v>
      </c>
      <c r="G695" s="710">
        <f t="shared" si="175"/>
        <v>319.54804687883313</v>
      </c>
      <c r="H695" s="717">
        <f t="shared" si="176"/>
        <v>298.54078698570271</v>
      </c>
      <c r="I695" s="710">
        <f t="shared" si="177"/>
        <v>298.50100799519129</v>
      </c>
      <c r="J695" s="710">
        <f t="shared" si="178"/>
        <v>298.47302608223777</v>
      </c>
      <c r="K695" s="710">
        <f t="shared" si="179"/>
        <v>298.45639771909396</v>
      </c>
      <c r="L695" s="710">
        <f t="shared" si="180"/>
        <v>298.45085752289708</v>
      </c>
      <c r="N695" s="580">
        <v>621</v>
      </c>
      <c r="O695" s="710">
        <f t="shared" si="181"/>
        <v>2.3533809744666905</v>
      </c>
      <c r="P695" s="710">
        <f t="shared" si="182"/>
        <v>965.22258821294236</v>
      </c>
      <c r="Q695" s="710">
        <f t="shared" si="183"/>
        <v>954.91409631225736</v>
      </c>
      <c r="R695" s="710">
        <f t="shared" si="184"/>
        <v>947.49987579898175</v>
      </c>
      <c r="S695" s="710">
        <f t="shared" si="185"/>
        <v>943.01443566461739</v>
      </c>
      <c r="T695" s="710">
        <f t="shared" si="186"/>
        <v>941.47843984671636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1451.0079323631655</v>
      </c>
      <c r="E696" s="710">
        <f t="shared" si="173"/>
        <v>733.27952709225531</v>
      </c>
      <c r="F696" s="710">
        <f t="shared" si="174"/>
        <v>411.10164255055918</v>
      </c>
      <c r="G696" s="710">
        <f t="shared" si="175"/>
        <v>319.63057194982031</v>
      </c>
      <c r="H696" s="717">
        <f t="shared" si="176"/>
        <v>298.5438335834416</v>
      </c>
      <c r="I696" s="710">
        <f t="shared" si="177"/>
        <v>298.50390143280845</v>
      </c>
      <c r="J696" s="710">
        <f t="shared" si="178"/>
        <v>298.47581073699206</v>
      </c>
      <c r="K696" s="710">
        <f t="shared" si="179"/>
        <v>298.45911728410425</v>
      </c>
      <c r="L696" s="710">
        <f t="shared" si="180"/>
        <v>298.45355527655249</v>
      </c>
      <c r="N696" s="580">
        <v>622</v>
      </c>
      <c r="O696" s="710">
        <f t="shared" si="181"/>
        <v>2.3571706378716288</v>
      </c>
      <c r="P696" s="710">
        <f t="shared" si="182"/>
        <v>965.92063874838936</v>
      </c>
      <c r="Q696" s="710">
        <f t="shared" si="183"/>
        <v>955.62396650389189</v>
      </c>
      <c r="R696" s="710">
        <f t="shared" si="184"/>
        <v>948.21820991853861</v>
      </c>
      <c r="S696" s="710">
        <f t="shared" si="185"/>
        <v>943.73783797279452</v>
      </c>
      <c r="T696" s="710">
        <f t="shared" si="186"/>
        <v>942.20349064565733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1451.0802352567771</v>
      </c>
      <c r="E697" s="710">
        <f t="shared" si="173"/>
        <v>733.7440256904174</v>
      </c>
      <c r="F697" s="710">
        <f t="shared" si="174"/>
        <v>411.37256367452699</v>
      </c>
      <c r="G697" s="710">
        <f t="shared" si="175"/>
        <v>319.71322491560369</v>
      </c>
      <c r="H697" s="717">
        <f t="shared" si="176"/>
        <v>298.54689129768695</v>
      </c>
      <c r="I697" s="710">
        <f t="shared" si="177"/>
        <v>298.50680575471711</v>
      </c>
      <c r="J697" s="710">
        <f t="shared" si="178"/>
        <v>298.47860610824057</v>
      </c>
      <c r="K697" s="710">
        <f t="shared" si="179"/>
        <v>298.46184746388911</v>
      </c>
      <c r="L697" s="710">
        <f t="shared" si="180"/>
        <v>298.45626361033231</v>
      </c>
      <c r="N697" s="580">
        <v>623</v>
      </c>
      <c r="O697" s="710">
        <f t="shared" si="181"/>
        <v>2.3609603012765672</v>
      </c>
      <c r="P697" s="710">
        <f t="shared" si="182"/>
        <v>966.61787993751091</v>
      </c>
      <c r="Q697" s="710">
        <f t="shared" si="183"/>
        <v>956.33301364504223</v>
      </c>
      <c r="R697" s="710">
        <f t="shared" si="184"/>
        <v>948.93571117421141</v>
      </c>
      <c r="S697" s="710">
        <f t="shared" si="185"/>
        <v>944.46040154083721</v>
      </c>
      <c r="T697" s="710">
        <f t="shared" si="186"/>
        <v>942.92770079314096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1451.1524190492207</v>
      </c>
      <c r="E698" s="710">
        <f t="shared" si="173"/>
        <v>734.20783640977231</v>
      </c>
      <c r="F698" s="710">
        <f t="shared" si="174"/>
        <v>411.64349103327322</v>
      </c>
      <c r="G698" s="710">
        <f t="shared" si="175"/>
        <v>319.79600549697636</v>
      </c>
      <c r="H698" s="717">
        <f t="shared" si="176"/>
        <v>298.54996014366696</v>
      </c>
      <c r="I698" s="710">
        <f t="shared" si="177"/>
        <v>298.50972097671672</v>
      </c>
      <c r="J698" s="710">
        <f t="shared" si="178"/>
        <v>298.48141221218998</v>
      </c>
      <c r="K698" s="710">
        <f t="shared" si="179"/>
        <v>298.46458827489846</v>
      </c>
      <c r="L698" s="710">
        <f t="shared" si="180"/>
        <v>298.45898254076661</v>
      </c>
      <c r="N698" s="580">
        <v>624</v>
      </c>
      <c r="O698" s="710">
        <f t="shared" si="181"/>
        <v>2.3647499646815056</v>
      </c>
      <c r="P698" s="710">
        <f t="shared" si="182"/>
        <v>967.31431271869383</v>
      </c>
      <c r="Q698" s="710">
        <f t="shared" si="183"/>
        <v>957.04123868998443</v>
      </c>
      <c r="R698" s="710">
        <f t="shared" si="184"/>
        <v>949.65238053165433</v>
      </c>
      <c r="S698" s="710">
        <f t="shared" si="185"/>
        <v>945.18212734121266</v>
      </c>
      <c r="T698" s="710">
        <f t="shared" si="186"/>
        <v>943.65107126385055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1451.2244841181591</v>
      </c>
      <c r="E699" s="710">
        <f t="shared" si="173"/>
        <v>734.67096073334483</v>
      </c>
      <c r="F699" s="710">
        <f t="shared" si="174"/>
        <v>411.91442395423252</v>
      </c>
      <c r="G699" s="710">
        <f t="shared" si="175"/>
        <v>319.87891341461165</v>
      </c>
      <c r="H699" s="717">
        <f t="shared" si="176"/>
        <v>298.55304013656917</v>
      </c>
      <c r="I699" s="710">
        <f t="shared" si="177"/>
        <v>298.51264711456662</v>
      </c>
      <c r="J699" s="710">
        <f t="shared" si="178"/>
        <v>298.48422906500684</v>
      </c>
      <c r="K699" s="710">
        <f t="shared" si="179"/>
        <v>298.46733973354242</v>
      </c>
      <c r="L699" s="710">
        <f t="shared" si="180"/>
        <v>298.46171208434538</v>
      </c>
      <c r="N699" s="580">
        <v>625</v>
      </c>
      <c r="O699" s="710">
        <f t="shared" si="181"/>
        <v>2.3685396280864439</v>
      </c>
      <c r="P699" s="710">
        <f t="shared" si="182"/>
        <v>968.00993802923699</v>
      </c>
      <c r="Q699" s="710">
        <f t="shared" si="183"/>
        <v>957.74864259188803</v>
      </c>
      <c r="R699" s="710">
        <f t="shared" si="184"/>
        <v>950.36821895540174</v>
      </c>
      <c r="S699" s="710">
        <f t="shared" si="185"/>
        <v>945.90301634526043</v>
      </c>
      <c r="T699" s="710">
        <f t="shared" si="186"/>
        <v>944.37360303133926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1451.296430838418</v>
      </c>
      <c r="E700" s="710">
        <f t="shared" si="173"/>
        <v>735.13340014033031</v>
      </c>
      <c r="F700" s="710">
        <f t="shared" si="174"/>
        <v>412.18536176783266</v>
      </c>
      <c r="G700" s="710">
        <f t="shared" si="175"/>
        <v>319.961948389067</v>
      </c>
      <c r="H700" s="717">
        <f t="shared" si="176"/>
        <v>298.55613129154057</v>
      </c>
      <c r="I700" s="710">
        <f t="shared" si="177"/>
        <v>298.51558418398582</v>
      </c>
      <c r="J700" s="710">
        <f t="shared" si="178"/>
        <v>298.48705668281741</v>
      </c>
      <c r="K700" s="710">
        <f t="shared" si="179"/>
        <v>298.47010185619064</v>
      </c>
      <c r="L700" s="710">
        <f t="shared" si="180"/>
        <v>298.46445225751859</v>
      </c>
      <c r="N700" s="580">
        <v>626</v>
      </c>
      <c r="O700" s="710">
        <f t="shared" si="181"/>
        <v>2.3723292914913823</v>
      </c>
      <c r="P700" s="710">
        <f t="shared" si="182"/>
        <v>968.70475680535242</v>
      </c>
      <c r="Q700" s="710">
        <f t="shared" si="183"/>
        <v>958.45522630281755</v>
      </c>
      <c r="R700" s="710">
        <f t="shared" si="184"/>
        <v>951.08322740886979</v>
      </c>
      <c r="S700" s="710">
        <f t="shared" si="185"/>
        <v>946.62306952319398</v>
      </c>
      <c r="T700" s="710">
        <f t="shared" si="186"/>
        <v>945.0952970680313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1451.3682595820237</v>
      </c>
      <c r="E701" s="710">
        <f t="shared" si="173"/>
        <v>735.5951561061039</v>
      </c>
      <c r="F701" s="710">
        <f t="shared" si="174"/>
        <v>412.45630380748287</v>
      </c>
      <c r="G701" s="710">
        <f t="shared" si="175"/>
        <v>320.04511014078759</v>
      </c>
      <c r="H701" s="717">
        <f t="shared" si="176"/>
        <v>298.55923362368765</v>
      </c>
      <c r="I701" s="710">
        <f t="shared" si="177"/>
        <v>298.51853220065277</v>
      </c>
      <c r="J701" s="710">
        <f t="shared" si="178"/>
        <v>298.4898950817078</v>
      </c>
      <c r="K701" s="710">
        <f t="shared" si="179"/>
        <v>298.47287465917293</v>
      </c>
      <c r="L701" s="710">
        <f t="shared" si="180"/>
        <v>298.46720307669619</v>
      </c>
      <c r="N701" s="580">
        <v>627</v>
      </c>
      <c r="O701" s="710">
        <f t="shared" si="181"/>
        <v>2.3761189548963206</v>
      </c>
      <c r="P701" s="710">
        <f t="shared" si="182"/>
        <v>969.3987699821671</v>
      </c>
      <c r="Q701" s="710">
        <f t="shared" si="183"/>
        <v>959.16099077373349</v>
      </c>
      <c r="R701" s="710">
        <f t="shared" si="184"/>
        <v>951.79740685435763</v>
      </c>
      <c r="S701" s="710">
        <f t="shared" si="185"/>
        <v>947.34228784410197</v>
      </c>
      <c r="T701" s="710">
        <f t="shared" si="186"/>
        <v>945.81615434522382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1451.4399707182417</v>
      </c>
      <c r="E702" s="710">
        <f t="shared" si="173"/>
        <v>736.05623010222973</v>
      </c>
      <c r="F702" s="710">
        <f t="shared" si="174"/>
        <v>412.72724940956215</v>
      </c>
      <c r="G702" s="710">
        <f t="shared" si="175"/>
        <v>320.12839839011025</v>
      </c>
      <c r="H702" s="717">
        <f t="shared" si="176"/>
        <v>298.56234714807636</v>
      </c>
      <c r="I702" s="710">
        <f t="shared" si="177"/>
        <v>298.52149118020577</v>
      </c>
      <c r="J702" s="710">
        <f t="shared" si="178"/>
        <v>298.492744277724</v>
      </c>
      <c r="K702" s="710">
        <f t="shared" si="179"/>
        <v>298.47565815877908</v>
      </c>
      <c r="L702" s="710">
        <f t="shared" si="180"/>
        <v>298.46996455824814</v>
      </c>
      <c r="N702" s="580">
        <v>628</v>
      </c>
      <c r="O702" s="710">
        <f t="shared" si="181"/>
        <v>2.379908618301259</v>
      </c>
      <c r="P702" s="710">
        <f t="shared" si="182"/>
        <v>970.09197849372333</v>
      </c>
      <c r="Q702" s="710">
        <f t="shared" si="183"/>
        <v>959.86593695449392</v>
      </c>
      <c r="R702" s="710">
        <f t="shared" si="184"/>
        <v>952.51075825304849</v>
      </c>
      <c r="S702" s="710">
        <f t="shared" si="185"/>
        <v>948.0606722759494</v>
      </c>
      <c r="T702" s="710">
        <f t="shared" si="186"/>
        <v>946.53617583308744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1451.5115646136139</v>
      </c>
      <c r="E703" s="710">
        <f t="shared" si="173"/>
        <v>736.51662359647014</v>
      </c>
      <c r="F703" s="710">
        <f t="shared" si="174"/>
        <v>412.99819791340786</v>
      </c>
      <c r="G703" s="710">
        <f t="shared" si="175"/>
        <v>320.21181285726686</v>
      </c>
      <c r="H703" s="717">
        <f t="shared" si="176"/>
        <v>298.565471879732</v>
      </c>
      <c r="I703" s="710">
        <f t="shared" si="177"/>
        <v>298.52446113824271</v>
      </c>
      <c r="J703" s="710">
        <f t="shared" si="178"/>
        <v>298.4956042868717</v>
      </c>
      <c r="K703" s="710">
        <f t="shared" si="179"/>
        <v>298.47845237125853</v>
      </c>
      <c r="L703" s="710">
        <f t="shared" si="180"/>
        <v>298.47273671850422</v>
      </c>
      <c r="N703" s="580">
        <v>629</v>
      </c>
      <c r="O703" s="710">
        <f t="shared" si="181"/>
        <v>2.3836982817061974</v>
      </c>
      <c r="P703" s="710">
        <f t="shared" si="182"/>
        <v>970.78438327298068</v>
      </c>
      <c r="Q703" s="710">
        <f t="shared" si="183"/>
        <v>960.57006579385552</v>
      </c>
      <c r="R703" s="710">
        <f t="shared" si="184"/>
        <v>953.22328256501135</v>
      </c>
      <c r="S703" s="710">
        <f t="shared" si="185"/>
        <v>948.7782237855788</v>
      </c>
      <c r="T703" s="710">
        <f t="shared" si="186"/>
        <v>947.2553625006683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1451.583041631995</v>
      </c>
      <c r="E704" s="710">
        <f t="shared" si="173"/>
        <v>736.97633805279509</v>
      </c>
      <c r="F704" s="710">
        <f t="shared" si="174"/>
        <v>413.26914866130403</v>
      </c>
      <c r="G704" s="710">
        <f t="shared" si="175"/>
        <v>320.29535326238829</v>
      </c>
      <c r="H704" s="717">
        <f t="shared" si="176"/>
        <v>298.56860783363936</v>
      </c>
      <c r="I704" s="710">
        <f t="shared" si="177"/>
        <v>298.52744209032096</v>
      </c>
      <c r="J704" s="710">
        <f t="shared" si="178"/>
        <v>298.49847512511633</v>
      </c>
      <c r="K704" s="710">
        <f t="shared" si="179"/>
        <v>298.48125731282084</v>
      </c>
      <c r="L704" s="710">
        <f t="shared" si="180"/>
        <v>298.47551957375418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1451.6544021345885</v>
      </c>
      <c r="E705" s="710">
        <f t="shared" si="173"/>
        <v>737.43537493139081</v>
      </c>
      <c r="F705" s="710">
        <f t="shared" si="174"/>
        <v>413.54010099846982</v>
      </c>
      <c r="G705" s="710">
        <f t="shared" si="175"/>
        <v>320.3790193255079</v>
      </c>
      <c r="H705" s="717">
        <f t="shared" si="176"/>
        <v>298.57175502474274</v>
      </c>
      <c r="I705" s="710">
        <f t="shared" si="177"/>
        <v>298.53043405195763</v>
      </c>
      <c r="J705" s="710">
        <f t="shared" si="178"/>
        <v>298.50135680838326</v>
      </c>
      <c r="K705" s="710">
        <f t="shared" si="179"/>
        <v>298.48407299963526</v>
      </c>
      <c r="L705" s="710">
        <f t="shared" si="180"/>
        <v>298.47831314024762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1451.725646479983</v>
      </c>
      <c r="E706" s="710">
        <f t="shared" si="173"/>
        <v>737.89373568866949</v>
      </c>
      <c r="F706" s="710">
        <f t="shared" si="174"/>
        <v>413.8110542730484</v>
      </c>
      <c r="G706" s="710">
        <f t="shared" si="175"/>
        <v>320.46281076656527</v>
      </c>
      <c r="H706" s="717">
        <f t="shared" si="176"/>
        <v>298.57491346794581</v>
      </c>
      <c r="I706" s="710">
        <f t="shared" si="177"/>
        <v>298.53343703862947</v>
      </c>
      <c r="J706" s="710">
        <f t="shared" si="178"/>
        <v>298.50424935255745</v>
      </c>
      <c r="K706" s="710">
        <f t="shared" si="179"/>
        <v>298.48689944783098</v>
      </c>
      <c r="L706" s="710">
        <f t="shared" si="180"/>
        <v>298.48111743419412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1451.7967750241858</v>
      </c>
      <c r="E707" s="710">
        <f t="shared" si="173"/>
        <v>738.35142177727835</v>
      </c>
      <c r="F707" s="710">
        <f t="shared" si="174"/>
        <v>414.08200783609493</v>
      </c>
      <c r="G707" s="710">
        <f t="shared" si="175"/>
        <v>320.54672730540977</v>
      </c>
      <c r="H707" s="717">
        <f t="shared" si="176"/>
        <v>298.57808317811174</v>
      </c>
      <c r="I707" s="710">
        <f t="shared" si="177"/>
        <v>298.53645106577278</v>
      </c>
      <c r="J707" s="710">
        <f t="shared" si="178"/>
        <v>298.50715277348365</v>
      </c>
      <c r="K707" s="710">
        <f t="shared" si="179"/>
        <v>298.48973667349691</v>
      </c>
      <c r="L707" s="710">
        <f t="shared" si="180"/>
        <v>298.48393247176313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topLeftCell="A75" zoomScale="85" zoomScaleNormal="85" workbookViewId="0">
      <selection activeCell="K86" sqref="K8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13926.189437634737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10877.362875449246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1178.4662116879565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14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2.8480822777081078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2.7451395447788989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1492.0917254608648</v>
      </c>
      <c r="D36" s="781" t="s">
        <v>1111</v>
      </c>
    </row>
    <row r="37" spans="2:7">
      <c r="B37" s="781" t="s">
        <v>1123</v>
      </c>
      <c r="C37" s="803">
        <v>14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1087.7362875449246</v>
      </c>
      <c r="D39" s="781" t="s">
        <v>1112</v>
      </c>
    </row>
    <row r="40" spans="2:7">
      <c r="B40" s="781" t="s">
        <v>1123</v>
      </c>
      <c r="C40">
        <v>15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3710.5406557661981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7.1428571428571425E-2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12.589214480940274</v>
      </c>
      <c r="D55" s="781" t="s">
        <v>2</v>
      </c>
    </row>
    <row r="56" spans="1:11">
      <c r="A56" s="810"/>
      <c r="B56" s="781" t="s">
        <v>1137</v>
      </c>
      <c r="C56" s="10">
        <f>C54/C55</f>
        <v>0.31773229426314809</v>
      </c>
    </row>
    <row r="57" spans="1:11">
      <c r="A57" s="810"/>
      <c r="B57" s="808" t="s">
        <v>1116</v>
      </c>
      <c r="C57" s="417">
        <f>C51/C36</f>
        <v>2.4868046598275435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 ht="13">
      <c r="A62" s="810"/>
      <c r="B62" s="808" t="s">
        <v>1116</v>
      </c>
      <c r="C62" s="417">
        <f>C60/C36</f>
        <v>2.7451395447788989</v>
      </c>
      <c r="D62" s="718" t="s">
        <v>1144</v>
      </c>
      <c r="I62" s="808" t="s">
        <v>1116</v>
      </c>
      <c r="J62" s="417">
        <f>J60/C36</f>
        <v>2.8480822777081078</v>
      </c>
      <c r="K62" s="718" t="s">
        <v>1144</v>
      </c>
    </row>
    <row r="63" spans="1:11">
      <c r="A63" s="810"/>
      <c r="B63" s="808" t="s">
        <v>1197</v>
      </c>
      <c r="C63" s="417">
        <f>C61/C36</f>
        <v>2.1961116358231192</v>
      </c>
      <c r="I63" s="808" t="s">
        <v>1197</v>
      </c>
      <c r="J63" s="417">
        <f>J61/C36</f>
        <v>2.1274831472036464</v>
      </c>
      <c r="K63" s="781" t="str">
        <f>"Sf of case is " &amp; 'First iteration &amp; Mechanical'!M63</f>
        <v>Sf of case is 2.39508985213086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F52" zoomScale="85" zoomScaleNormal="85" workbookViewId="0">
      <selection activeCell="M61" sqref="M61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6.5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6.5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256.18810148862929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1.384841302335704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4.0024481200848894E-2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135.304697227226</v>
      </c>
    </row>
    <row r="6" spans="1:21">
      <c r="B6">
        <f t="shared" si="0"/>
        <v>1.0250000000000006</v>
      </c>
      <c r="C6">
        <f t="shared" ref="C6:C20" si="4">$C$2*SQRT(D6*E6*F6)</f>
        <v>1.3720754376515787</v>
      </c>
      <c r="D6">
        <f t="shared" si="1"/>
        <v>84.049999999998164</v>
      </c>
      <c r="E6">
        <f t="shared" si="2"/>
        <v>0.36559682642992858</v>
      </c>
      <c r="F6">
        <f t="shared" si="3"/>
        <v>9.5727313441036688E-2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1.3600670720214705</v>
      </c>
      <c r="D7">
        <f t="shared" si="1"/>
        <v>54.079999999999401</v>
      </c>
      <c r="E7">
        <f t="shared" si="2"/>
        <v>0.36424302169309913</v>
      </c>
      <c r="F7">
        <f t="shared" si="3"/>
        <v>0.14672791808497265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1.3487614063124429</v>
      </c>
      <c r="D8">
        <f t="shared" si="1"/>
        <v>40.473636363636111</v>
      </c>
      <c r="E8">
        <f t="shared" si="2"/>
        <v>0.36290083519295496</v>
      </c>
      <c r="F8">
        <f t="shared" si="3"/>
        <v>0.19352188866347764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1.3381085021434105</v>
      </c>
      <c r="D9">
        <f t="shared" si="1"/>
        <v>32.711428571428456</v>
      </c>
      <c r="E9">
        <f t="shared" si="2"/>
        <v>0.36157010325746763</v>
      </c>
      <c r="F9">
        <f t="shared" si="3"/>
        <v>0.23654330582952332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1.3280627730503463</v>
      </c>
      <c r="D10">
        <f t="shared" si="1"/>
        <v>27.699411764705832</v>
      </c>
      <c r="E10">
        <f t="shared" si="2"/>
        <v>0.36025066548134721</v>
      </c>
      <c r="F10">
        <f t="shared" si="3"/>
        <v>0.27617343029314401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1.3185825366712569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0.31274802786592037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1.3096296197461912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0.34656356250786413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1.2995330862308725</v>
      </c>
      <c r="D13">
        <f t="shared" si="5"/>
        <v>19.303593984962429</v>
      </c>
      <c r="E13">
        <f t="shared" si="6"/>
        <v>0.35610254974070832</v>
      </c>
      <c r="F13">
        <f t="shared" si="7"/>
        <v>0.3838675939746139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1.2916210191693323</v>
      </c>
      <c r="D14">
        <f t="shared" si="5"/>
        <v>17.80951351351354</v>
      </c>
      <c r="E14">
        <f t="shared" si="6"/>
        <v>0.35482886614572628</v>
      </c>
      <c r="F14">
        <f t="shared" si="7"/>
        <v>0.4124955178926959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1.2841338786870844</v>
      </c>
      <c r="D15">
        <f t="shared" si="5"/>
        <v>16.595938650306778</v>
      </c>
      <c r="E15">
        <f t="shared" si="6"/>
        <v>0.35356569207925037</v>
      </c>
      <c r="F15">
        <f t="shared" si="7"/>
        <v>0.43910531721191426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1.2770448494726523</v>
      </c>
      <c r="D16">
        <f t="shared" si="5"/>
        <v>15.591955056179806</v>
      </c>
      <c r="E16">
        <f t="shared" si="6"/>
        <v>0.35231288559256085</v>
      </c>
      <c r="F16">
        <f t="shared" si="7"/>
        <v>0.46387741029986995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1.2703291898617679</v>
      </c>
      <c r="D17">
        <f t="shared" si="5"/>
        <v>14.748694300518167</v>
      </c>
      <c r="E17">
        <f t="shared" si="6"/>
        <v>0.3510703074483863</v>
      </c>
      <c r="F17">
        <f t="shared" si="7"/>
        <v>0.48697302781852569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1.2639640418941605</v>
      </c>
      <c r="D18">
        <f t="shared" si="5"/>
        <v>14.031384615384647</v>
      </c>
      <c r="E18">
        <f t="shared" si="6"/>
        <v>0.34983782105338451</v>
      </c>
      <c r="F18">
        <f t="shared" si="7"/>
        <v>0.50853655354710203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1.2579282613778604</v>
      </c>
      <c r="D19">
        <f t="shared" si="5"/>
        <v>13.414609865470883</v>
      </c>
      <c r="E19">
        <f t="shared" si="6"/>
        <v>0.348615292392712</v>
      </c>
      <c r="F19">
        <f t="shared" si="7"/>
        <v>0.52869754533287483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1.2522022655901597</v>
      </c>
      <c r="D20">
        <f t="shared" si="5"/>
        <v>12.879361344537845</v>
      </c>
      <c r="E20">
        <f t="shared" si="6"/>
        <v>0.34740258996659268</v>
      </c>
      <c r="F20">
        <f t="shared" si="7"/>
        <v>0.54757248431018746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212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400.96404531982182</v>
      </c>
      <c r="S25" s="8" t="s">
        <v>2</v>
      </c>
      <c r="T25" s="436">
        <f>ROUNDUP(R25,0)</f>
        <v>401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6.5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678002.465899945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6.7800246589994496E-4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0.67800246589994495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15.007190936035624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135.304697227226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13.12536822714404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34663.453505136829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256.18810148862929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16.385618127928751</v>
      </c>
      <c r="N36" t="s">
        <v>2</v>
      </c>
      <c r="O36">
        <f>M35-2*M30*M27</f>
        <v>16.385618127928751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77.79280906396437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1.6765691608613011</v>
      </c>
      <c r="N38" s="754">
        <f>(M37*2)/M35</f>
        <v>3.3531383217226023</v>
      </c>
      <c r="P38" s="8"/>
      <c r="R38">
        <v>189</v>
      </c>
      <c r="S38" s="40">
        <f>T40-R38</f>
        <v>230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6964.6565121882577</v>
      </c>
      <c r="N40" t="s">
        <v>670</v>
      </c>
      <c r="P40" s="433" t="s">
        <v>679</v>
      </c>
      <c r="Q40" s="434"/>
      <c r="R40" s="431">
        <f>((ROUNDUP(M49,0)+1)*R39)+(ROUNDUP(M49,0)*M37)</f>
        <v>418.96404531982182</v>
      </c>
      <c r="S40" s="8" t="s">
        <v>2</v>
      </c>
      <c r="T40" s="802">
        <f>ROUNDUP(R40,0)</f>
        <v>419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8025.9608710823668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11048.310131773194</v>
      </c>
      <c r="N42" t="s">
        <v>670</v>
      </c>
      <c r="P42" s="8" t="s">
        <v>676</v>
      </c>
      <c r="R42">
        <f>((PI()*R41^2)/4)*R40</f>
        <v>708439.22083757201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7.0843922083757202E-4</v>
      </c>
      <c r="S43" s="781" t="s">
        <v>1022</v>
      </c>
    </row>
    <row r="44" spans="2:22">
      <c r="L44" t="s">
        <v>47</v>
      </c>
      <c r="M44" s="40">
        <f>(1/6)*(M37-2*M36)</f>
        <v>7.503595468017811</v>
      </c>
      <c r="R44">
        <f>CONVERT(R43,"m^3","l")</f>
        <v>0.70843922083757205</v>
      </c>
      <c r="S44" s="781" t="s">
        <v>46</v>
      </c>
    </row>
    <row r="45" spans="2:22">
      <c r="L45" t="s">
        <v>645</v>
      </c>
      <c r="M45" s="40">
        <f>M37-2*M44</f>
        <v>62.78561812792875</v>
      </c>
      <c r="N45" t="s">
        <v>2</v>
      </c>
    </row>
    <row r="46" spans="2:22">
      <c r="B46" s="781" t="str">
        <f>"Ab,burned at " &amp;F1</f>
        <v>Ab,burned at 6.5 MPa MEOP</v>
      </c>
      <c r="L46" t="s">
        <v>646</v>
      </c>
      <c r="M46" s="40">
        <f>M36+2*M44</f>
        <v>31.392809063964371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6964.6565121882577</v>
      </c>
      <c r="L48" s="430" t="s">
        <v>647</v>
      </c>
      <c r="M48" s="431">
        <f>$M$33/M40</f>
        <v>4.9770514087055471</v>
      </c>
      <c r="N48" s="40">
        <f>ROUNDUP(M48,0)</f>
        <v>5</v>
      </c>
      <c r="O48" s="8" t="s">
        <v>681</v>
      </c>
      <c r="Q48" s="8" t="s">
        <v>1025</v>
      </c>
      <c r="S48">
        <f>Q50*(J6*1000)*N48</f>
        <v>1.0874789910478393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8025.9608710823668</v>
      </c>
      <c r="L49" s="791"/>
      <c r="M49" s="792">
        <f>$M$33/M41</f>
        <v>4.3189163343705879</v>
      </c>
      <c r="N49" s="793">
        <f>ROUNDUP(M49,0)</f>
        <v>5</v>
      </c>
      <c r="O49" s="794" t="s">
        <v>1208</v>
      </c>
      <c r="Q49">
        <f>((PI()/4)*(M35*M35-M36*M36))*M37</f>
        <v>115138.06151909362</v>
      </c>
      <c r="R49" s="8" t="s">
        <v>1021</v>
      </c>
      <c r="S49">
        <f>S48*1000</f>
        <v>1087.4789910478394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11048.310131773194</v>
      </c>
      <c r="L50" t="s">
        <v>683</v>
      </c>
      <c r="M50">
        <f>N48*M40</f>
        <v>34823.28256094129</v>
      </c>
      <c r="Q50">
        <f>Q49*(1*10^-9)</f>
        <v>1.1513806151909363E-4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40129.804355411834</v>
      </c>
    </row>
    <row r="52" spans="2:22">
      <c r="M52">
        <f>M42*N49</f>
        <v>55241.55065886597</v>
      </c>
    </row>
    <row r="53" spans="2:22">
      <c r="L53" s="8" t="s">
        <v>684</v>
      </c>
      <c r="M53" s="9">
        <f>M52/M31</f>
        <v>408.27518771277562</v>
      </c>
      <c r="N53" s="8" t="s">
        <v>686</v>
      </c>
      <c r="Q53" s="8" t="s">
        <v>1026</v>
      </c>
      <c r="S53">
        <f>Q50*(J6*1000)*M48</f>
        <v>1.0824877688664671</v>
      </c>
      <c r="T53" s="8" t="s">
        <v>104</v>
      </c>
    </row>
    <row r="54" spans="2:22">
      <c r="L54" s="8" t="s">
        <v>685</v>
      </c>
      <c r="Q54">
        <f>((PI()/4)*(M35*M35-M36*M36))*M37</f>
        <v>115138.06151909362</v>
      </c>
      <c r="R54" s="8" t="s">
        <v>1021</v>
      </c>
      <c r="S54">
        <f>S53*1000</f>
        <v>1082.4877688664671</v>
      </c>
      <c r="T54" s="8" t="s">
        <v>1023</v>
      </c>
    </row>
    <row r="55" spans="2:22">
      <c r="Q55">
        <f>Q54*(1*10^-9)</f>
        <v>1.1513806151909363E-4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 s="10">
        <v>2.3950898521308606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6.5</v>
      </c>
      <c r="E71" t="e">
        <f>VLOOKUP(D71,B70:C85,2,FALSE)</f>
        <v>#N/A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6.4300616400284447</v>
      </c>
      <c r="N73" s="781" t="s">
        <v>87</v>
      </c>
      <c r="O73" s="764" t="s">
        <v>1037</v>
      </c>
      <c r="P73" s="10">
        <f>2*((M62*P66)/(M60*M63))</f>
        <v>3.8580369840170667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2.4032687854607916E-2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7.5500915610052871E-2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49.4</v>
      </c>
      <c r="U91" s="781" t="s">
        <v>1225</v>
      </c>
    </row>
    <row r="92" spans="2:21">
      <c r="L92" s="415" t="s">
        <v>1061</v>
      </c>
      <c r="M92">
        <f>T40/10</f>
        <v>41.9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C34" sqref="C3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46.5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772693.3663567903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365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-543.91478249999955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298.79291000000001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319.91136187500229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395.11693565624967</v>
      </c>
      <c r="AO24" s="255" t="s">
        <v>461</v>
      </c>
      <c r="AP24" s="253"/>
    </row>
    <row r="25" spans="1:42" ht="14">
      <c r="B25" s="2" t="s">
        <v>293</v>
      </c>
      <c r="C25" s="10">
        <f>vg/vc</f>
        <v>0.79008867187847409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552.19095000000004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1.879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273.07547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686.66469696874992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1.78505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552.19095000000004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1.0897663767493264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171.26593750000004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336.12459999999999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1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6.5 MPa</v>
      </c>
      <c r="AE32" s="265">
        <f>VLOOKUP(AD32,AA17:AB57,2,FALSE)</f>
        <v>6.5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319.91136187500229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395.11693565624967</v>
      </c>
      <c r="AP33" s="253"/>
    </row>
    <row r="34" spans="2:42" ht="13">
      <c r="B34" s="5" t="s">
        <v>451</v>
      </c>
      <c r="C34" s="238" t="s">
        <v>409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552.19095000000004</v>
      </c>
      <c r="AP34" s="253"/>
    </row>
    <row r="35" spans="2:42" ht="13">
      <c r="B35" s="5" t="s">
        <v>452</v>
      </c>
      <c r="C35" s="241">
        <f>VLOOKUP(fueltype,knselecttab,2,FALSE)</f>
        <v>319.91136187500229</v>
      </c>
      <c r="E35" s="8" t="s">
        <v>448</v>
      </c>
      <c r="I35" s="145" t="s">
        <v>56</v>
      </c>
      <c r="J35" s="146">
        <f>MAX(knrange)</f>
        <v>319.91136187500234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273.07547</v>
      </c>
      <c r="AP35" s="253"/>
    </row>
    <row r="36" spans="2:42" ht="15">
      <c r="B36" s="11" t="s">
        <v>396</v>
      </c>
      <c r="C36" s="4">
        <f>abmax/kn</f>
        <v>139.67353966066324</v>
      </c>
      <c r="D36" t="s">
        <v>15</v>
      </c>
      <c r="E36" t="s">
        <v>37</v>
      </c>
      <c r="I36" s="147" t="s">
        <v>57</v>
      </c>
      <c r="J36" s="148">
        <f>MIN(knrange)</f>
        <v>274.91106864280317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686.66469696874992</v>
      </c>
    </row>
    <row r="37" spans="2:42" ht="13">
      <c r="B37" s="320" t="s">
        <v>493</v>
      </c>
      <c r="C37" s="321">
        <f>SQRT(4*at/PI())</f>
        <v>13.335586753086329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307.35491127672543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552.19095000000004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171.26593750000004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336.12459999999999</v>
      </c>
    </row>
    <row r="40" spans="2:42">
      <c r="B40" s="2" t="s">
        <v>43</v>
      </c>
      <c r="C40" s="40">
        <f>SQRT(4*at/PI())+erate</f>
        <v>13.335586753086329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139.67353966066324</v>
      </c>
      <c r="M45" s="17">
        <f t="shared" ref="M45:M50" si="9">K45/L45</f>
        <v>274.91106864280317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139.67353966066324</v>
      </c>
      <c r="M46" s="17">
        <f t="shared" si="9"/>
        <v>277.98668615636507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139.67353966066324</v>
      </c>
      <c r="M47" s="17">
        <f t="shared" si="9"/>
        <v>280.95345486534302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139.67353966066324</v>
      </c>
      <c r="M48" s="17">
        <f t="shared" si="9"/>
        <v>283.81137476973697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139.67353966066324</v>
      </c>
      <c r="M49" s="17">
        <f t="shared" si="9"/>
        <v>286.56044586954687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139.67353966066324</v>
      </c>
      <c r="M50" s="17">
        <f t="shared" si="9"/>
        <v>289.20066816477282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139.67353966066324</v>
      </c>
      <c r="M51" s="17">
        <f t="shared" ref="M51:M95" si="21">K51/L51</f>
        <v>291.73204165541489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139.67353966066324</v>
      </c>
      <c r="M52" s="17">
        <f t="shared" si="21"/>
        <v>294.15456634147284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139.67353966066324</v>
      </c>
      <c r="M53" s="17">
        <f t="shared" si="21"/>
        <v>296.46824222294691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139.67353966066324</v>
      </c>
      <c r="M54" s="17">
        <f t="shared" si="21"/>
        <v>298.67306929983698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139.67353966066324</v>
      </c>
      <c r="M55" s="17">
        <f t="shared" si="21"/>
        <v>300.76904757214305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139.67353966066324</v>
      </c>
      <c r="M56" s="17">
        <f t="shared" si="21"/>
        <v>302.75617703986512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139.67353966066324</v>
      </c>
      <c r="M57" s="17">
        <f t="shared" si="21"/>
        <v>304.63445770300325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139.67353966066324</v>
      </c>
      <c r="M58" s="17">
        <f t="shared" si="21"/>
        <v>306.40388956155743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139.67353966066324</v>
      </c>
      <c r="M59" s="17">
        <f t="shared" si="21"/>
        <v>308.06447261552756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139.67353966066324</v>
      </c>
      <c r="M60" s="17">
        <f t="shared" si="21"/>
        <v>309.61620686491369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139.67353966066324</v>
      </c>
      <c r="M61" s="17">
        <f t="shared" si="21"/>
        <v>311.05909230971594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139.67353966066324</v>
      </c>
      <c r="M62" s="17">
        <f t="shared" si="21"/>
        <v>312.39312894993407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139.67353966066324</v>
      </c>
      <c r="M63" s="17">
        <f t="shared" si="21"/>
        <v>313.61831678556837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139.67353966066324</v>
      </c>
      <c r="M64" s="17">
        <f t="shared" si="21"/>
        <v>314.73465581661861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139.67353966066324</v>
      </c>
      <c r="M65" s="17">
        <f t="shared" si="21"/>
        <v>315.74214604308486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139.67353966066324</v>
      </c>
      <c r="M66" s="17">
        <f t="shared" si="21"/>
        <v>316.64078746496716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139.67353966066324</v>
      </c>
      <c r="M67" s="17">
        <f t="shared" si="21"/>
        <v>317.43058008226546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139.67353966066324</v>
      </c>
      <c r="M68" s="17">
        <f t="shared" si="21"/>
        <v>318.11152389497977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139.67353966066324</v>
      </c>
      <c r="M69" s="17">
        <f t="shared" si="21"/>
        <v>318.68361890311019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139.67353966066324</v>
      </c>
      <c r="M70" s="17">
        <f t="shared" si="21"/>
        <v>319.14686510665655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139.67353966066324</v>
      </c>
      <c r="M71" s="17">
        <f t="shared" si="21"/>
        <v>319.50126250561891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139.67353966066324</v>
      </c>
      <c r="M72" s="17">
        <f t="shared" si="21"/>
        <v>319.74681109999733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139.67353966066324</v>
      </c>
      <c r="M73" s="17">
        <f t="shared" si="21"/>
        <v>319.88351088979181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139.67353966066324</v>
      </c>
      <c r="M74" s="17">
        <f t="shared" si="21"/>
        <v>319.91136187500234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139.67353966066324</v>
      </c>
      <c r="M75" s="17">
        <f t="shared" si="21"/>
        <v>319.83036405562871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139.67353966066324</v>
      </c>
      <c r="M76" s="17">
        <f t="shared" si="21"/>
        <v>319.64051743167124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139.67353966066324</v>
      </c>
      <c r="M77" s="17">
        <f t="shared" si="21"/>
        <v>319.34182200312978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139.67353966066324</v>
      </c>
      <c r="M78" s="17">
        <f t="shared" si="21"/>
        <v>318.93427777000426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139.67353966066324</v>
      </c>
      <c r="M79" s="17">
        <f t="shared" si="21"/>
        <v>318.41788473229485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139.67353966066324</v>
      </c>
      <c r="M80" s="17">
        <f t="shared" si="21"/>
        <v>317.79264289000145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139.67353966066324</v>
      </c>
      <c r="M81" s="17">
        <f t="shared" si="21"/>
        <v>317.05855224312398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139.67353966066324</v>
      </c>
      <c r="M82" s="17">
        <f t="shared" si="21"/>
        <v>316.21561279166269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139.67353966066324</v>
      </c>
      <c r="M83" s="17">
        <f t="shared" si="21"/>
        <v>315.26382453561723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139.67353966066324</v>
      </c>
      <c r="M84" s="17">
        <f t="shared" si="21"/>
        <v>314.20318747498794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139.67353966066324</v>
      </c>
      <c r="M85" s="17">
        <f t="shared" si="21"/>
        <v>313.03370160977465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139.67353966066324</v>
      </c>
      <c r="M86" s="17">
        <f t="shared" si="21"/>
        <v>311.75536693997736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139.67353966066324</v>
      </c>
      <c r="M87" s="17">
        <f t="shared" si="21"/>
        <v>310.36818346559608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139.67353966066324</v>
      </c>
      <c r="M88" s="17">
        <f t="shared" si="21"/>
        <v>308.87215118663084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139.67353966066324</v>
      </c>
      <c r="M89" s="17">
        <f t="shared" si="21"/>
        <v>307.26727010308161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139.67353966066324</v>
      </c>
      <c r="M90" s="17">
        <f t="shared" si="21"/>
        <v>305.55354021494844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139.67353966066324</v>
      </c>
      <c r="M91" s="17">
        <f t="shared" si="21"/>
        <v>303.73096152223121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139.67353966066324</v>
      </c>
      <c r="M92" s="17">
        <f t="shared" si="21"/>
        <v>301.7995340249301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139.67353966066324</v>
      </c>
      <c r="M93" s="17">
        <f t="shared" si="21"/>
        <v>299.75925772304487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139.67353966066324</v>
      </c>
      <c r="M94" s="17">
        <f t="shared" si="21"/>
        <v>297.61013261657575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139.67353966066324</v>
      </c>
      <c r="M95" s="236">
        <f t="shared" si="21"/>
        <v>295.3521587055227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319.91136187500234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G83" sqref="G83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46.5</v>
      </c>
      <c r="D3" s="781" t="s">
        <v>2</v>
      </c>
    </row>
    <row r="4" spans="2:15">
      <c r="B4" s="781" t="s">
        <v>1071</v>
      </c>
      <c r="C4" s="10">
        <f>dto</f>
        <v>13.335586753086329</v>
      </c>
      <c r="D4" s="781" t="s">
        <v>2</v>
      </c>
    </row>
    <row r="5" spans="2:15">
      <c r="B5" s="781" t="s">
        <v>1072</v>
      </c>
      <c r="C5" s="10">
        <f>'Nozzle Design'!C11</f>
        <v>28.60164716630532</v>
      </c>
      <c r="D5" s="781" t="s">
        <v>2</v>
      </c>
    </row>
    <row r="6" spans="2:15">
      <c r="B6" s="781" t="s">
        <v>1074</v>
      </c>
      <c r="C6" s="4">
        <f>etac*tothe</f>
        <v>1573.2</v>
      </c>
      <c r="D6" s="781" t="s">
        <v>73</v>
      </c>
    </row>
    <row r="7" spans="2:15">
      <c r="B7" s="781" t="s">
        <v>1074</v>
      </c>
      <c r="C7">
        <f>CONVERT(C6,"K","C")</f>
        <v>1300.0500000000002</v>
      </c>
      <c r="D7" s="781" t="s">
        <v>66</v>
      </c>
    </row>
    <row r="8" spans="2:15">
      <c r="B8" s="781" t="s">
        <v>1075</v>
      </c>
      <c r="C8" s="10">
        <f>pmax</f>
        <v>6.432710855791731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14.30082358315266</v>
      </c>
    </row>
    <row r="11" spans="2:15">
      <c r="B11" s="781" t="s">
        <v>1078</v>
      </c>
    </row>
    <row r="12" spans="2:15">
      <c r="B12" s="781" t="s">
        <v>1083</v>
      </c>
      <c r="C12">
        <f>k2ph</f>
        <v>1.1308</v>
      </c>
    </row>
    <row r="13" spans="2:15">
      <c r="B13" s="781" t="s">
        <v>1084</v>
      </c>
      <c r="C13" s="10">
        <f>mef</f>
        <v>2.6101623315922193</v>
      </c>
      <c r="D13" s="781" t="s">
        <v>64</v>
      </c>
    </row>
    <row r="14" spans="2:15">
      <c r="B14" s="781" t="s">
        <v>1086</v>
      </c>
      <c r="C14" s="10">
        <f>(C4-C3)/1</f>
        <v>-33.164413246913668</v>
      </c>
      <c r="D14" s="781"/>
      <c r="O14">
        <v>2</v>
      </c>
    </row>
    <row r="15" spans="2:15">
      <c r="B15" s="781" t="s">
        <v>1087</v>
      </c>
      <c r="C15" s="42">
        <f>(C5-C4)/(C13-1)</f>
        <v>9.4810691528990425</v>
      </c>
      <c r="D15" s="781" t="s">
        <v>441</v>
      </c>
      <c r="E15">
        <f>C4-C15*1</f>
        <v>3.8545176001872861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1300.0500000000002</v>
      </c>
      <c r="D19" s="40">
        <f>C8</f>
        <v>6.432710855791731</v>
      </c>
      <c r="E19" s="40">
        <f>C3/2</f>
        <v>23.25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1299.8374765725805</v>
      </c>
      <c r="D20" s="783">
        <f>$C$8/(1+(($C$12-1)/2)*B20^2)^($C$12/($C$12-1))</f>
        <v>6.4236253843836311</v>
      </c>
      <c r="E20" s="40">
        <f>IF(B20&gt;1,(B20*$C$15+$C$4)/2,(B20*$C$14+$C$3)/2)</f>
        <v>22.420889668827158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1299.2003229887657</v>
      </c>
      <c r="D21" s="783">
        <f t="shared" ref="D21:D71" si="2">$C$8/(1+(($C$12-1)/2)*B21^2)^($C$12/($C$12-1))</f>
        <v>6.3964547556149638</v>
      </c>
      <c r="E21" s="40">
        <f t="shared" ref="E21:E39" si="3">IF(B21&gt;1,(B21*$C$15+$C$4)/2,(B21*$C$14+$C$3)/2)</f>
        <v>21.591779337654316</v>
      </c>
      <c r="N21" s="781"/>
    </row>
    <row r="22" spans="2:19">
      <c r="B22" s="40">
        <f t="shared" si="0"/>
        <v>0.15000000000000002</v>
      </c>
      <c r="C22" s="783">
        <f t="shared" si="1"/>
        <v>1298.1397873029837</v>
      </c>
      <c r="D22" s="783">
        <f t="shared" si="2"/>
        <v>6.3514548383573315</v>
      </c>
      <c r="E22" s="40">
        <f t="shared" si="3"/>
        <v>20.762669006481474</v>
      </c>
      <c r="F22" s="781"/>
    </row>
    <row r="23" spans="2:19">
      <c r="B23" s="40">
        <f t="shared" si="0"/>
        <v>0.2</v>
      </c>
      <c r="C23" s="783">
        <f t="shared" si="1"/>
        <v>1296.6579428215789</v>
      </c>
      <c r="D23" s="783">
        <f t="shared" si="2"/>
        <v>6.2890471618367316</v>
      </c>
      <c r="E23" s="40">
        <f t="shared" si="3"/>
        <v>19.933558675308632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1294.757677991211</v>
      </c>
      <c r="D24" s="783">
        <f t="shared" si="2"/>
        <v>6.2098116738225917</v>
      </c>
      <c r="E24" s="40">
        <f t="shared" si="3"/>
        <v>19.10444834413579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1292.4426823715612</v>
      </c>
      <c r="D25" s="783">
        <f t="shared" si="2"/>
        <v>6.1144768699821528</v>
      </c>
      <c r="E25" s="40">
        <f t="shared" si="3"/>
        <v>18.275338012962951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1289.7174288190165</v>
      </c>
      <c r="D26" s="783">
        <f t="shared" si="2"/>
        <v>6.0039075504832944</v>
      </c>
      <c r="E26" s="40">
        <f t="shared" si="3"/>
        <v>17.446227681790109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1286.5871520410426</v>
      </c>
      <c r="D27" s="783">
        <f t="shared" si="2"/>
        <v>5.8790905168698497</v>
      </c>
      <c r="E27" s="40">
        <f t="shared" si="3"/>
        <v>16.617117350617267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1283.0578237116747</v>
      </c>
      <c r="D28" s="783">
        <f t="shared" si="2"/>
        <v>5.7411185680806076</v>
      </c>
      <c r="E28" s="40">
        <f t="shared" si="3"/>
        <v>15.788007019444425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1279.1361243666061</v>
      </c>
      <c r="D29" s="783">
        <f t="shared" si="2"/>
        <v>5.5911731878880175</v>
      </c>
      <c r="E29" s="40">
        <f t="shared" si="3"/>
        <v>14.958896688271585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1274.8294123213409</v>
      </c>
      <c r="D30" s="783">
        <f t="shared" si="2"/>
        <v>5.4305063362077233</v>
      </c>
      <c r="E30" s="40">
        <f t="shared" si="3"/>
        <v>14.129786357098743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1270.1456898775239</v>
      </c>
      <c r="D31" s="783">
        <f t="shared" si="2"/>
        <v>5.2604217634669066</v>
      </c>
      <c r="E31" s="40">
        <f t="shared" si="3"/>
        <v>13.300676025925901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1265.0935671006582</v>
      </c>
      <c r="D32" s="783">
        <f t="shared" si="2"/>
        <v>5.082256260874888</v>
      </c>
      <c r="E32" s="40">
        <f t="shared" si="3"/>
        <v>12.471565694753057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1259.6822234667836</v>
      </c>
      <c r="D33" s="783">
        <f t="shared" si="2"/>
        <v>4.897361240886748</v>
      </c>
      <c r="E33" s="40">
        <f t="shared" si="3"/>
        <v>11.642455363580215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1253.9213676862425</v>
      </c>
      <c r="D34" s="783">
        <f t="shared" si="2"/>
        <v>4.7070850127169557</v>
      </c>
      <c r="E34" s="40">
        <f t="shared" si="3"/>
        <v>10.813345032407373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1247.8211960194114</v>
      </c>
      <c r="D35" s="783">
        <f t="shared" si="2"/>
        <v>4.5127560791298222</v>
      </c>
      <c r="E35" s="40">
        <f t="shared" si="3"/>
        <v>9.9842347012345307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1241.392349402221</v>
      </c>
      <c r="D36" s="783">
        <f t="shared" si="2"/>
        <v>4.3156677348540695</v>
      </c>
      <c r="E36" s="40">
        <f t="shared" si="3"/>
        <v>9.1551243700616887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1234.6458696985871</v>
      </c>
      <c r="D37" s="783">
        <f t="shared" si="2"/>
        <v>4.1170641959370666</v>
      </c>
      <c r="E37" s="40">
        <f t="shared" si="3"/>
        <v>8.3260140388888448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1227.5931553926803</v>
      </c>
      <c r="D38" s="783">
        <f t="shared" si="2"/>
        <v>3.9181284353141899</v>
      </c>
      <c r="E38" s="40">
        <f t="shared" si="3"/>
        <v>7.4969037077160028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1220.245917026469</v>
      </c>
      <c r="D39" s="783">
        <f t="shared" si="2"/>
        <v>3.7199718449061181</v>
      </c>
      <c r="E39" s="40">
        <f t="shared" si="3"/>
        <v>6.6677933765431625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1212.6161326774888</v>
      </c>
      <c r="D40" s="783">
        <f t="shared" si="2"/>
        <v>3.5236257906165549</v>
      </c>
      <c r="E40" s="40">
        <f>IF(B40&gt;1,(B40*$C$15+$E$15)/2,(B40*$C$14+$C$3)/2)</f>
        <v>6.9048201053656415</v>
      </c>
      <c r="F40">
        <f>(B40*$C$15+$E$15)</f>
        <v>13.809640210731283</v>
      </c>
    </row>
    <row r="41" spans="2:14">
      <c r="B41" s="40">
        <f t="shared" si="0"/>
        <v>1.1000000000000003</v>
      </c>
      <c r="C41" s="783">
        <f t="shared" si="1"/>
        <v>1204.7160037585695</v>
      </c>
      <c r="D41" s="783">
        <f t="shared" si="2"/>
        <v>3.3300350754097394</v>
      </c>
      <c r="E41" s="40">
        <f t="shared" ref="E41:E72" si="8">IF(B41&gt;1,(B41*$C$15+$E$15)/2,(B41*$C$14+$C$3)/2)</f>
        <v>7.1418468341881178</v>
      </c>
      <c r="F41">
        <f t="shared" ref="F41:F72" si="9">(B41*$C$15+$E$15)</f>
        <v>14.283693668376236</v>
      </c>
    </row>
    <row r="42" spans="2:14">
      <c r="B42" s="40">
        <f t="shared" si="0"/>
        <v>1.1500000000000004</v>
      </c>
      <c r="C42" s="783">
        <f t="shared" si="1"/>
        <v>1196.5579114056575</v>
      </c>
      <c r="D42" s="783">
        <f t="shared" si="2"/>
        <v>3.140053278656322</v>
      </c>
      <c r="E42" s="40">
        <f t="shared" si="8"/>
        <v>7.3788735630105942</v>
      </c>
      <c r="F42">
        <f t="shared" si="9"/>
        <v>14.757747126021188</v>
      </c>
    </row>
    <row r="43" spans="2:14">
      <c r="B43" s="40">
        <f t="shared" si="0"/>
        <v>1.2000000000000004</v>
      </c>
      <c r="C43" s="783">
        <f t="shared" si="1"/>
        <v>1188.1543737022198</v>
      </c>
      <c r="D43" s="783">
        <f t="shared" si="2"/>
        <v>2.9544398982945097</v>
      </c>
      <c r="E43" s="40">
        <f t="shared" si="8"/>
        <v>7.6159002918330705</v>
      </c>
      <c r="F43">
        <f t="shared" si="9"/>
        <v>15.231800583666141</v>
      </c>
    </row>
    <row r="44" spans="2:14">
      <c r="B44" s="40">
        <f t="shared" si="0"/>
        <v>1.2500000000000004</v>
      </c>
      <c r="C44" s="783">
        <f t="shared" si="1"/>
        <v>1179.5180039693792</v>
      </c>
      <c r="D44" s="783">
        <f t="shared" si="2"/>
        <v>2.7738591868837701</v>
      </c>
      <c r="E44" s="40">
        <f t="shared" si="8"/>
        <v>7.8529270206555468</v>
      </c>
      <c r="F44">
        <f t="shared" si="9"/>
        <v>15.705854041311094</v>
      </c>
    </row>
    <row r="45" spans="2:14">
      <c r="B45" s="40">
        <f t="shared" si="0"/>
        <v>1.3000000000000005</v>
      </c>
      <c r="C45" s="783">
        <f t="shared" si="1"/>
        <v>1170.661470330276</v>
      </c>
      <c r="D45" s="783">
        <f t="shared" si="2"/>
        <v>2.5988805438317022</v>
      </c>
      <c r="E45" s="40">
        <f t="shared" si="8"/>
        <v>8.089953749478024</v>
      </c>
      <c r="F45">
        <f t="shared" si="9"/>
        <v>16.179907498956048</v>
      </c>
    </row>
    <row r="46" spans="2:14">
      <c r="B46" s="40">
        <f t="shared" ref="B46:B71" si="10">B45+$B$20</f>
        <v>1.3500000000000005</v>
      </c>
      <c r="C46" s="783">
        <f t="shared" si="1"/>
        <v>1161.5974567355095</v>
      </c>
      <c r="D46" s="783">
        <f t="shared" si="2"/>
        <v>2.4299803041440793</v>
      </c>
      <c r="E46" s="40">
        <f t="shared" si="8"/>
        <v>8.3269804783004986</v>
      </c>
      <c r="F46">
        <f t="shared" si="9"/>
        <v>16.653960956600997</v>
      </c>
    </row>
    <row r="47" spans="2:14">
      <c r="B47" s="40">
        <f t="shared" si="10"/>
        <v>1.4000000000000006</v>
      </c>
      <c r="C47" s="783">
        <f t="shared" si="1"/>
        <v>1152.3386256142617</v>
      </c>
      <c r="D47" s="783">
        <f t="shared" si="2"/>
        <v>2.2675447489015945</v>
      </c>
      <c r="E47" s="40">
        <f t="shared" si="8"/>
        <v>8.5640072071229767</v>
      </c>
      <c r="F47">
        <f t="shared" si="9"/>
        <v>17.128014414245953</v>
      </c>
    </row>
    <row r="48" spans="2:14">
      <c r="B48" s="40">
        <f t="shared" si="10"/>
        <v>1.4500000000000006</v>
      </c>
      <c r="C48" s="783">
        <f t="shared" si="1"/>
        <v>1142.8975822931534</v>
      </c>
      <c r="D48" s="783">
        <f t="shared" si="2"/>
        <v>2.1118741539820034</v>
      </c>
      <c r="E48" s="40">
        <f t="shared" si="8"/>
        <v>8.8010339359454512</v>
      </c>
      <c r="F48">
        <f t="shared" si="9"/>
        <v>17.602067871890902</v>
      </c>
    </row>
    <row r="49" spans="2:6">
      <c r="B49" s="40">
        <f t="shared" si="10"/>
        <v>1.5000000000000007</v>
      </c>
      <c r="C49" s="783">
        <f t="shared" si="1"/>
        <v>1133.286841302358</v>
      </c>
      <c r="D49" s="783">
        <f t="shared" si="2"/>
        <v>1.9631876908078936</v>
      </c>
      <c r="E49" s="40">
        <f t="shared" si="8"/>
        <v>9.0380606647679294</v>
      </c>
      <c r="F49">
        <f t="shared" si="9"/>
        <v>18.076121329535859</v>
      </c>
    </row>
    <row r="50" spans="2:6">
      <c r="B50" s="40">
        <f t="shared" si="10"/>
        <v>1.5500000000000007</v>
      </c>
      <c r="C50" s="783">
        <f t="shared" si="1"/>
        <v>1123.5187946662563</v>
      </c>
      <c r="D50" s="783">
        <f t="shared" si="2"/>
        <v>1.8216289954453637</v>
      </c>
      <c r="E50" s="40">
        <f t="shared" si="8"/>
        <v>9.2750873935904039</v>
      </c>
      <c r="F50">
        <f t="shared" si="9"/>
        <v>18.550174787180808</v>
      </c>
    </row>
    <row r="51" spans="2:6">
      <c r="B51" s="40">
        <f t="shared" si="10"/>
        <v>1.6000000000000008</v>
      </c>
      <c r="C51" s="783">
        <f t="shared" si="1"/>
        <v>1113.6056822542623</v>
      </c>
      <c r="D51" s="783">
        <f t="shared" si="2"/>
        <v>1.6872722294458806</v>
      </c>
      <c r="E51" s="40">
        <f t="shared" si="8"/>
        <v>9.5121141224128802</v>
      </c>
      <c r="F51">
        <f t="shared" si="9"/>
        <v>19.02422824482576</v>
      </c>
    </row>
    <row r="52" spans="2:6">
      <c r="B52" s="40">
        <f t="shared" si="10"/>
        <v>1.6500000000000008</v>
      </c>
      <c r="C52" s="783">
        <f t="shared" si="1"/>
        <v>1103.5595642465546</v>
      </c>
      <c r="D52" s="783">
        <f t="shared" si="2"/>
        <v>1.5601284665954114</v>
      </c>
      <c r="E52" s="40">
        <f t="shared" si="8"/>
        <v>9.7491408512353566</v>
      </c>
      <c r="F52">
        <f t="shared" si="9"/>
        <v>19.498281702470713</v>
      </c>
    </row>
    <row r="53" spans="2:6">
      <c r="B53" s="40">
        <f t="shared" si="10"/>
        <v>1.7000000000000008</v>
      </c>
      <c r="C53" s="783">
        <f t="shared" si="1"/>
        <v>1093.3922957495588</v>
      </c>
      <c r="D53" s="783">
        <f t="shared" si="2"/>
        <v>1.4401522533817668</v>
      </c>
      <c r="E53" s="40">
        <f t="shared" si="8"/>
        <v>9.9861675800578329</v>
      </c>
      <c r="F53">
        <f t="shared" si="9"/>
        <v>19.972335160115666</v>
      </c>
    </row>
    <row r="54" spans="2:6">
      <c r="B54" s="40">
        <f t="shared" si="10"/>
        <v>1.7500000000000009</v>
      </c>
      <c r="C54" s="783">
        <f t="shared" si="1"/>
        <v>1083.1155035772679</v>
      </c>
      <c r="D54" s="783">
        <f t="shared" si="2"/>
        <v>1.327248206702893</v>
      </c>
      <c r="E54" s="40">
        <f t="shared" si="8"/>
        <v>10.223194308880309</v>
      </c>
      <c r="F54">
        <f t="shared" si="9"/>
        <v>20.446388617760618</v>
      </c>
    </row>
    <row r="55" spans="2:6">
      <c r="B55" s="40">
        <f t="shared" si="10"/>
        <v>1.8000000000000009</v>
      </c>
      <c r="C55" s="783">
        <f t="shared" si="1"/>
        <v>1072.7405651970134</v>
      </c>
      <c r="D55" s="783">
        <f t="shared" si="2"/>
        <v>1.2212775293556979</v>
      </c>
      <c r="E55" s="40">
        <f t="shared" si="8"/>
        <v>10.460221037702786</v>
      </c>
      <c r="F55">
        <f t="shared" si="9"/>
        <v>20.920442075405571</v>
      </c>
    </row>
    <row r="56" spans="2:6">
      <c r="B56" s="40">
        <f t="shared" si="10"/>
        <v>1.850000000000001</v>
      </c>
      <c r="C56" s="783">
        <f t="shared" si="1"/>
        <v>1062.2785898222101</v>
      </c>
      <c r="D56" s="783">
        <f t="shared" si="2"/>
        <v>1.1220643414777194</v>
      </c>
      <c r="E56" s="40">
        <f t="shared" si="8"/>
        <v>10.697247766525262</v>
      </c>
      <c r="F56">
        <f t="shared" si="9"/>
        <v>21.394495533050524</v>
      </c>
    </row>
    <row r="57" spans="2:6">
      <c r="B57" s="40">
        <f t="shared" si="10"/>
        <v>1.900000000000001</v>
      </c>
      <c r="C57" s="783">
        <f t="shared" si="1"/>
        <v>1051.7404016199414</v>
      </c>
      <c r="D57" s="783">
        <f t="shared" si="2"/>
        <v>1.0294017437592473</v>
      </c>
      <c r="E57" s="40">
        <f t="shared" si="8"/>
        <v>10.934274495347738</v>
      </c>
      <c r="F57">
        <f t="shared" si="9"/>
        <v>21.868548990695476</v>
      </c>
    </row>
    <row r="58" spans="2:6">
      <c r="B58" s="40">
        <f t="shared" si="10"/>
        <v>1.9500000000000011</v>
      </c>
      <c r="C58" s="783">
        <f t="shared" si="1"/>
        <v>1041.1365249881173</v>
      </c>
      <c r="D58" s="783">
        <f t="shared" si="2"/>
        <v>0.94305754539319964</v>
      </c>
      <c r="E58" s="40">
        <f t="shared" si="8"/>
        <v>11.171301224170215</v>
      </c>
      <c r="F58">
        <f t="shared" si="9"/>
        <v>22.342602448340429</v>
      </c>
    </row>
    <row r="59" spans="2:6">
      <c r="B59" s="40">
        <f t="shared" si="10"/>
        <v>2.0000000000000009</v>
      </c>
      <c r="C59" s="783">
        <f t="shared" si="1"/>
        <v>1030.4771718452757</v>
      </c>
      <c r="D59" s="783">
        <f t="shared" si="2"/>
        <v>0.86277960597342351</v>
      </c>
      <c r="E59" s="40">
        <f t="shared" si="8"/>
        <v>11.408327952992689</v>
      </c>
      <c r="F59">
        <f t="shared" si="9"/>
        <v>22.816655905985378</v>
      </c>
    </row>
    <row r="60" spans="2:6">
      <c r="B60" s="40">
        <f t="shared" si="10"/>
        <v>2.0500000000000007</v>
      </c>
      <c r="C60" s="783">
        <f t="shared" si="1"/>
        <v>1019.7722308659846</v>
      </c>
      <c r="D60" s="783">
        <f t="shared" si="2"/>
        <v>0.7883007555754844</v>
      </c>
      <c r="E60" s="40">
        <f t="shared" si="8"/>
        <v>11.645354681815165</v>
      </c>
      <c r="F60">
        <f t="shared" si="9"/>
        <v>23.290709363630331</v>
      </c>
    </row>
    <row r="61" spans="2:6">
      <c r="B61" s="40">
        <f t="shared" si="10"/>
        <v>2.1000000000000005</v>
      </c>
      <c r="C61" s="783">
        <f t="shared" si="1"/>
        <v>1009.0312585861377</v>
      </c>
      <c r="D61" s="783">
        <f t="shared" si="2"/>
        <v>0.71934327083465721</v>
      </c>
      <c r="E61" s="40">
        <f t="shared" si="8"/>
        <v>11.88238141063764</v>
      </c>
      <c r="F61">
        <f t="shared" si="9"/>
        <v>23.76476282127528</v>
      </c>
    </row>
    <row r="62" spans="2:6">
      <c r="B62" s="40">
        <f t="shared" si="10"/>
        <v>2.1500000000000004</v>
      </c>
      <c r="C62" s="783">
        <f t="shared" si="1"/>
        <v>998.26347229522287</v>
      </c>
      <c r="D62" s="783">
        <f t="shared" si="2"/>
        <v>0.65562289683463981</v>
      </c>
      <c r="E62" s="40">
        <f t="shared" si="8"/>
        <v>12.119408139460115</v>
      </c>
      <c r="F62">
        <f t="shared" si="9"/>
        <v>24.238816278920229</v>
      </c>
    </row>
    <row r="63" spans="2:6">
      <c r="B63" s="40">
        <f t="shared" si="10"/>
        <v>2.2000000000000002</v>
      </c>
      <c r="C63" s="783">
        <f t="shared" si="1"/>
        <v>987.47774462680854</v>
      </c>
      <c r="D63" s="783">
        <f t="shared" si="2"/>
        <v>0.59685241497167285</v>
      </c>
      <c r="E63" s="40">
        <f t="shared" si="8"/>
        <v>12.356434868282591</v>
      </c>
      <c r="F63">
        <f t="shared" si="9"/>
        <v>24.712869736565182</v>
      </c>
    </row>
    <row r="64" spans="2:6">
      <c r="B64" s="40">
        <f t="shared" si="10"/>
        <v>2.25</v>
      </c>
      <c r="C64" s="783">
        <f t="shared" si="1"/>
        <v>976.68259975396052</v>
      </c>
      <c r="D64" s="783">
        <f t="shared" si="2"/>
        <v>0.54274476565909469</v>
      </c>
      <c r="E64" s="40">
        <f t="shared" si="8"/>
        <v>12.593461597105065</v>
      </c>
      <c r="F64">
        <f t="shared" si="9"/>
        <v>25.186923194210131</v>
      </c>
    </row>
    <row r="65" spans="2:6">
      <c r="B65" s="40">
        <f t="shared" si="10"/>
        <v>2.2999999999999998</v>
      </c>
      <c r="C65" s="783">
        <f t="shared" si="1"/>
        <v>965.88621109299947</v>
      </c>
      <c r="D65" s="783">
        <f t="shared" si="2"/>
        <v>0.4930157418347223</v>
      </c>
      <c r="E65" s="40">
        <f t="shared" si="8"/>
        <v>12.830488325927542</v>
      </c>
      <c r="F65">
        <f t="shared" si="9"/>
        <v>25.660976651855083</v>
      </c>
    </row>
    <row r="66" spans="2:6">
      <c r="B66" s="40">
        <f t="shared" si="10"/>
        <v>2.3499999999999996</v>
      </c>
      <c r="C66" s="783">
        <f t="shared" si="1"/>
        <v>955.0964004168469</v>
      </c>
      <c r="D66" s="783">
        <f t="shared" si="2"/>
        <v>0.4473862748158503</v>
      </c>
      <c r="E66" s="40">
        <f t="shared" si="8"/>
        <v>13.067515054750016</v>
      </c>
      <c r="F66">
        <f t="shared" si="9"/>
        <v>26.135030109500033</v>
      </c>
    </row>
    <row r="67" spans="2:6">
      <c r="B67" s="40">
        <f t="shared" si="10"/>
        <v>2.3999999999999995</v>
      </c>
      <c r="C67" s="783">
        <f t="shared" si="1"/>
        <v>944.32063827809043</v>
      </c>
      <c r="D67" s="783">
        <f t="shared" si="2"/>
        <v>0.40558433823138745</v>
      </c>
      <c r="E67" s="40">
        <f t="shared" si="8"/>
        <v>13.304541783572491</v>
      </c>
      <c r="F67">
        <f t="shared" si="9"/>
        <v>26.609083567144982</v>
      </c>
    </row>
    <row r="68" spans="2:6">
      <c r="B68" s="40">
        <f>B67+$B$20</f>
        <v>2.4499999999999993</v>
      </c>
      <c r="C68" s="783">
        <f t="shared" si="1"/>
        <v>933.56604564172505</v>
      </c>
      <c r="D68" s="783">
        <f t="shared" si="2"/>
        <v>0.36734649868497038</v>
      </c>
      <c r="E68" s="40">
        <f t="shared" si="8"/>
        <v>13.541568512394967</v>
      </c>
      <c r="F68">
        <f t="shared" si="9"/>
        <v>27.083137024789934</v>
      </c>
    </row>
    <row r="69" spans="2:6">
      <c r="B69" s="40">
        <f t="shared" si="10"/>
        <v>2.4999999999999991</v>
      </c>
      <c r="C69" s="783">
        <f t="shared" si="1"/>
        <v>922.83939662821683</v>
      </c>
      <c r="D69" s="783">
        <f t="shared" si="2"/>
        <v>0.3324191436156354</v>
      </c>
      <c r="E69" s="40">
        <f t="shared" si="8"/>
        <v>13.778595241217442</v>
      </c>
      <c r="F69">
        <f t="shared" si="9"/>
        <v>27.557190482434883</v>
      </c>
    </row>
    <row r="70" spans="2:6">
      <c r="B70" s="40">
        <f t="shared" si="10"/>
        <v>2.5499999999999989</v>
      </c>
      <c r="C70" s="783">
        <f t="shared" si="1"/>
        <v>912.14712226897018</v>
      </c>
      <c r="D70" s="783">
        <f t="shared" si="2"/>
        <v>0.30055941767677036</v>
      </c>
      <c r="E70" s="40">
        <f t="shared" si="8"/>
        <v>14.015621970039918</v>
      </c>
      <c r="F70">
        <f t="shared" si="9"/>
        <v>28.031243940079836</v>
      </c>
    </row>
    <row r="71" spans="2:6">
      <c r="B71" s="40">
        <f t="shared" si="10"/>
        <v>2.5999999999999988</v>
      </c>
      <c r="C71" s="783">
        <f t="shared" si="1"/>
        <v>901.49531517837863</v>
      </c>
      <c r="D71" s="783">
        <f t="shared" si="2"/>
        <v>0.27153589900127845</v>
      </c>
      <c r="E71" s="40">
        <f t="shared" si="8"/>
        <v>14.252648698862393</v>
      </c>
      <c r="F71">
        <f t="shared" si="9"/>
        <v>28.505297397724785</v>
      </c>
    </row>
    <row r="72" spans="2:6">
      <c r="B72" s="40">
        <f>B71+$B$20</f>
        <v>2.6499999999999986</v>
      </c>
      <c r="C72" s="783">
        <f t="shared" si="1"/>
        <v>890.88973504930402</v>
      </c>
      <c r="D72" s="783">
        <f>$C$8/(1+(($C$12-1)/2)*B72^2)^($C$12/($C$12-1))</f>
        <v>0.24512904610665417</v>
      </c>
      <c r="E72" s="40">
        <f t="shared" si="8"/>
        <v>14.489675427684867</v>
      </c>
      <c r="F72">
        <f t="shared" si="9"/>
        <v>28.979350855369734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F24" sqref="F2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42.42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195.99245638849598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1.1308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1710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1573.2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874.81612302460405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6.432710855791731</v>
      </c>
      <c r="L18" s="133" t="s">
        <v>127</v>
      </c>
      <c r="O18" s="131" t="s">
        <v>156</v>
      </c>
      <c r="P18" s="132">
        <f>pmax/0.006895</f>
        <v>932.95298851221628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1.1026940634481694</v>
      </c>
      <c r="L19" s="136" t="s">
        <v>91</v>
      </c>
      <c r="O19" s="134" t="s">
        <v>157</v>
      </c>
      <c r="P19" s="141">
        <f>tbout</f>
        <v>1.1026940634481694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1.1355687490324027</v>
      </c>
      <c r="L20" s="139" t="s">
        <v>91</v>
      </c>
      <c r="O20" s="137" t="s">
        <v>158</v>
      </c>
      <c r="P20" s="138">
        <f>tthr</f>
        <v>1.1355687490324027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6.432710855791731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139.67353966066324</v>
      </c>
      <c r="I28">
        <f t="shared" ref="I28:I91" si="1">H28/1000^2</f>
        <v>1.3967353966066323E-4</v>
      </c>
      <c r="J28" s="4">
        <f t="shared" ref="J28:J39" si="2">PI()/4*dc^2-PI()/4*(F28^2-E28^2)</f>
        <v>261.7653538787356</v>
      </c>
      <c r="K28" s="40">
        <f t="shared" ref="K28:K39" si="3">J28/H28</f>
        <v>1.8741227186959988</v>
      </c>
      <c r="L28" s="40">
        <f t="shared" ref="L28:L91" si="4">IF((gstar-K28)&lt;0,0,gstar-K28)</f>
        <v>4.1258772813040014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8.8754449677853557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0.61929999999999996</v>
      </c>
      <c r="P28" s="10">
        <f t="shared" ref="P28:P39" si="7">(1+kv*L28)*N28*M28^O28</f>
        <v>2.1456869620307777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1.6219709076264663E-4</v>
      </c>
      <c r="U28" s="42">
        <f t="shared" ref="U28:U39" si="11">rhopgrain*R28/1000^2</f>
        <v>1.0897663767493262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139.67353966066324</v>
      </c>
      <c r="I29">
        <f t="shared" si="1"/>
        <v>1.3967353966066323E-4</v>
      </c>
      <c r="J29" s="4">
        <f t="shared" si="2"/>
        <v>262.72908366231218</v>
      </c>
      <c r="K29" s="40">
        <f t="shared" si="3"/>
        <v>1.8810225924009107</v>
      </c>
      <c r="L29" s="40">
        <f t="shared" si="4"/>
        <v>4.1189774075990897</v>
      </c>
      <c r="M29" s="10">
        <f t="shared" ref="M29:M39" si="24">AB28</f>
        <v>0.10100000000000001</v>
      </c>
      <c r="N29" s="10">
        <f t="shared" si="5"/>
        <v>8.8754449677853557</v>
      </c>
      <c r="O29" s="10">
        <f t="shared" si="6"/>
        <v>0.61929999999999996</v>
      </c>
      <c r="P29" s="10">
        <f t="shared" si="7"/>
        <v>2.1456869620307777</v>
      </c>
      <c r="Q29" s="42">
        <f t="shared" ref="Q29:Q39" si="25">xincp/P29+Q28</f>
        <v>7.9351644476455402E-3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1.6285108926540333E-4</v>
      </c>
      <c r="U29" s="42">
        <f t="shared" si="11"/>
        <v>1.0885989567219803</v>
      </c>
      <c r="V29" s="42">
        <f t="shared" ref="V29:V39" si="26">(U28-U29)/(Q29-Q28)</f>
        <v>0.14711982783070376</v>
      </c>
      <c r="W29" s="42">
        <f t="shared" ref="W29:W39" si="27">IF(V29&lt;AI29,IF(AB28&gt;pbd,AI29,0),AI29)</f>
        <v>0</v>
      </c>
      <c r="X29" s="42">
        <f t="shared" si="12"/>
        <v>0.14711982783070376</v>
      </c>
      <c r="Y29" s="42">
        <f>IF((X29*(Q29-Q28)+Y28)&lt;0,0,X29*(Q29-Q28)+Y28)</f>
        <v>1.1674200273459334E-3</v>
      </c>
      <c r="Z29" s="10">
        <f t="shared" si="13"/>
        <v>7.1686350555712517</v>
      </c>
      <c r="AA29">
        <f t="shared" si="14"/>
        <v>2311343.4726449056</v>
      </c>
      <c r="AB29" s="10">
        <f t="shared" si="15"/>
        <v>2.3113434726449054</v>
      </c>
      <c r="AC29" s="10">
        <f t="shared" si="16"/>
        <v>2.2103434726449054</v>
      </c>
      <c r="AD29" s="3">
        <f t="shared" si="17"/>
        <v>320.57193221826043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139.67353966066324</v>
      </c>
      <c r="I30">
        <f t="shared" si="1"/>
        <v>1.3967353966066323E-4</v>
      </c>
      <c r="J30" s="4">
        <f t="shared" si="2"/>
        <v>263.69463492609384</v>
      </c>
      <c r="K30" s="40">
        <f t="shared" si="3"/>
        <v>1.887935507088456</v>
      </c>
      <c r="L30" s="40">
        <f t="shared" si="4"/>
        <v>4.1120644929115437</v>
      </c>
      <c r="M30" s="10">
        <f t="shared" si="24"/>
        <v>2.3113434726449054</v>
      </c>
      <c r="N30" s="10">
        <f t="shared" si="5"/>
        <v>7.5527844238794399</v>
      </c>
      <c r="O30" s="10">
        <f t="shared" si="6"/>
        <v>-8.6999999999999994E-3</v>
      </c>
      <c r="P30" s="10">
        <f t="shared" si="7"/>
        <v>7.4979314910730643</v>
      </c>
      <c r="Q30" s="42">
        <f t="shared" si="25"/>
        <v>1.0205974592704156E-2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1.6350553310041406E-4</v>
      </c>
      <c r="U30" s="42">
        <f t="shared" si="11"/>
        <v>1.0874307417542943</v>
      </c>
      <c r="V30" s="42">
        <f t="shared" si="26"/>
        <v>0.51444854173653398</v>
      </c>
      <c r="W30" s="42">
        <f t="shared" si="27"/>
        <v>0.35290444307628899</v>
      </c>
      <c r="X30" s="42">
        <f t="shared" si="12"/>
        <v>0.16154409866024499</v>
      </c>
      <c r="Y30" s="42">
        <f t="shared" ref="Y30:Y93" si="29">IF((X30*(Q30-Q29)+Y29)&lt;0,0,X30*(Q30-Q29)+Y29)</f>
        <v>1.5342560054579677E-3</v>
      </c>
      <c r="Z30" s="10">
        <f t="shared" si="13"/>
        <v>9.3835112265939724</v>
      </c>
      <c r="AA30">
        <f t="shared" si="14"/>
        <v>2994268.0530407326</v>
      </c>
      <c r="AB30" s="10">
        <f t="shared" si="15"/>
        <v>2.9942680530407326</v>
      </c>
      <c r="AC30" s="10">
        <f t="shared" si="16"/>
        <v>2.8932680530407326</v>
      </c>
      <c r="AD30" s="3">
        <f t="shared" si="17"/>
        <v>419.61828180431218</v>
      </c>
      <c r="AI30" s="94">
        <f t="shared" si="28"/>
        <v>0.35290444307628899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139.67353966066324</v>
      </c>
      <c r="I31">
        <f t="shared" si="1"/>
        <v>1.3967353966066323E-4</v>
      </c>
      <c r="J31" s="4">
        <f t="shared" si="2"/>
        <v>264.66200767008013</v>
      </c>
      <c r="K31" s="40">
        <f t="shared" si="3"/>
        <v>1.894861462758632</v>
      </c>
      <c r="L31" s="40">
        <f t="shared" si="4"/>
        <v>4.105138537241368</v>
      </c>
      <c r="M31" s="10">
        <f t="shared" si="24"/>
        <v>2.9942680530407326</v>
      </c>
      <c r="N31" s="10">
        <f t="shared" si="5"/>
        <v>3.8408799049960156</v>
      </c>
      <c r="O31" s="10">
        <f t="shared" si="6"/>
        <v>0.68820000000000003</v>
      </c>
      <c r="P31" s="10">
        <f t="shared" si="7"/>
        <v>8.1698479092424527</v>
      </c>
      <c r="Q31" s="42">
        <f t="shared" si="25"/>
        <v>1.22900254937768E-2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1.6416042133728212E-4</v>
      </c>
      <c r="U31" s="42">
        <f t="shared" si="11"/>
        <v>1.086261733507073</v>
      </c>
      <c r="V31" s="42">
        <f t="shared" si="26"/>
        <v>0.56093075587532282</v>
      </c>
      <c r="W31" s="42">
        <f t="shared" si="27"/>
        <v>0.46194049185802316</v>
      </c>
      <c r="X31" s="42">
        <f t="shared" si="12"/>
        <v>9.8990264017299656E-2</v>
      </c>
      <c r="Y31" s="42">
        <f t="shared" si="29"/>
        <v>1.7405567543806401E-3</v>
      </c>
      <c r="Z31" s="10">
        <f t="shared" si="13"/>
        <v>10.602779526281259</v>
      </c>
      <c r="AA31">
        <f t="shared" si="14"/>
        <v>3370211.5494978679</v>
      </c>
      <c r="AB31" s="10">
        <f t="shared" si="15"/>
        <v>3.3702115494978679</v>
      </c>
      <c r="AC31" s="10">
        <f t="shared" si="16"/>
        <v>3.269211549497868</v>
      </c>
      <c r="AD31" s="3">
        <f t="shared" si="17"/>
        <v>474.14235670745001</v>
      </c>
      <c r="AI31" s="94">
        <f t="shared" si="28"/>
        <v>0.46194049185802316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139.67353966066324</v>
      </c>
      <c r="I32">
        <f t="shared" si="1"/>
        <v>1.3967353966066323E-4</v>
      </c>
      <c r="J32" s="4">
        <f t="shared" si="2"/>
        <v>265.63120189427127</v>
      </c>
      <c r="K32" s="40">
        <f t="shared" si="3"/>
        <v>1.9018004594114395</v>
      </c>
      <c r="L32" s="40">
        <f t="shared" si="4"/>
        <v>4.0981995405885607</v>
      </c>
      <c r="M32" s="10">
        <f t="shared" si="24"/>
        <v>3.3702115494978679</v>
      </c>
      <c r="N32" s="10">
        <f t="shared" si="5"/>
        <v>3.8408799049960156</v>
      </c>
      <c r="O32" s="10">
        <f t="shared" si="6"/>
        <v>0.68820000000000003</v>
      </c>
      <c r="P32" s="10">
        <f t="shared" si="7"/>
        <v>8.862666093926773</v>
      </c>
      <c r="Q32" s="42">
        <f t="shared" si="25"/>
        <v>1.4211160592000876E-2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1.6481575304561123E-4</v>
      </c>
      <c r="U32" s="42">
        <f t="shared" si="11"/>
        <v>1.08509193364112</v>
      </c>
      <c r="V32" s="42">
        <f t="shared" si="26"/>
        <v>0.60891077729743337</v>
      </c>
      <c r="W32" s="42">
        <f t="shared" si="27"/>
        <v>0.52196380130621589</v>
      </c>
      <c r="X32" s="42">
        <f t="shared" si="12"/>
        <v>8.6946975991217479E-2</v>
      </c>
      <c r="Y32" s="42">
        <f t="shared" si="29"/>
        <v>1.9075936416418141E-3</v>
      </c>
      <c r="Z32" s="10">
        <f t="shared" si="13"/>
        <v>11.574097781259448</v>
      </c>
      <c r="AA32">
        <f t="shared" si="14"/>
        <v>3669703.2865034132</v>
      </c>
      <c r="AB32" s="10">
        <f t="shared" si="15"/>
        <v>3.6697032865034132</v>
      </c>
      <c r="AC32" s="10">
        <f t="shared" si="16"/>
        <v>3.5687032865034132</v>
      </c>
      <c r="AD32" s="3">
        <f t="shared" si="17"/>
        <v>517.57843169012517</v>
      </c>
      <c r="AI32" s="94">
        <f t="shared" si="28"/>
        <v>0.52196380130621589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139.67353966066324</v>
      </c>
      <c r="I33">
        <f t="shared" si="1"/>
        <v>1.3967353966066323E-4</v>
      </c>
      <c r="J33" s="4">
        <f t="shared" si="2"/>
        <v>266.60221759866727</v>
      </c>
      <c r="K33" s="40">
        <f t="shared" si="3"/>
        <v>1.9087524970468792</v>
      </c>
      <c r="L33" s="40">
        <f t="shared" si="4"/>
        <v>4.091247502953121</v>
      </c>
      <c r="M33" s="10">
        <f t="shared" si="24"/>
        <v>3.6697032865034132</v>
      </c>
      <c r="N33" s="10">
        <f t="shared" si="5"/>
        <v>3.8408799049960156</v>
      </c>
      <c r="O33" s="10">
        <f t="shared" si="6"/>
        <v>0.68820000000000003</v>
      </c>
      <c r="P33" s="10">
        <f t="shared" si="7"/>
        <v>9.3974440433268533</v>
      </c>
      <c r="Q33" s="42">
        <f t="shared" si="25"/>
        <v>1.602297014557557E-2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1.6547152729500523E-4</v>
      </c>
      <c r="U33" s="42">
        <f t="shared" si="11"/>
        <v>1.0839213438172395</v>
      </c>
      <c r="V33" s="42">
        <f t="shared" si="26"/>
        <v>0.64608877990015523</v>
      </c>
      <c r="W33" s="42">
        <f t="shared" si="27"/>
        <v>0.5697807881057475</v>
      </c>
      <c r="X33" s="42">
        <f t="shared" si="12"/>
        <v>7.6307991794407726E-2</v>
      </c>
      <c r="Y33" s="42">
        <f t="shared" si="29"/>
        <v>2.0458491901890214E-3</v>
      </c>
      <c r="Z33" s="10">
        <f t="shared" si="13"/>
        <v>12.363753593339654</v>
      </c>
      <c r="AA33">
        <f t="shared" si="14"/>
        <v>3913182.0737951607</v>
      </c>
      <c r="AB33" s="10">
        <f t="shared" si="15"/>
        <v>3.9131820737951606</v>
      </c>
      <c r="AC33" s="10">
        <f t="shared" si="16"/>
        <v>3.8121820737951606</v>
      </c>
      <c r="AD33" s="3">
        <f t="shared" si="17"/>
        <v>552.89080113055263</v>
      </c>
      <c r="AI33" s="94">
        <f t="shared" si="28"/>
        <v>0.5697807881057475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139.67353966066324</v>
      </c>
      <c r="I34">
        <f t="shared" si="1"/>
        <v>1.3967353966066323E-4</v>
      </c>
      <c r="J34" s="4">
        <f t="shared" si="2"/>
        <v>267.57505478326811</v>
      </c>
      <c r="K34" s="40">
        <f t="shared" si="3"/>
        <v>1.9157175756649507</v>
      </c>
      <c r="L34" s="40">
        <f t="shared" si="4"/>
        <v>4.0842824243350488</v>
      </c>
      <c r="M34" s="10">
        <f t="shared" si="24"/>
        <v>3.9131820737951606</v>
      </c>
      <c r="N34" s="10">
        <f t="shared" si="5"/>
        <v>3.8408799049960156</v>
      </c>
      <c r="O34" s="10">
        <f t="shared" si="6"/>
        <v>0.68820000000000003</v>
      </c>
      <c r="P34" s="10">
        <f t="shared" si="7"/>
        <v>9.8222257632821712</v>
      </c>
      <c r="Q34" s="41">
        <f t="shared" si="25"/>
        <v>1.7756424385706342E-2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1.6612774315506761E-4</v>
      </c>
      <c r="U34" s="42">
        <f t="shared" si="11"/>
        <v>1.0827499656962349</v>
      </c>
      <c r="V34" s="42">
        <f t="shared" si="26"/>
        <v>0.67574793374192077</v>
      </c>
      <c r="W34" s="42">
        <f t="shared" si="27"/>
        <v>0.60865472190539649</v>
      </c>
      <c r="X34" s="42">
        <f t="shared" si="12"/>
        <v>6.709321183652428E-2</v>
      </c>
      <c r="Y34" s="42">
        <f t="shared" si="29"/>
        <v>2.1621522027310365E-3</v>
      </c>
      <c r="Z34" s="10">
        <f t="shared" si="13"/>
        <v>13.014997746118972</v>
      </c>
      <c r="AA34">
        <f t="shared" si="14"/>
        <v>4113983.6561096641</v>
      </c>
      <c r="AB34" s="10">
        <f t="shared" si="15"/>
        <v>4.1139836561096645</v>
      </c>
      <c r="AC34" s="10">
        <f t="shared" si="16"/>
        <v>4.0129836561096646</v>
      </c>
      <c r="AD34" s="3">
        <f t="shared" si="17"/>
        <v>582.01358319211954</v>
      </c>
      <c r="AI34" s="94">
        <f t="shared" si="28"/>
        <v>0.60865472190539649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139.67353966066324</v>
      </c>
      <c r="I35">
        <f t="shared" si="1"/>
        <v>1.3967353966066323E-4</v>
      </c>
      <c r="J35" s="4">
        <f t="shared" si="2"/>
        <v>268.54971344807382</v>
      </c>
      <c r="K35" s="40">
        <f t="shared" si="3"/>
        <v>1.9226956952656542</v>
      </c>
      <c r="L35" s="40">
        <f t="shared" si="4"/>
        <v>4.077304304734346</v>
      </c>
      <c r="M35" s="10">
        <f t="shared" si="24"/>
        <v>4.1139836561096645</v>
      </c>
      <c r="N35" s="10">
        <f t="shared" si="5"/>
        <v>3.8408799049960156</v>
      </c>
      <c r="O35" s="10">
        <f t="shared" si="6"/>
        <v>0.68820000000000003</v>
      </c>
      <c r="P35" s="10">
        <f t="shared" si="7"/>
        <v>10.166377294968921</v>
      </c>
      <c r="Q35" s="41">
        <f t="shared" si="25"/>
        <v>1.9431197847567638E-2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1.6678439969540189E-4</v>
      </c>
      <c r="U35" s="42">
        <f t="shared" si="11"/>
        <v>1.0815778009389112</v>
      </c>
      <c r="V35" s="42">
        <f t="shared" si="26"/>
        <v>0.69989451350693332</v>
      </c>
      <c r="W35" s="42">
        <f t="shared" si="27"/>
        <v>0.64071479376868101</v>
      </c>
      <c r="X35" s="42">
        <f t="shared" si="12"/>
        <v>5.9179719738252312E-2</v>
      </c>
      <c r="Y35" s="42">
        <f t="shared" si="29"/>
        <v>2.2612648268290508E-3</v>
      </c>
      <c r="Z35" s="10">
        <f t="shared" si="13"/>
        <v>13.558011606354045</v>
      </c>
      <c r="AA35">
        <f t="shared" si="14"/>
        <v>4281414.0151978303</v>
      </c>
      <c r="AB35" s="10">
        <f t="shared" si="15"/>
        <v>4.2814140151978304</v>
      </c>
      <c r="AC35" s="10">
        <f t="shared" si="16"/>
        <v>4.1804140151978304</v>
      </c>
      <c r="AD35" s="3">
        <f t="shared" si="17"/>
        <v>606.29644890468899</v>
      </c>
      <c r="AI35" s="94">
        <f t="shared" si="28"/>
        <v>0.64071479376868101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139.67353966066324</v>
      </c>
      <c r="I36">
        <f t="shared" si="1"/>
        <v>1.3967353966066323E-4</v>
      </c>
      <c r="J36" s="4">
        <f t="shared" si="2"/>
        <v>269.52619359308414</v>
      </c>
      <c r="K36" s="40">
        <f t="shared" si="3"/>
        <v>1.9296868558489879</v>
      </c>
      <c r="L36" s="40">
        <f t="shared" si="4"/>
        <v>4.0703131441510116</v>
      </c>
      <c r="M36" s="10">
        <f t="shared" si="24"/>
        <v>4.2814140151978304</v>
      </c>
      <c r="N36" s="10">
        <f t="shared" si="5"/>
        <v>3.8408799049960156</v>
      </c>
      <c r="O36" s="10">
        <f t="shared" si="6"/>
        <v>0.68820000000000003</v>
      </c>
      <c r="P36" s="10">
        <f t="shared" si="7"/>
        <v>10.449344734830129</v>
      </c>
      <c r="Q36" s="42">
        <f t="shared" si="25"/>
        <v>2.1060618574795659E-2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1.6744149598561179E-4</v>
      </c>
      <c r="U36" s="42">
        <f t="shared" si="11"/>
        <v>1.0804048512060722</v>
      </c>
      <c r="V36" s="42">
        <f t="shared" si="26"/>
        <v>0.71985688732118869</v>
      </c>
      <c r="W36" s="42">
        <f t="shared" si="27"/>
        <v>0.667446800969973</v>
      </c>
      <c r="X36" s="42">
        <f t="shared" si="12"/>
        <v>5.241008635121569E-2</v>
      </c>
      <c r="Y36" s="42">
        <f t="shared" si="29"/>
        <v>2.346662907845532E-3</v>
      </c>
      <c r="Z36" s="10">
        <f t="shared" si="13"/>
        <v>14.01482287310178</v>
      </c>
      <c r="AA36">
        <f t="shared" si="14"/>
        <v>4422265.0689701643</v>
      </c>
      <c r="AB36" s="10">
        <f t="shared" si="15"/>
        <v>4.4222650689701641</v>
      </c>
      <c r="AC36" s="10">
        <f t="shared" si="16"/>
        <v>4.3212650689701642</v>
      </c>
      <c r="AD36" s="3">
        <f t="shared" si="17"/>
        <v>626.72444800147412</v>
      </c>
      <c r="AI36" s="94">
        <f t="shared" si="28"/>
        <v>0.667446800969973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139.67353966066324</v>
      </c>
      <c r="I37">
        <f t="shared" si="1"/>
        <v>1.3967353966066323E-4</v>
      </c>
      <c r="J37" s="4">
        <f t="shared" si="2"/>
        <v>270.50449521829933</v>
      </c>
      <c r="K37" s="40">
        <f t="shared" si="3"/>
        <v>1.9366910574149534</v>
      </c>
      <c r="L37" s="40">
        <f t="shared" si="4"/>
        <v>4.0633089425850466</v>
      </c>
      <c r="M37" s="10">
        <f t="shared" si="24"/>
        <v>4.4222650689701641</v>
      </c>
      <c r="N37" s="10">
        <f t="shared" si="5"/>
        <v>3.8408799049960156</v>
      </c>
      <c r="O37" s="10">
        <f t="shared" si="6"/>
        <v>0.68820000000000003</v>
      </c>
      <c r="P37" s="10">
        <f t="shared" si="7"/>
        <v>10.684727710489033</v>
      </c>
      <c r="Q37" s="42">
        <f t="shared" si="25"/>
        <v>2.2654143403712794E-2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1.6809903109530103E-4</v>
      </c>
      <c r="U37" s="42">
        <f t="shared" si="11"/>
        <v>1.0792311181585215</v>
      </c>
      <c r="V37" s="42">
        <f t="shared" si="26"/>
        <v>0.73656401597981402</v>
      </c>
      <c r="W37" s="42">
        <f t="shared" si="27"/>
        <v>0.68993514420866187</v>
      </c>
      <c r="X37" s="42">
        <f t="shared" si="12"/>
        <v>4.6628871771152158E-2</v>
      </c>
      <c r="Y37" s="42">
        <f t="shared" si="29"/>
        <v>2.4209671727572564E-3</v>
      </c>
      <c r="Z37" s="10">
        <f t="shared" si="13"/>
        <v>14.402029309643838</v>
      </c>
      <c r="AA37">
        <f t="shared" si="14"/>
        <v>4541654.4942850554</v>
      </c>
      <c r="AB37" s="10">
        <f t="shared" si="15"/>
        <v>4.5416544942850559</v>
      </c>
      <c r="AC37" s="10">
        <f t="shared" si="16"/>
        <v>4.4406544942850559</v>
      </c>
      <c r="AD37" s="3">
        <f t="shared" si="17"/>
        <v>644.03981062872447</v>
      </c>
      <c r="AI37" s="94">
        <f t="shared" si="28"/>
        <v>0.68993514420866187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139.67353966066324</v>
      </c>
      <c r="I38">
        <f t="shared" si="1"/>
        <v>1.3967353966066323E-4</v>
      </c>
      <c r="J38" s="4">
        <f t="shared" si="2"/>
        <v>271.48461832371936</v>
      </c>
      <c r="K38" s="40">
        <f t="shared" si="3"/>
        <v>1.9437082999635511</v>
      </c>
      <c r="L38" s="40">
        <f t="shared" si="4"/>
        <v>4.0562917000364491</v>
      </c>
      <c r="M38" s="10">
        <f t="shared" si="24"/>
        <v>4.5416544942850559</v>
      </c>
      <c r="N38" s="10">
        <f t="shared" si="5"/>
        <v>3.8408799049960156</v>
      </c>
      <c r="O38" s="10">
        <f t="shared" si="6"/>
        <v>0.68820000000000003</v>
      </c>
      <c r="P38" s="10">
        <f t="shared" si="7"/>
        <v>10.882419576991941</v>
      </c>
      <c r="Q38" s="42">
        <f t="shared" si="25"/>
        <v>2.4218719992257595E-2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1.6875700409407302E-4</v>
      </c>
      <c r="U38" s="42">
        <f t="shared" si="11"/>
        <v>1.0780566034570633</v>
      </c>
      <c r="V38" s="42">
        <f t="shared" si="26"/>
        <v>0.75069172711483234</v>
      </c>
      <c r="W38" s="42">
        <f t="shared" si="27"/>
        <v>0.70899691409709154</v>
      </c>
      <c r="X38" s="42">
        <f t="shared" si="12"/>
        <v>4.1694813017740806E-2</v>
      </c>
      <c r="Y38" s="42">
        <f t="shared" si="29"/>
        <v>2.4862019010685665E-3</v>
      </c>
      <c r="Z38" s="10">
        <f t="shared" si="13"/>
        <v>14.732436821897133</v>
      </c>
      <c r="AA38">
        <f t="shared" si="14"/>
        <v>4643530.8043999542</v>
      </c>
      <c r="AB38" s="10">
        <f t="shared" si="15"/>
        <v>4.6435308043999539</v>
      </c>
      <c r="AC38" s="10">
        <f t="shared" si="16"/>
        <v>4.5425308043999539</v>
      </c>
      <c r="AD38" s="3">
        <f t="shared" si="17"/>
        <v>658.81520005800644</v>
      </c>
      <c r="AI38" s="94">
        <f t="shared" si="28"/>
        <v>0.70899691409709154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139.67353966066324</v>
      </c>
      <c r="I39">
        <f t="shared" si="1"/>
        <v>1.3967353966066323E-4</v>
      </c>
      <c r="J39" s="4">
        <f t="shared" si="2"/>
        <v>272.46656290934425</v>
      </c>
      <c r="K39" s="40">
        <f t="shared" si="3"/>
        <v>1.9507385834947806</v>
      </c>
      <c r="L39" s="40">
        <f t="shared" si="4"/>
        <v>4.0492614165052192</v>
      </c>
      <c r="M39" s="10">
        <f t="shared" si="24"/>
        <v>4.6435308043999539</v>
      </c>
      <c r="N39" s="10">
        <f t="shared" si="5"/>
        <v>3.8408799049960156</v>
      </c>
      <c r="O39" s="10">
        <f t="shared" si="6"/>
        <v>0.68820000000000003</v>
      </c>
      <c r="P39" s="10">
        <f t="shared" si="7"/>
        <v>11.049833889539441</v>
      </c>
      <c r="Q39" s="42">
        <f t="shared" si="25"/>
        <v>2.5759591924549859E-2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1.6941541405153168E-4</v>
      </c>
      <c r="U39" s="42">
        <f t="shared" si="11"/>
        <v>1.076881308762502</v>
      </c>
      <c r="V39" s="42">
        <f t="shared" si="26"/>
        <v>0.76274651379555625</v>
      </c>
      <c r="W39" s="42">
        <f t="shared" si="27"/>
        <v>0.72526253205588986</v>
      </c>
      <c r="X39" s="42">
        <f t="shared" si="12"/>
        <v>3.7483981739666383E-2</v>
      </c>
      <c r="Y39" s="42">
        <f t="shared" si="29"/>
        <v>2.5439599164417742E-3</v>
      </c>
      <c r="Z39" s="10">
        <f t="shared" si="13"/>
        <v>15.016106596227241</v>
      </c>
      <c r="AA39">
        <f t="shared" si="14"/>
        <v>4730996.2185571324</v>
      </c>
      <c r="AB39" s="10">
        <f t="shared" si="15"/>
        <v>4.7309962185571326</v>
      </c>
      <c r="AC39" s="10">
        <f t="shared" si="16"/>
        <v>4.6299962185571326</v>
      </c>
      <c r="AD39" s="3">
        <f t="shared" si="17"/>
        <v>671.50053931212938</v>
      </c>
      <c r="AI39" s="94">
        <f t="shared" si="28"/>
        <v>0.72526253205588986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139.67353966066324</v>
      </c>
      <c r="I40">
        <f t="shared" si="1"/>
        <v>1.3967353966066323E-4</v>
      </c>
      <c r="J40" s="4">
        <f t="shared" ref="J40:J103" si="37">PI()/4*dc^2-PI()/4*(F40^2-E40^2)</f>
        <v>273.45032897517399</v>
      </c>
      <c r="K40" s="40">
        <f t="shared" ref="K40:K103" si="38">J40/H40</f>
        <v>1.9577819080086418</v>
      </c>
      <c r="L40" s="40">
        <f t="shared" si="4"/>
        <v>4.0422180919913586</v>
      </c>
      <c r="M40" s="10">
        <f t="shared" ref="M40:M103" si="39">AB39</f>
        <v>4.7309962185571326</v>
      </c>
      <c r="N40" s="10">
        <f t="shared" si="5"/>
        <v>3.8408799049960156</v>
      </c>
      <c r="O40" s="10">
        <f t="shared" si="6"/>
        <v>0.68820000000000003</v>
      </c>
      <c r="P40" s="10">
        <f t="shared" ref="P40:P103" si="40">(1+kv*L40)*N40*M40^O40</f>
        <v>11.192654758487826</v>
      </c>
      <c r="Q40" s="42">
        <f t="shared" ref="Q40:Q103" si="41">xincp/P40+Q39</f>
        <v>2.7280801973843253E-2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1.7007426003728054E-4</v>
      </c>
      <c r="U40" s="42">
        <f t="shared" ref="U40:U103" si="43">rhopgrain*R40/1000^2</f>
        <v>1.0757052357356409</v>
      </c>
      <c r="V40" s="42">
        <f t="shared" ref="V40:V103" si="44">(U39-U40)/(Q40-Q39)</f>
        <v>0.77311678778835136</v>
      </c>
      <c r="W40" s="42">
        <f t="shared" ref="W40:W103" si="45">IF(V40&lt;AI40,IF(AB39&gt;pbd,AI40,0),AI40)</f>
        <v>0.73922729981872104</v>
      </c>
      <c r="X40" s="42">
        <f t="shared" ref="X40:X103" si="46">V40-W40</f>
        <v>3.3889487969630316E-2</v>
      </c>
      <c r="Y40" s="42">
        <f t="shared" si="29"/>
        <v>2.5955129461065836E-3</v>
      </c>
      <c r="Z40" s="10">
        <f t="shared" ref="Z40:Z103" si="47">Y40/T40</f>
        <v>15.261056820342144</v>
      </c>
      <c r="AA40">
        <f t="shared" si="14"/>
        <v>4806523.0273286998</v>
      </c>
      <c r="AB40" s="10">
        <f t="shared" si="15"/>
        <v>4.8065230273286996</v>
      </c>
      <c r="AC40" s="10">
        <f t="shared" si="16"/>
        <v>4.7055230273286996</v>
      </c>
      <c r="AD40" s="3">
        <f t="shared" si="17"/>
        <v>682.45439120068158</v>
      </c>
      <c r="AI40" s="94">
        <f t="shared" si="28"/>
        <v>0.73922729981872104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139.67353966066324</v>
      </c>
      <c r="I41">
        <f t="shared" si="1"/>
        <v>1.3967353966066323E-4</v>
      </c>
      <c r="J41" s="4">
        <f t="shared" si="37"/>
        <v>274.43591652120858</v>
      </c>
      <c r="K41" s="40">
        <f t="shared" si="38"/>
        <v>1.9648382735051353</v>
      </c>
      <c r="L41" s="40">
        <f t="shared" si="4"/>
        <v>4.0351617264948647</v>
      </c>
      <c r="M41" s="10">
        <f t="shared" si="39"/>
        <v>4.8065230273286996</v>
      </c>
      <c r="N41" s="10">
        <f t="shared" si="5"/>
        <v>3.8408799049960156</v>
      </c>
      <c r="O41" s="10">
        <f t="shared" si="6"/>
        <v>0.68820000000000003</v>
      </c>
      <c r="P41" s="10">
        <f t="shared" si="40"/>
        <v>11.315320015805364</v>
      </c>
      <c r="Q41" s="42">
        <f t="shared" si="41"/>
        <v>2.8785521139814748E-2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1.707335411209232E-4</v>
      </c>
      <c r="U41" s="42">
        <f t="shared" si="43"/>
        <v>1.0745283860372845</v>
      </c>
      <c r="V41" s="42">
        <f t="shared" si="44"/>
        <v>0.78210587395329423</v>
      </c>
      <c r="W41" s="42">
        <f t="shared" si="45"/>
        <v>0.75128594442157337</v>
      </c>
      <c r="X41" s="42">
        <f t="shared" si="46"/>
        <v>3.0819929531720858E-2</v>
      </c>
      <c r="Y41" s="42">
        <f t="shared" si="29"/>
        <v>2.6418882847668549E-3</v>
      </c>
      <c r="Z41" s="10">
        <f t="shared" si="47"/>
        <v>15.47375089523692</v>
      </c>
      <c r="AA41">
        <f t="shared" si="14"/>
        <v>4872104.1256088447</v>
      </c>
      <c r="AB41" s="10">
        <f t="shared" si="15"/>
        <v>4.8721041256088444</v>
      </c>
      <c r="AC41" s="10">
        <f t="shared" si="16"/>
        <v>4.7711041256088444</v>
      </c>
      <c r="AD41" s="3">
        <f t="shared" si="17"/>
        <v>691.96579051614856</v>
      </c>
      <c r="AI41" s="94">
        <f t="shared" si="28"/>
        <v>0.75128594442157337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139.67353966066324</v>
      </c>
      <c r="I42">
        <f t="shared" si="1"/>
        <v>1.3967353966066323E-4</v>
      </c>
      <c r="J42" s="4">
        <f t="shared" si="37"/>
        <v>275.4233255474478</v>
      </c>
      <c r="K42" s="40">
        <f t="shared" si="38"/>
        <v>1.9719076799842588</v>
      </c>
      <c r="L42" s="40">
        <f t="shared" si="4"/>
        <v>4.028092320015741</v>
      </c>
      <c r="M42" s="10">
        <f t="shared" si="39"/>
        <v>4.8721041256088444</v>
      </c>
      <c r="N42" s="10">
        <f t="shared" si="5"/>
        <v>3.8408799049960156</v>
      </c>
      <c r="O42" s="10">
        <f t="shared" si="6"/>
        <v>0.68820000000000003</v>
      </c>
      <c r="P42" s="10">
        <f t="shared" si="40"/>
        <v>11.421345402085276</v>
      </c>
      <c r="Q42" s="42">
        <f t="shared" si="41"/>
        <v>3.0276271861159238E-2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1.7139325637206327E-4</v>
      </c>
      <c r="U42" s="42">
        <f t="shared" si="43"/>
        <v>1.0733507613282369</v>
      </c>
      <c r="V42" s="42">
        <f t="shared" si="44"/>
        <v>0.78995414336308434</v>
      </c>
      <c r="W42" s="42">
        <f t="shared" si="45"/>
        <v>0.76175665236869261</v>
      </c>
      <c r="X42" s="42">
        <f t="shared" si="46"/>
        <v>2.8197490994391727E-2</v>
      </c>
      <c r="Y42" s="42">
        <f t="shared" si="29"/>
        <v>2.6839237148068491E-3</v>
      </c>
      <c r="Z42" s="10">
        <f t="shared" si="47"/>
        <v>15.659447586318938</v>
      </c>
      <c r="AA42">
        <f t="shared" si="14"/>
        <v>4929360.9765774133</v>
      </c>
      <c r="AB42" s="10">
        <f t="shared" si="15"/>
        <v>4.9293609765774136</v>
      </c>
      <c r="AC42" s="10">
        <f t="shared" si="16"/>
        <v>4.8283609765774136</v>
      </c>
      <c r="AD42" s="3">
        <f t="shared" si="17"/>
        <v>700.26990233174956</v>
      </c>
      <c r="AI42" s="94">
        <f t="shared" si="28"/>
        <v>0.76175665236869261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139.67353966066324</v>
      </c>
      <c r="I43">
        <f t="shared" si="1"/>
        <v>1.3967353966066323E-4</v>
      </c>
      <c r="J43" s="4">
        <f t="shared" si="37"/>
        <v>276.41255605389188</v>
      </c>
      <c r="K43" s="40">
        <f t="shared" si="38"/>
        <v>1.9789901274460142</v>
      </c>
      <c r="L43" s="40">
        <f t="shared" si="4"/>
        <v>4.0210098725539858</v>
      </c>
      <c r="M43" s="10">
        <f t="shared" si="39"/>
        <v>4.9293609765774136</v>
      </c>
      <c r="N43" s="10">
        <f t="shared" si="5"/>
        <v>3.8408799049960156</v>
      </c>
      <c r="O43" s="10">
        <f t="shared" si="6"/>
        <v>0.68820000000000003</v>
      </c>
      <c r="P43" s="10">
        <f t="shared" si="40"/>
        <v>11.513549555570181</v>
      </c>
      <c r="Q43" s="42">
        <f t="shared" si="41"/>
        <v>3.1755084178308295E-2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1.7205340486030438E-4</v>
      </c>
      <c r="U43" s="42">
        <f t="shared" si="43"/>
        <v>1.0721723632693021</v>
      </c>
      <c r="V43" s="42">
        <f t="shared" si="44"/>
        <v>0.79685437108517809</v>
      </c>
      <c r="W43" s="42">
        <f t="shared" si="45"/>
        <v>0.77089830720805819</v>
      </c>
      <c r="X43" s="42">
        <f t="shared" si="46"/>
        <v>2.5956063877119906E-2</v>
      </c>
      <c r="Y43" s="42">
        <f t="shared" si="29"/>
        <v>2.7223078617730416E-3</v>
      </c>
      <c r="Z43" s="10">
        <f t="shared" si="47"/>
        <v>15.822458520849208</v>
      </c>
      <c r="AA43">
        <f t="shared" si="14"/>
        <v>4979623.0072590709</v>
      </c>
      <c r="AB43" s="10">
        <f t="shared" si="15"/>
        <v>4.9796230072590708</v>
      </c>
      <c r="AC43" s="10">
        <f t="shared" si="16"/>
        <v>4.8786230072590708</v>
      </c>
      <c r="AD43" s="3">
        <f t="shared" si="17"/>
        <v>707.55953694837865</v>
      </c>
      <c r="AI43" s="94">
        <f t="shared" si="28"/>
        <v>0.77089830720805819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139.67353966066324</v>
      </c>
      <c r="I44">
        <f t="shared" si="1"/>
        <v>1.3967353966066323E-4</v>
      </c>
      <c r="J44" s="4">
        <f t="shared" si="37"/>
        <v>277.40360804054103</v>
      </c>
      <c r="K44" s="40">
        <f t="shared" si="38"/>
        <v>1.9860856158904034</v>
      </c>
      <c r="L44" s="40">
        <f t="shared" si="4"/>
        <v>4.0139143841095963</v>
      </c>
      <c r="M44" s="10">
        <f t="shared" si="39"/>
        <v>4.9796230072590708</v>
      </c>
      <c r="N44" s="10">
        <f t="shared" si="5"/>
        <v>3.8408799049960156</v>
      </c>
      <c r="O44" s="10">
        <f t="shared" si="6"/>
        <v>0.68820000000000003</v>
      </c>
      <c r="P44" s="10">
        <f t="shared" si="40"/>
        <v>11.594214615354261</v>
      </c>
      <c r="Q44" s="42">
        <f t="shared" si="41"/>
        <v>3.322360787411216E-2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1.7271398565525046E-4</v>
      </c>
      <c r="U44" s="42">
        <f t="shared" si="43"/>
        <v>1.0709931935212835</v>
      </c>
      <c r="V44" s="42">
        <f t="shared" si="44"/>
        <v>0.80296269742729454</v>
      </c>
      <c r="W44" s="42">
        <f t="shared" si="45"/>
        <v>0.77892316586243238</v>
      </c>
      <c r="X44" s="42">
        <f t="shared" si="46"/>
        <v>2.403953156486216E-2</v>
      </c>
      <c r="Y44" s="42">
        <f t="shared" si="29"/>
        <v>2.7576104835120665E-3</v>
      </c>
      <c r="Z44" s="10">
        <f t="shared" si="47"/>
        <v>15.966341538874884</v>
      </c>
      <c r="AA44">
        <f t="shared" si="14"/>
        <v>5023987.2254473493</v>
      </c>
      <c r="AB44" s="10">
        <f t="shared" si="15"/>
        <v>5.0239872254473497</v>
      </c>
      <c r="AC44" s="10">
        <f t="shared" si="16"/>
        <v>4.9229872254473497</v>
      </c>
      <c r="AD44" s="3">
        <f t="shared" si="17"/>
        <v>713.99379629403177</v>
      </c>
      <c r="AI44" s="94">
        <f t="shared" si="28"/>
        <v>0.77892316586243238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139.67353966066324</v>
      </c>
      <c r="I45">
        <f t="shared" si="1"/>
        <v>1.3967353966066323E-4</v>
      </c>
      <c r="J45" s="4">
        <f t="shared" si="37"/>
        <v>278.39648150739458</v>
      </c>
      <c r="K45" s="40">
        <f t="shared" si="38"/>
        <v>1.9931941453174211</v>
      </c>
      <c r="L45" s="40">
        <f t="shared" si="4"/>
        <v>4.0068058546825789</v>
      </c>
      <c r="M45" s="10">
        <f t="shared" si="39"/>
        <v>5.0239872254473497</v>
      </c>
      <c r="N45" s="10">
        <f t="shared" si="5"/>
        <v>3.8408799049960156</v>
      </c>
      <c r="O45" s="10">
        <f t="shared" si="6"/>
        <v>0.68820000000000003</v>
      </c>
      <c r="P45" s="10">
        <f t="shared" si="40"/>
        <v>11.665203619753932</v>
      </c>
      <c r="Q45" s="42">
        <f t="shared" si="41"/>
        <v>3.4683194817631144E-2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1.7337499782650459E-4</v>
      </c>
      <c r="U45" s="42">
        <f t="shared" si="43"/>
        <v>1.0698132537449865</v>
      </c>
      <c r="V45" s="42">
        <f t="shared" si="44"/>
        <v>0.80840663965674797</v>
      </c>
      <c r="W45" s="42">
        <f t="shared" si="45"/>
        <v>0.7860063770945378</v>
      </c>
      <c r="X45" s="42">
        <f t="shared" si="46"/>
        <v>2.2400262562210171E-2</v>
      </c>
      <c r="Y45" s="42">
        <f t="shared" si="29"/>
        <v>2.7903056142792658E-3</v>
      </c>
      <c r="Z45" s="10">
        <f t="shared" si="47"/>
        <v>16.094048445621375</v>
      </c>
      <c r="AA45">
        <f t="shared" si="14"/>
        <v>5063363.7769875759</v>
      </c>
      <c r="AB45" s="10">
        <f t="shared" si="15"/>
        <v>5.0633637769875763</v>
      </c>
      <c r="AC45" s="10">
        <f t="shared" si="16"/>
        <v>4.9623637769875764</v>
      </c>
      <c r="AD45" s="3">
        <f t="shared" si="17"/>
        <v>719.70468121647218</v>
      </c>
      <c r="AI45" s="94">
        <f t="shared" si="28"/>
        <v>0.7860063770945378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139.67353966066324</v>
      </c>
      <c r="I46">
        <f t="shared" si="1"/>
        <v>1.3967353966066323E-4</v>
      </c>
      <c r="J46" s="4">
        <f t="shared" si="37"/>
        <v>279.39117645445322</v>
      </c>
      <c r="K46" s="40">
        <f t="shared" si="38"/>
        <v>2.0003157157270723</v>
      </c>
      <c r="L46" s="40">
        <f t="shared" si="4"/>
        <v>3.9996842842729277</v>
      </c>
      <c r="M46" s="10">
        <f t="shared" si="39"/>
        <v>5.0633637769875763</v>
      </c>
      <c r="N46" s="10">
        <f t="shared" si="5"/>
        <v>3.8408799049960156</v>
      </c>
      <c r="O46" s="10">
        <f t="shared" si="6"/>
        <v>0.68820000000000003</v>
      </c>
      <c r="P46" s="10">
        <f t="shared" si="40"/>
        <v>11.728048075513072</v>
      </c>
      <c r="Q46" s="42">
        <f t="shared" si="41"/>
        <v>3.6134960600586324E-2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1.7403644044367093E-4</v>
      </c>
      <c r="U46" s="42">
        <f t="shared" si="43"/>
        <v>1.0686325456012136</v>
      </c>
      <c r="V46" s="42">
        <f t="shared" si="44"/>
        <v>0.81329106777092575</v>
      </c>
      <c r="W46" s="42">
        <f t="shared" si="45"/>
        <v>0.79229325520354954</v>
      </c>
      <c r="X46" s="42">
        <f t="shared" si="46"/>
        <v>2.0997812567376206E-2</v>
      </c>
      <c r="Y46" s="42">
        <f t="shared" si="29"/>
        <v>2.8207895200814889E-3</v>
      </c>
      <c r="Z46" s="10">
        <f t="shared" si="47"/>
        <v>16.208039608776488</v>
      </c>
      <c r="AA46">
        <f t="shared" si="14"/>
        <v>5098511.2801685734</v>
      </c>
      <c r="AB46" s="10">
        <f t="shared" si="15"/>
        <v>5.098511280168573</v>
      </c>
      <c r="AC46" s="10">
        <f t="shared" si="16"/>
        <v>4.997511280168573</v>
      </c>
      <c r="AD46" s="3">
        <f t="shared" si="17"/>
        <v>724.80221612307082</v>
      </c>
      <c r="AI46" s="94">
        <f t="shared" si="28"/>
        <v>0.79229325520354954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139.67353966066324</v>
      </c>
      <c r="I47">
        <f t="shared" si="1"/>
        <v>1.3967353966066323E-4</v>
      </c>
      <c r="J47" s="4">
        <f t="shared" si="37"/>
        <v>280.38769288171648</v>
      </c>
      <c r="K47" s="40">
        <f t="shared" si="38"/>
        <v>2.0074503271193538</v>
      </c>
      <c r="L47" s="40">
        <f t="shared" si="4"/>
        <v>3.9925496728806462</v>
      </c>
      <c r="M47" s="10">
        <f t="shared" si="39"/>
        <v>5.098511280168573</v>
      </c>
      <c r="N47" s="10">
        <f t="shared" si="5"/>
        <v>3.8408799049960156</v>
      </c>
      <c r="O47" s="10">
        <f t="shared" si="6"/>
        <v>0.68820000000000003</v>
      </c>
      <c r="P47" s="10">
        <f t="shared" si="40"/>
        <v>11.784014419230674</v>
      </c>
      <c r="Q47" s="42">
        <f t="shared" si="41"/>
        <v>3.7579831447748339E-2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1.7469831257635265E-4</v>
      </c>
      <c r="U47" s="42">
        <f t="shared" si="43"/>
        <v>1.0674510707507701</v>
      </c>
      <c r="V47" s="42">
        <f t="shared" si="44"/>
        <v>0.81770273984289821</v>
      </c>
      <c r="W47" s="42">
        <f t="shared" si="45"/>
        <v>0.79790492153012715</v>
      </c>
      <c r="X47" s="42">
        <f t="shared" si="46"/>
        <v>1.9797818312771054E-2</v>
      </c>
      <c r="Y47" s="42">
        <f t="shared" si="29"/>
        <v>2.8493948105990223E-3</v>
      </c>
      <c r="Z47" s="10">
        <f t="shared" si="47"/>
        <v>16.310373973152615</v>
      </c>
      <c r="AA47">
        <f t="shared" si="14"/>
        <v>5130064.5804234445</v>
      </c>
      <c r="AB47" s="10">
        <f t="shared" si="15"/>
        <v>5.1300645804234444</v>
      </c>
      <c r="AC47" s="10">
        <f t="shared" si="16"/>
        <v>5.0290645804234444</v>
      </c>
      <c r="AD47" s="3">
        <f t="shared" si="17"/>
        <v>729.37847431812099</v>
      </c>
      <c r="AI47" s="94">
        <f t="shared" si="28"/>
        <v>0.79790492153012715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139.67353966066324</v>
      </c>
      <c r="I48">
        <f t="shared" si="1"/>
        <v>1.3967353966066323E-4</v>
      </c>
      <c r="J48" s="4">
        <f t="shared" si="37"/>
        <v>281.38603078918482</v>
      </c>
      <c r="K48" s="40">
        <f t="shared" si="38"/>
        <v>2.014597979494269</v>
      </c>
      <c r="L48" s="40">
        <f t="shared" si="4"/>
        <v>3.985402020505731</v>
      </c>
      <c r="M48" s="10">
        <f t="shared" si="39"/>
        <v>5.1300645804234444</v>
      </c>
      <c r="N48" s="10">
        <f t="shared" si="5"/>
        <v>3.8408799049960156</v>
      </c>
      <c r="O48" s="10">
        <f t="shared" si="6"/>
        <v>0.68820000000000003</v>
      </c>
      <c r="P48" s="10">
        <f t="shared" si="40"/>
        <v>11.83415521828438</v>
      </c>
      <c r="Q48" s="42">
        <f t="shared" si="41"/>
        <v>3.9018580440205071E-2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1.7536061329415402E-4</v>
      </c>
      <c r="U48" s="42">
        <f t="shared" si="43"/>
        <v>1.0662688308544588</v>
      </c>
      <c r="V48" s="42">
        <f t="shared" si="44"/>
        <v>0.82171379615880502</v>
      </c>
      <c r="W48" s="42">
        <f t="shared" si="45"/>
        <v>0.80294273578455155</v>
      </c>
      <c r="X48" s="42">
        <f t="shared" si="46"/>
        <v>1.8771060374253468E-2</v>
      </c>
      <c r="Y48" s="42">
        <f t="shared" si="29"/>
        <v>2.876401654799824E-3</v>
      </c>
      <c r="Z48" s="10">
        <f t="shared" si="47"/>
        <v>16.402780537582178</v>
      </c>
      <c r="AA48">
        <f t="shared" si="14"/>
        <v>5158556.7891818881</v>
      </c>
      <c r="AB48" s="10">
        <f t="shared" si="15"/>
        <v>5.1585567891818878</v>
      </c>
      <c r="AC48" s="10">
        <f t="shared" si="16"/>
        <v>5.0575567891818878</v>
      </c>
      <c r="AD48" s="3">
        <f t="shared" si="17"/>
        <v>733.51077435560376</v>
      </c>
      <c r="AI48" s="94">
        <f t="shared" si="28"/>
        <v>0.80294273578455155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139.67353966066324</v>
      </c>
      <c r="I49">
        <f t="shared" si="1"/>
        <v>1.3967353966066323E-4</v>
      </c>
      <c r="J49" s="4">
        <f t="shared" si="37"/>
        <v>282.38619017685778</v>
      </c>
      <c r="K49" s="40">
        <f t="shared" si="38"/>
        <v>2.0217586728518144</v>
      </c>
      <c r="L49" s="40">
        <f t="shared" si="4"/>
        <v>3.9782413271481856</v>
      </c>
      <c r="M49" s="10">
        <f t="shared" si="39"/>
        <v>5.1585567891818878</v>
      </c>
      <c r="N49" s="10">
        <f t="shared" si="5"/>
        <v>3.8408799049960156</v>
      </c>
      <c r="O49" s="10">
        <f t="shared" si="6"/>
        <v>0.68820000000000003</v>
      </c>
      <c r="P49" s="10">
        <f t="shared" si="40"/>
        <v>11.879349129012327</v>
      </c>
      <c r="Q49" s="42">
        <f t="shared" si="41"/>
        <v>4.0451855842078777E-2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1.76023341666678E-4</v>
      </c>
      <c r="U49" s="42">
        <f t="shared" si="43"/>
        <v>1.0650858275730848</v>
      </c>
      <c r="V49" s="42">
        <f t="shared" si="44"/>
        <v>0.82538448635026307</v>
      </c>
      <c r="W49" s="42">
        <f t="shared" si="45"/>
        <v>0.80749181477989873</v>
      </c>
      <c r="X49" s="42">
        <f t="shared" si="46"/>
        <v>1.7892671570364338E-2</v>
      </c>
      <c r="Y49" s="42">
        <f t="shared" si="29"/>
        <v>2.902046780835432E-3</v>
      </c>
      <c r="Z49" s="10">
        <f t="shared" si="47"/>
        <v>16.486715644399123</v>
      </c>
      <c r="AA49">
        <f t="shared" si="14"/>
        <v>5184436.9482415123</v>
      </c>
      <c r="AB49" s="10">
        <f t="shared" si="15"/>
        <v>5.1844369482415127</v>
      </c>
      <c r="AC49" s="10">
        <f t="shared" si="16"/>
        <v>5.0834369482415127</v>
      </c>
      <c r="AD49" s="3">
        <f t="shared" si="17"/>
        <v>737.26424194945787</v>
      </c>
      <c r="AI49" s="94">
        <f t="shared" si="28"/>
        <v>0.80749181477989873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139.67353966066324</v>
      </c>
      <c r="I50">
        <f t="shared" si="1"/>
        <v>1.3967353966066323E-4</v>
      </c>
      <c r="J50" s="4">
        <f t="shared" si="37"/>
        <v>283.3881710447356</v>
      </c>
      <c r="K50" s="40">
        <f t="shared" si="38"/>
        <v>2.0289324071919919</v>
      </c>
      <c r="L50" s="40">
        <f t="shared" si="4"/>
        <v>3.9710675928080081</v>
      </c>
      <c r="M50" s="10">
        <f t="shared" si="39"/>
        <v>5.1844369482415127</v>
      </c>
      <c r="N50" s="10">
        <f t="shared" si="5"/>
        <v>3.8408799049960156</v>
      </c>
      <c r="O50" s="10">
        <f t="shared" si="6"/>
        <v>0.68820000000000003</v>
      </c>
      <c r="P50" s="10">
        <f t="shared" si="40"/>
        <v>11.9203324333519</v>
      </c>
      <c r="Q50" s="42">
        <f t="shared" si="41"/>
        <v>4.1880203498663005E-2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1.7668649676352865E-4</v>
      </c>
      <c r="U50" s="42">
        <f t="shared" si="43"/>
        <v>1.0639020625674518</v>
      </c>
      <c r="V50" s="42">
        <f t="shared" si="44"/>
        <v>0.82876532206722753</v>
      </c>
      <c r="W50" s="42">
        <f t="shared" si="45"/>
        <v>0.81162385273358995</v>
      </c>
      <c r="X50" s="42">
        <f t="shared" si="46"/>
        <v>1.7141469333637582E-2</v>
      </c>
      <c r="Y50" s="42">
        <f t="shared" si="29"/>
        <v>2.9265307583885439E-3</v>
      </c>
      <c r="Z50" s="10">
        <f t="shared" si="47"/>
        <v>16.563409270066153</v>
      </c>
      <c r="AA50">
        <f t="shared" si="14"/>
        <v>5208084.30280378</v>
      </c>
      <c r="AB50" s="10">
        <f t="shared" si="15"/>
        <v>5.2080843028037798</v>
      </c>
      <c r="AC50" s="10">
        <f t="shared" si="16"/>
        <v>5.1070843028037798</v>
      </c>
      <c r="AD50" s="3">
        <f t="shared" si="17"/>
        <v>740.69388002955475</v>
      </c>
      <c r="AI50" s="94">
        <f t="shared" si="28"/>
        <v>0.81162385273358995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139.67353966066324</v>
      </c>
      <c r="I51">
        <f t="shared" si="1"/>
        <v>1.3967353966066323E-4</v>
      </c>
      <c r="J51" s="4">
        <f t="shared" si="37"/>
        <v>284.39197339281827</v>
      </c>
      <c r="K51" s="40">
        <f t="shared" si="38"/>
        <v>2.0361191825148008</v>
      </c>
      <c r="L51" s="40">
        <f t="shared" si="4"/>
        <v>3.9638808174851992</v>
      </c>
      <c r="M51" s="10">
        <f t="shared" si="39"/>
        <v>5.2080843028037798</v>
      </c>
      <c r="N51" s="10">
        <f t="shared" si="5"/>
        <v>3.8408799049960156</v>
      </c>
      <c r="O51" s="10">
        <f t="shared" si="6"/>
        <v>0.68820000000000003</v>
      </c>
      <c r="P51" s="10">
        <f t="shared" si="40"/>
        <v>11.957724173946154</v>
      </c>
      <c r="Q51" s="42">
        <f t="shared" si="41"/>
        <v>4.330408471963821E-2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1.7735007765430936E-4</v>
      </c>
      <c r="U51" s="42">
        <f t="shared" si="43"/>
        <v>1.0627175374983635</v>
      </c>
      <c r="V51" s="42">
        <f t="shared" si="44"/>
        <v>0.83189879298851233</v>
      </c>
      <c r="W51" s="42">
        <f t="shared" si="45"/>
        <v>0.81539940010679457</v>
      </c>
      <c r="X51" s="42">
        <f t="shared" si="46"/>
        <v>1.6499392881717756E-2</v>
      </c>
      <c r="Y51" s="42">
        <f t="shared" si="29"/>
        <v>2.9500239340703137E-3</v>
      </c>
      <c r="Z51" s="10">
        <f t="shared" si="47"/>
        <v>16.633902691717442</v>
      </c>
      <c r="AA51">
        <f t="shared" si="14"/>
        <v>5229819.9153999658</v>
      </c>
      <c r="AB51" s="10">
        <f t="shared" si="15"/>
        <v>5.2298199153999656</v>
      </c>
      <c r="AC51" s="10">
        <f t="shared" si="16"/>
        <v>5.1288199153999656</v>
      </c>
      <c r="AD51" s="3">
        <f t="shared" si="17"/>
        <v>743.8462531399515</v>
      </c>
      <c r="AI51" s="94">
        <f t="shared" si="28"/>
        <v>0.81539940010679457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139.67353966066324</v>
      </c>
      <c r="I52">
        <f t="shared" si="1"/>
        <v>1.3967353966066323E-4</v>
      </c>
      <c r="J52" s="4">
        <f t="shared" si="37"/>
        <v>285.3975972211058</v>
      </c>
      <c r="K52" s="40">
        <f t="shared" si="38"/>
        <v>2.0433189988202423</v>
      </c>
      <c r="L52" s="40">
        <f t="shared" si="4"/>
        <v>3.9566810011797577</v>
      </c>
      <c r="M52" s="10">
        <f t="shared" si="39"/>
        <v>5.2298199153999656</v>
      </c>
      <c r="N52" s="10">
        <f t="shared" si="5"/>
        <v>3.8408799049960156</v>
      </c>
      <c r="O52" s="10">
        <f t="shared" si="6"/>
        <v>0.68820000000000003</v>
      </c>
      <c r="P52" s="10">
        <f t="shared" si="40"/>
        <v>11.992046359350255</v>
      </c>
      <c r="Q52" s="42">
        <f t="shared" si="41"/>
        <v>4.4723890679911844E-2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1.7801408340862408E-4</v>
      </c>
      <c r="U52" s="42">
        <f t="shared" si="43"/>
        <v>1.0615322540266239</v>
      </c>
      <c r="V52" s="42">
        <f t="shared" si="44"/>
        <v>0.8348207465696178</v>
      </c>
      <c r="W52" s="42">
        <f t="shared" si="45"/>
        <v>0.81886971788912566</v>
      </c>
      <c r="X52" s="42">
        <f t="shared" si="46"/>
        <v>1.5951028680492141E-2</v>
      </c>
      <c r="Y52" s="42">
        <f t="shared" si="29"/>
        <v>2.9726712996633723E-3</v>
      </c>
      <c r="Z52" s="10">
        <f t="shared" si="47"/>
        <v>16.699079324188787</v>
      </c>
      <c r="AA52">
        <f t="shared" si="14"/>
        <v>5249916.1740371035</v>
      </c>
      <c r="AB52" s="10">
        <f t="shared" si="15"/>
        <v>5.2499161740371036</v>
      </c>
      <c r="AC52" s="10">
        <f t="shared" si="16"/>
        <v>5.1489161740371037</v>
      </c>
      <c r="AD52" s="3">
        <f t="shared" si="17"/>
        <v>746.76086643032681</v>
      </c>
      <c r="AI52" s="94">
        <f t="shared" si="28"/>
        <v>0.81886971788912566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139.67353966066324</v>
      </c>
      <c r="I53">
        <f t="shared" si="1"/>
        <v>1.3967353966066323E-4</v>
      </c>
      <c r="J53" s="4">
        <f t="shared" si="37"/>
        <v>286.40504252959795</v>
      </c>
      <c r="K53" s="40">
        <f t="shared" si="38"/>
        <v>2.0505318561083135</v>
      </c>
      <c r="L53" s="40">
        <f t="shared" si="4"/>
        <v>3.9494681438916865</v>
      </c>
      <c r="M53" s="10">
        <f t="shared" si="39"/>
        <v>5.2499161740371036</v>
      </c>
      <c r="N53" s="10">
        <f t="shared" si="5"/>
        <v>3.8408799049960156</v>
      </c>
      <c r="O53" s="10">
        <f t="shared" si="6"/>
        <v>0.68820000000000003</v>
      </c>
      <c r="P53" s="10">
        <f t="shared" si="40"/>
        <v>12.023740328539395</v>
      </c>
      <c r="Q53" s="42">
        <f t="shared" si="41"/>
        <v>4.6139954103742581E-2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1.7867851309607619E-4</v>
      </c>
      <c r="U53" s="42">
        <f t="shared" si="43"/>
        <v>1.0603462138130375</v>
      </c>
      <c r="V53" s="42">
        <f t="shared" si="44"/>
        <v>0.83756150581016542</v>
      </c>
      <c r="W53" s="42">
        <f t="shared" si="45"/>
        <v>0.82207829567354118</v>
      </c>
      <c r="X53" s="42">
        <f t="shared" si="46"/>
        <v>1.5483210136624237E-2</v>
      </c>
      <c r="Y53" s="42">
        <f t="shared" si="29"/>
        <v>2.9945965072213313E-3</v>
      </c>
      <c r="Z53" s="10">
        <f t="shared" si="47"/>
        <v>16.759690101132218</v>
      </c>
      <c r="AA53">
        <f t="shared" si="14"/>
        <v>5268604.6180923954</v>
      </c>
      <c r="AB53" s="10">
        <f t="shared" si="15"/>
        <v>5.2686046180923958</v>
      </c>
      <c r="AC53" s="10">
        <f t="shared" si="16"/>
        <v>5.1676046180923958</v>
      </c>
      <c r="AD53" s="3">
        <f t="shared" si="17"/>
        <v>749.47130066604723</v>
      </c>
      <c r="AI53" s="94">
        <f t="shared" si="28"/>
        <v>0.82207829567354118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139.67353966066324</v>
      </c>
      <c r="I54">
        <f t="shared" si="1"/>
        <v>1.3967353966066323E-4</v>
      </c>
      <c r="J54" s="4">
        <f t="shared" si="37"/>
        <v>287.41430931829518</v>
      </c>
      <c r="K54" s="40">
        <f t="shared" si="38"/>
        <v>2.0577577543790184</v>
      </c>
      <c r="L54" s="40">
        <f t="shared" si="4"/>
        <v>3.9422422456209816</v>
      </c>
      <c r="M54" s="10">
        <f t="shared" si="39"/>
        <v>5.2686046180923958</v>
      </c>
      <c r="N54" s="10">
        <f t="shared" si="5"/>
        <v>3.8408799049960156</v>
      </c>
      <c r="O54" s="10">
        <f t="shared" si="6"/>
        <v>0.68820000000000003</v>
      </c>
      <c r="P54" s="10">
        <f t="shared" si="40"/>
        <v>12.053180092335523</v>
      </c>
      <c r="Q54" s="42">
        <f t="shared" si="41"/>
        <v>4.7552558807766716E-2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1.7934336578626932E-4</v>
      </c>
      <c r="U54" s="42">
        <f t="shared" si="43"/>
        <v>1.0591594185184081</v>
      </c>
      <c r="V54" s="42">
        <f t="shared" si="44"/>
        <v>0.84014678080041094</v>
      </c>
      <c r="W54" s="42">
        <f t="shared" si="45"/>
        <v>0.82506210114220135</v>
      </c>
      <c r="X54" s="42">
        <f t="shared" si="46"/>
        <v>1.5084679658209588E-2</v>
      </c>
      <c r="Y54" s="42">
        <f t="shared" si="29"/>
        <v>3.0159051966652155E-3</v>
      </c>
      <c r="Z54" s="10">
        <f t="shared" si="47"/>
        <v>16.816374463828179</v>
      </c>
      <c r="AA54">
        <f t="shared" si="14"/>
        <v>5286082.409905592</v>
      </c>
      <c r="AB54" s="10">
        <f t="shared" si="15"/>
        <v>5.2860824099055916</v>
      </c>
      <c r="AC54" s="10">
        <f t="shared" si="16"/>
        <v>5.1850824099055917</v>
      </c>
      <c r="AD54" s="3">
        <f t="shared" si="17"/>
        <v>752.00615082024535</v>
      </c>
      <c r="AI54" s="94">
        <f t="shared" si="28"/>
        <v>0.82506210114220135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139.67353966066324</v>
      </c>
      <c r="I55">
        <f t="shared" si="1"/>
        <v>1.3967353966066323E-4</v>
      </c>
      <c r="J55" s="4">
        <f t="shared" si="37"/>
        <v>288.42539758719704</v>
      </c>
      <c r="K55" s="40">
        <f t="shared" si="38"/>
        <v>2.0649966936323541</v>
      </c>
      <c r="L55" s="40">
        <f t="shared" si="4"/>
        <v>3.9350033063676459</v>
      </c>
      <c r="M55" s="10">
        <f t="shared" si="39"/>
        <v>5.2860824099055916</v>
      </c>
      <c r="N55" s="10">
        <f t="shared" si="5"/>
        <v>3.8408799049960156</v>
      </c>
      <c r="O55" s="10">
        <f t="shared" si="6"/>
        <v>0.68820000000000003</v>
      </c>
      <c r="P55" s="10">
        <f t="shared" si="40"/>
        <v>12.080683273456643</v>
      </c>
      <c r="Q55" s="42">
        <f t="shared" si="41"/>
        <v>4.8961947541125289E-2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1.8000864054880719E-4</v>
      </c>
      <c r="U55" s="42">
        <f t="shared" si="43"/>
        <v>1.0579718698035401</v>
      </c>
      <c r="V55" s="42">
        <f t="shared" si="44"/>
        <v>0.84259841643412903</v>
      </c>
      <c r="W55" s="42">
        <f t="shared" si="45"/>
        <v>0.82785261332384841</v>
      </c>
      <c r="X55" s="42">
        <f t="shared" si="46"/>
        <v>1.474580311028062E-2</v>
      </c>
      <c r="Y55" s="42">
        <f t="shared" si="29"/>
        <v>3.0366877654331688E-3</v>
      </c>
      <c r="Z55" s="10">
        <f t="shared" si="47"/>
        <v>16.869677789771469</v>
      </c>
      <c r="AA55">
        <f t="shared" si="14"/>
        <v>5302517.7086278284</v>
      </c>
      <c r="AB55" s="10">
        <f t="shared" si="15"/>
        <v>5.3025177086278283</v>
      </c>
      <c r="AC55" s="10">
        <f t="shared" si="16"/>
        <v>5.2015177086278284</v>
      </c>
      <c r="AD55" s="3">
        <f t="shared" si="17"/>
        <v>754.38980545726304</v>
      </c>
      <c r="AI55" s="94">
        <f t="shared" si="28"/>
        <v>0.82785261332384841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139.67353966066324</v>
      </c>
      <c r="I56">
        <f t="shared" si="1"/>
        <v>1.3967353966066323E-4</v>
      </c>
      <c r="J56" s="4">
        <f t="shared" si="37"/>
        <v>289.43830733630375</v>
      </c>
      <c r="K56" s="40">
        <f t="shared" si="38"/>
        <v>2.0722486738683212</v>
      </c>
      <c r="L56" s="40">
        <f t="shared" si="4"/>
        <v>3.9277513261316788</v>
      </c>
      <c r="M56" s="10">
        <f t="shared" si="39"/>
        <v>5.3025177086278283</v>
      </c>
      <c r="N56" s="10">
        <f t="shared" si="5"/>
        <v>3.8408799049960156</v>
      </c>
      <c r="O56" s="10">
        <f t="shared" si="6"/>
        <v>0.68820000000000003</v>
      </c>
      <c r="P56" s="10">
        <f t="shared" si="40"/>
        <v>12.106520123424399</v>
      </c>
      <c r="Q56" s="42">
        <f t="shared" si="41"/>
        <v>5.0368328460109558E-2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1.8067433645329353E-4</v>
      </c>
      <c r="U56" s="42">
        <f t="shared" si="43"/>
        <v>1.0567835693292369</v>
      </c>
      <c r="V56" s="42">
        <f t="shared" si="44"/>
        <v>0.84493500890314244</v>
      </c>
      <c r="W56" s="42">
        <f t="shared" si="45"/>
        <v>0.83047668058495272</v>
      </c>
      <c r="X56" s="42">
        <f t="shared" si="46"/>
        <v>1.4458328318189717E-2</v>
      </c>
      <c r="Y56" s="42">
        <f t="shared" si="29"/>
        <v>3.0570216825002807E-3</v>
      </c>
      <c r="Z56" s="10">
        <f t="shared" si="47"/>
        <v>16.920065918108726</v>
      </c>
      <c r="AA56">
        <f t="shared" si="14"/>
        <v>5318054.1489272257</v>
      </c>
      <c r="AB56" s="10">
        <f t="shared" si="15"/>
        <v>5.3180541489272262</v>
      </c>
      <c r="AC56" s="10">
        <f t="shared" si="16"/>
        <v>5.2170541489272262</v>
      </c>
      <c r="AD56" s="3">
        <f t="shared" si="17"/>
        <v>756.64309629111324</v>
      </c>
      <c r="AI56" s="94">
        <f t="shared" si="28"/>
        <v>0.83047668058495272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139.67353966066324</v>
      </c>
      <c r="I57">
        <f t="shared" si="1"/>
        <v>1.3967353966066323E-4</v>
      </c>
      <c r="J57" s="4">
        <f t="shared" si="37"/>
        <v>290.45303856561532</v>
      </c>
      <c r="K57" s="40">
        <f t="shared" si="38"/>
        <v>2.0795136950869204</v>
      </c>
      <c r="L57" s="40">
        <f t="shared" si="4"/>
        <v>3.9204863049130796</v>
      </c>
      <c r="M57" s="10">
        <f t="shared" si="39"/>
        <v>5.3180541489272262</v>
      </c>
      <c r="N57" s="10">
        <f t="shared" si="5"/>
        <v>3.8408799049960156</v>
      </c>
      <c r="O57" s="10">
        <f t="shared" si="6"/>
        <v>0.68820000000000003</v>
      </c>
      <c r="P57" s="10">
        <f t="shared" si="40"/>
        <v>12.130920988142325</v>
      </c>
      <c r="Q57" s="42">
        <f t="shared" si="41"/>
        <v>5.1771880499853783E-2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1.8134045256933172E-4</v>
      </c>
      <c r="U57" s="42">
        <f t="shared" si="43"/>
        <v>1.0555945187563029</v>
      </c>
      <c r="V57" s="42">
        <f t="shared" si="44"/>
        <v>0.84717241631499007</v>
      </c>
      <c r="W57" s="42">
        <f t="shared" si="45"/>
        <v>0.83295723570188485</v>
      </c>
      <c r="X57" s="42">
        <f t="shared" si="46"/>
        <v>1.4215180613105227E-2</v>
      </c>
      <c r="Y57" s="42">
        <f t="shared" si="29"/>
        <v>3.076973428245137E-3</v>
      </c>
      <c r="Z57" s="10">
        <f t="shared" si="47"/>
        <v>16.967937295009897</v>
      </c>
      <c r="AA57">
        <f t="shared" si="14"/>
        <v>5332814.5858360343</v>
      </c>
      <c r="AB57" s="10">
        <f t="shared" si="15"/>
        <v>5.3328145858360338</v>
      </c>
      <c r="AC57" s="10">
        <f t="shared" si="16"/>
        <v>5.2318145858360339</v>
      </c>
      <c r="AD57" s="3">
        <f t="shared" si="17"/>
        <v>758.78384131051985</v>
      </c>
      <c r="AI57" s="94">
        <f t="shared" si="28"/>
        <v>0.83295723570188485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139.67353966066324</v>
      </c>
      <c r="I58">
        <f t="shared" si="1"/>
        <v>1.3967353966066323E-4</v>
      </c>
      <c r="J58" s="4">
        <f t="shared" si="37"/>
        <v>291.46959127513173</v>
      </c>
      <c r="K58" s="40">
        <f t="shared" si="38"/>
        <v>2.0867917572881511</v>
      </c>
      <c r="L58" s="40">
        <f t="shared" si="4"/>
        <v>3.9132082427118489</v>
      </c>
      <c r="M58" s="10">
        <f t="shared" si="39"/>
        <v>5.3328145858360338</v>
      </c>
      <c r="N58" s="10">
        <f t="shared" si="5"/>
        <v>3.8408799049960156</v>
      </c>
      <c r="O58" s="10">
        <f t="shared" si="6"/>
        <v>0.68820000000000003</v>
      </c>
      <c r="P58" s="10">
        <f t="shared" si="40"/>
        <v>12.15408251392933</v>
      </c>
      <c r="Q58" s="42">
        <f t="shared" si="41"/>
        <v>5.3172757849285129E-2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1.8200698796652572E-4</v>
      </c>
      <c r="U58" s="42">
        <f t="shared" si="43"/>
        <v>1.0544047197455417</v>
      </c>
      <c r="V58" s="42">
        <f t="shared" si="44"/>
        <v>0.84932418333709769</v>
      </c>
      <c r="W58" s="42">
        <f t="shared" si="45"/>
        <v>0.83531389376491105</v>
      </c>
      <c r="X58" s="42">
        <f t="shared" si="46"/>
        <v>1.4010289572186641E-2</v>
      </c>
      <c r="Y58" s="42">
        <f t="shared" si="29"/>
        <v>3.0966001255657875E-3</v>
      </c>
      <c r="Z58" s="10">
        <f t="shared" si="47"/>
        <v>17.013633158608759</v>
      </c>
      <c r="AA58">
        <f t="shared" si="14"/>
        <v>5346904.2351276539</v>
      </c>
      <c r="AB58" s="10">
        <f t="shared" si="15"/>
        <v>5.3469042351276537</v>
      </c>
      <c r="AC58" s="10">
        <f t="shared" si="16"/>
        <v>5.2459042351276537</v>
      </c>
      <c r="AD58" s="3">
        <f t="shared" si="17"/>
        <v>760.82730023606291</v>
      </c>
      <c r="AI58" s="94">
        <f t="shared" si="28"/>
        <v>0.83531389376491105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139.67353966066324</v>
      </c>
      <c r="I59">
        <f t="shared" si="1"/>
        <v>1.3967353966066323E-4</v>
      </c>
      <c r="J59" s="4">
        <f t="shared" si="37"/>
        <v>292.48796546485278</v>
      </c>
      <c r="K59" s="40">
        <f t="shared" si="38"/>
        <v>2.0940828604720125</v>
      </c>
      <c r="L59" s="40">
        <f t="shared" si="4"/>
        <v>3.9059171395279875</v>
      </c>
      <c r="M59" s="10">
        <f t="shared" si="39"/>
        <v>5.3469042351276537</v>
      </c>
      <c r="N59" s="10">
        <f t="shared" si="5"/>
        <v>3.8408799049960156</v>
      </c>
      <c r="O59" s="10">
        <f t="shared" si="6"/>
        <v>0.68820000000000003</v>
      </c>
      <c r="P59" s="10">
        <f t="shared" si="40"/>
        <v>12.176172825032845</v>
      </c>
      <c r="Q59" s="42">
        <f t="shared" si="41"/>
        <v>5.4571093692702105E-2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1.826739417144787E-4</v>
      </c>
      <c r="U59" s="42">
        <f t="shared" si="43"/>
        <v>1.0532141739577581</v>
      </c>
      <c r="V59" s="42">
        <f t="shared" si="44"/>
        <v>0.85140189560931179</v>
      </c>
      <c r="W59" s="42">
        <f t="shared" si="45"/>
        <v>0.83756345357221518</v>
      </c>
      <c r="X59" s="42">
        <f t="shared" si="46"/>
        <v>1.383844203709661E-2</v>
      </c>
      <c r="Y59" s="42">
        <f t="shared" si="29"/>
        <v>3.1159509150833079E-3</v>
      </c>
      <c r="Z59" s="10">
        <f t="shared" si="47"/>
        <v>17.057446102266585</v>
      </c>
      <c r="AA59">
        <f t="shared" si="14"/>
        <v>5360413.313673391</v>
      </c>
      <c r="AB59" s="10">
        <f t="shared" si="15"/>
        <v>5.3604133136733907</v>
      </c>
      <c r="AC59" s="10">
        <f t="shared" si="16"/>
        <v>5.2594133136733907</v>
      </c>
      <c r="AD59" s="3">
        <f t="shared" si="17"/>
        <v>762.78655745806975</v>
      </c>
      <c r="AI59" s="94">
        <f t="shared" si="28"/>
        <v>0.83756345357221518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139.67353966066324</v>
      </c>
      <c r="I60">
        <f t="shared" si="1"/>
        <v>1.3967353966066323E-4</v>
      </c>
      <c r="J60" s="4">
        <f t="shared" si="37"/>
        <v>293.50816113477867</v>
      </c>
      <c r="K60" s="40">
        <f t="shared" si="38"/>
        <v>2.1013870046385059</v>
      </c>
      <c r="L60" s="40">
        <f t="shared" si="4"/>
        <v>3.8986129953614941</v>
      </c>
      <c r="M60" s="10">
        <f t="shared" si="39"/>
        <v>5.3604133136733907</v>
      </c>
      <c r="N60" s="10">
        <f t="shared" si="5"/>
        <v>3.8408799049960156</v>
      </c>
      <c r="O60" s="10">
        <f t="shared" si="6"/>
        <v>0.68820000000000003</v>
      </c>
      <c r="P60" s="10">
        <f t="shared" si="40"/>
        <v>12.197335856905186</v>
      </c>
      <c r="Q60" s="42">
        <f t="shared" si="41"/>
        <v>5.5967003348435997E-2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1.8334131288279482E-4</v>
      </c>
      <c r="U60" s="42">
        <f t="shared" si="43"/>
        <v>1.0520228830537557</v>
      </c>
      <c r="V60" s="42">
        <f t="shared" si="44"/>
        <v>0.85341547650236005</v>
      </c>
      <c r="W60" s="42">
        <f t="shared" si="45"/>
        <v>0.83972031919045886</v>
      </c>
      <c r="X60" s="42">
        <f t="shared" si="46"/>
        <v>1.3695157311901185E-2</v>
      </c>
      <c r="Y60" s="42">
        <f t="shared" si="29"/>
        <v>3.1350681174117856E-3</v>
      </c>
      <c r="Z60" s="10">
        <f t="shared" si="47"/>
        <v>17.099627291400221</v>
      </c>
      <c r="AA60">
        <f t="shared" si="14"/>
        <v>5373419.2646455327</v>
      </c>
      <c r="AB60" s="10">
        <f t="shared" si="15"/>
        <v>5.3734192646455323</v>
      </c>
      <c r="AC60" s="10">
        <f t="shared" si="16"/>
        <v>5.2724192646455323</v>
      </c>
      <c r="AD60" s="3">
        <f t="shared" si="17"/>
        <v>764.67284476367411</v>
      </c>
      <c r="AI60" s="94">
        <f t="shared" si="28"/>
        <v>0.83972031919045886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139.67353966066324</v>
      </c>
      <c r="I61">
        <f t="shared" si="1"/>
        <v>1.3967353966066323E-4</v>
      </c>
      <c r="J61" s="4">
        <f t="shared" si="37"/>
        <v>294.53017828490943</v>
      </c>
      <c r="K61" s="40">
        <f t="shared" si="38"/>
        <v>2.1087041897876309</v>
      </c>
      <c r="L61" s="40">
        <f t="shared" si="4"/>
        <v>3.8912958102123691</v>
      </c>
      <c r="M61" s="10">
        <f t="shared" si="39"/>
        <v>5.3734192646455323</v>
      </c>
      <c r="N61" s="10">
        <f t="shared" si="5"/>
        <v>3.8408799049960156</v>
      </c>
      <c r="O61" s="10">
        <f t="shared" si="6"/>
        <v>0.68820000000000003</v>
      </c>
      <c r="P61" s="10">
        <f t="shared" si="40"/>
        <v>12.217694993351897</v>
      </c>
      <c r="Q61" s="42">
        <f t="shared" si="41"/>
        <v>5.7360586909504421E-2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1.8400910054107737E-4</v>
      </c>
      <c r="U61" s="42">
        <f t="shared" si="43"/>
        <v>1.0508308486943383</v>
      </c>
      <c r="V61" s="42">
        <f t="shared" si="44"/>
        <v>0.85537343631083818</v>
      </c>
      <c r="W61" s="42">
        <f t="shared" si="45"/>
        <v>0.84179685523171444</v>
      </c>
      <c r="X61" s="42">
        <f t="shared" si="46"/>
        <v>1.357658107912374E-2</v>
      </c>
      <c r="Y61" s="42">
        <f t="shared" si="29"/>
        <v>3.1539882176191648E-3</v>
      </c>
      <c r="Z61" s="10">
        <f t="shared" si="47"/>
        <v>17.140392558546758</v>
      </c>
      <c r="AA61">
        <f t="shared" si="14"/>
        <v>5385988.6368411426</v>
      </c>
      <c r="AB61" s="10">
        <f t="shared" si="15"/>
        <v>5.3859886368411427</v>
      </c>
      <c r="AC61" s="10">
        <f t="shared" si="16"/>
        <v>5.2849886368411427</v>
      </c>
      <c r="AD61" s="3">
        <f t="shared" si="17"/>
        <v>766.49581390009314</v>
      </c>
      <c r="AI61" s="94">
        <f t="shared" si="28"/>
        <v>0.84179685523171444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139.67353966066324</v>
      </c>
      <c r="I62">
        <f t="shared" si="1"/>
        <v>1.3967353966066323E-4</v>
      </c>
      <c r="J62" s="4">
        <f t="shared" si="37"/>
        <v>295.55401691524503</v>
      </c>
      <c r="K62" s="40">
        <f t="shared" si="38"/>
        <v>2.1160344159193882</v>
      </c>
      <c r="L62" s="40">
        <f t="shared" si="4"/>
        <v>3.8839655840806118</v>
      </c>
      <c r="M62" s="10">
        <f t="shared" si="39"/>
        <v>5.3859886368411427</v>
      </c>
      <c r="N62" s="10">
        <f t="shared" si="5"/>
        <v>3.8408799049960156</v>
      </c>
      <c r="O62" s="10">
        <f t="shared" si="6"/>
        <v>0.68820000000000003</v>
      </c>
      <c r="P62" s="10">
        <f t="shared" si="40"/>
        <v>12.23735612726963</v>
      </c>
      <c r="Q62" s="42">
        <f t="shared" si="41"/>
        <v>5.8751931471173406E-2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1.8467730375893018E-4</v>
      </c>
      <c r="U62" s="42">
        <f t="shared" si="43"/>
        <v>1.0496380725403103</v>
      </c>
      <c r="V62" s="42">
        <f t="shared" si="44"/>
        <v>0.8572830820549775</v>
      </c>
      <c r="W62" s="42">
        <f t="shared" si="45"/>
        <v>0.84380368690715657</v>
      </c>
      <c r="X62" s="42">
        <f t="shared" si="46"/>
        <v>1.3479395147820927E-2</v>
      </c>
      <c r="Y62" s="42">
        <f t="shared" si="29"/>
        <v>3.1727427007526726E-3</v>
      </c>
      <c r="Z62" s="10">
        <f t="shared" si="47"/>
        <v>17.17992756107288</v>
      </c>
      <c r="AA62">
        <f t="shared" si="14"/>
        <v>5398178.6749860896</v>
      </c>
      <c r="AB62" s="10">
        <f t="shared" si="15"/>
        <v>5.3981786749860898</v>
      </c>
      <c r="AC62" s="10">
        <f t="shared" si="16"/>
        <v>5.2971786749860899</v>
      </c>
      <c r="AD62" s="3">
        <f t="shared" si="17"/>
        <v>768.26376722060763</v>
      </c>
      <c r="AI62" s="94">
        <f t="shared" si="28"/>
        <v>0.84380368690715657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139.67353966066324</v>
      </c>
      <c r="I63">
        <f t="shared" si="1"/>
        <v>1.3967353966066323E-4</v>
      </c>
      <c r="J63" s="4">
        <f t="shared" si="37"/>
        <v>296.57967702578549</v>
      </c>
      <c r="K63" s="40">
        <f t="shared" si="38"/>
        <v>2.1233776830337772</v>
      </c>
      <c r="L63" s="40">
        <f t="shared" si="4"/>
        <v>3.8766223169662228</v>
      </c>
      <c r="M63" s="10">
        <f t="shared" si="39"/>
        <v>5.3981786749860898</v>
      </c>
      <c r="N63" s="10">
        <f t="shared" si="5"/>
        <v>3.8408799049960156</v>
      </c>
      <c r="O63" s="10">
        <f t="shared" si="6"/>
        <v>0.68820000000000003</v>
      </c>
      <c r="P63" s="10">
        <f t="shared" si="40"/>
        <v>12.256410242363545</v>
      </c>
      <c r="Q63" s="42">
        <f t="shared" si="41"/>
        <v>6.0141113014561418E-2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1.8534592160595676E-4</v>
      </c>
      <c r="U63" s="42">
        <f t="shared" si="43"/>
        <v>1.0484445562524753</v>
      </c>
      <c r="V63" s="42">
        <f t="shared" si="44"/>
        <v>0.85915069453349902</v>
      </c>
      <c r="W63" s="42">
        <f t="shared" si="45"/>
        <v>0.84574995393572538</v>
      </c>
      <c r="X63" s="42">
        <f t="shared" si="46"/>
        <v>1.340074059777363E-2</v>
      </c>
      <c r="Y63" s="42">
        <f t="shared" si="29"/>
        <v>3.1913587622588303E-3</v>
      </c>
      <c r="Z63" s="10">
        <f t="shared" si="47"/>
        <v>17.218392153476252</v>
      </c>
      <c r="AA63">
        <f t="shared" si="14"/>
        <v>5410038.6678700438</v>
      </c>
      <c r="AB63" s="10">
        <f t="shared" si="15"/>
        <v>5.4100386678700438</v>
      </c>
      <c r="AC63" s="10">
        <f t="shared" si="16"/>
        <v>5.3090386678700439</v>
      </c>
      <c r="AD63" s="3">
        <f t="shared" si="17"/>
        <v>769.98385320812815</v>
      </c>
      <c r="AI63" s="94">
        <f t="shared" si="28"/>
        <v>0.84574995393572538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139.67353966066324</v>
      </c>
      <c r="I64">
        <f t="shared" si="1"/>
        <v>1.3967353966066323E-4</v>
      </c>
      <c r="J64" s="4">
        <f t="shared" si="37"/>
        <v>297.60715861653057</v>
      </c>
      <c r="K64" s="40">
        <f t="shared" si="38"/>
        <v>2.1307339911307963</v>
      </c>
      <c r="L64" s="40">
        <f t="shared" si="4"/>
        <v>3.8692660088692037</v>
      </c>
      <c r="M64" s="10">
        <f t="shared" si="39"/>
        <v>5.4100386678700438</v>
      </c>
      <c r="N64" s="10">
        <f t="shared" si="5"/>
        <v>3.8408799049960156</v>
      </c>
      <c r="O64" s="10">
        <f t="shared" si="6"/>
        <v>0.68820000000000003</v>
      </c>
      <c r="P64" s="10">
        <f t="shared" si="40"/>
        <v>12.274935595451122</v>
      </c>
      <c r="Q64" s="42">
        <f t="shared" si="41"/>
        <v>6.1528198002868233E-2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1.8601495315176083E-4</v>
      </c>
      <c r="U64" s="42">
        <f t="shared" si="43"/>
        <v>1.0472503014916379</v>
      </c>
      <c r="V64" s="42">
        <f t="shared" si="44"/>
        <v>0.86098167805511006</v>
      </c>
      <c r="W64" s="42">
        <f t="shared" si="45"/>
        <v>0.84764352578797342</v>
      </c>
      <c r="X64" s="42">
        <f t="shared" si="46"/>
        <v>1.3338152267136638E-2</v>
      </c>
      <c r="Y64" s="42">
        <f t="shared" si="29"/>
        <v>3.2098599130403259E-3</v>
      </c>
      <c r="Z64" s="10">
        <f t="shared" si="47"/>
        <v>17.255924099938099</v>
      </c>
      <c r="AA64">
        <f t="shared" si="14"/>
        <v>5421611.0930576148</v>
      </c>
      <c r="AB64" s="10">
        <f t="shared" si="15"/>
        <v>5.4216110930576145</v>
      </c>
      <c r="AC64" s="10">
        <f t="shared" si="16"/>
        <v>5.3206110930576145</v>
      </c>
      <c r="AD64" s="3">
        <f t="shared" si="17"/>
        <v>771.66223249566565</v>
      </c>
      <c r="AI64" s="94">
        <f t="shared" si="28"/>
        <v>0.84764352578797342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139.67353966066324</v>
      </c>
      <c r="I65">
        <f t="shared" si="1"/>
        <v>1.3967353966066323E-4</v>
      </c>
      <c r="J65" s="4">
        <f t="shared" si="37"/>
        <v>298.63646168748073</v>
      </c>
      <c r="K65" s="40">
        <f t="shared" si="38"/>
        <v>2.1381033402104492</v>
      </c>
      <c r="L65" s="40">
        <f t="shared" si="4"/>
        <v>3.8618966597895508</v>
      </c>
      <c r="M65" s="10">
        <f t="shared" si="39"/>
        <v>5.4216110930576145</v>
      </c>
      <c r="N65" s="10">
        <f t="shared" si="5"/>
        <v>3.8408799049960156</v>
      </c>
      <c r="O65" s="10">
        <f t="shared" si="6"/>
        <v>0.68820000000000003</v>
      </c>
      <c r="P65" s="10">
        <f t="shared" si="40"/>
        <v>12.292999564715485</v>
      </c>
      <c r="Q65" s="42">
        <f t="shared" si="41"/>
        <v>6.2913244736763338E-2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1.8668439746594601E-4</v>
      </c>
      <c r="U65" s="42">
        <f t="shared" si="43"/>
        <v>1.0460553099186016</v>
      </c>
      <c r="V65" s="42">
        <f t="shared" si="44"/>
        <v>0.86278068731705682</v>
      </c>
      <c r="W65" s="42">
        <f t="shared" si="45"/>
        <v>0.84949118445116534</v>
      </c>
      <c r="X65" s="42">
        <f t="shared" si="46"/>
        <v>1.3289502865891478E-2</v>
      </c>
      <c r="Y65" s="42">
        <f t="shared" si="29"/>
        <v>3.2282664955798185E-3</v>
      </c>
      <c r="Z65" s="10">
        <f t="shared" si="47"/>
        <v>17.292642231489655</v>
      </c>
      <c r="AA65">
        <f t="shared" si="14"/>
        <v>5432932.5903543178</v>
      </c>
      <c r="AB65" s="10">
        <f t="shared" si="15"/>
        <v>5.4329325903543175</v>
      </c>
      <c r="AC65" s="10">
        <f t="shared" si="16"/>
        <v>5.3319325903543175</v>
      </c>
      <c r="AD65" s="3">
        <f t="shared" si="17"/>
        <v>773.30421905066248</v>
      </c>
      <c r="AI65" s="94">
        <f t="shared" si="28"/>
        <v>0.84949118445116534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139.67353966066324</v>
      </c>
      <c r="I66">
        <f t="shared" si="1"/>
        <v>1.3967353966066323E-4</v>
      </c>
      <c r="J66" s="4">
        <f t="shared" si="37"/>
        <v>299.66758623863575</v>
      </c>
      <c r="K66" s="40">
        <f t="shared" si="38"/>
        <v>2.1454857302727341</v>
      </c>
      <c r="L66" s="40">
        <f t="shared" si="4"/>
        <v>3.8545142697272659</v>
      </c>
      <c r="M66" s="10">
        <f t="shared" si="39"/>
        <v>5.4329325903543175</v>
      </c>
      <c r="N66" s="10">
        <f t="shared" si="5"/>
        <v>3.8408799049960156</v>
      </c>
      <c r="O66" s="10">
        <f t="shared" si="6"/>
        <v>0.68820000000000003</v>
      </c>
      <c r="P66" s="10">
        <f t="shared" si="40"/>
        <v>12.310660217841567</v>
      </c>
      <c r="Q66" s="42">
        <f t="shared" si="41"/>
        <v>6.4296304507368271E-2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1.8735425361811591E-4</v>
      </c>
      <c r="U66" s="42">
        <f t="shared" si="43"/>
        <v>1.0448595831941707</v>
      </c>
      <c r="V66" s="42">
        <f t="shared" si="44"/>
        <v>0.86455173510535721</v>
      </c>
      <c r="W66" s="42">
        <f t="shared" si="45"/>
        <v>0.85129877985329605</v>
      </c>
      <c r="X66" s="42">
        <f t="shared" si="46"/>
        <v>1.325295525206116E-2</v>
      </c>
      <c r="Y66" s="42">
        <f t="shared" si="29"/>
        <v>3.2465961248305717E-3</v>
      </c>
      <c r="Z66" s="10">
        <f t="shared" si="47"/>
        <v>17.328649134639381</v>
      </c>
      <c r="AA66">
        <f t="shared" si="14"/>
        <v>5444034.790805337</v>
      </c>
      <c r="AB66" s="10">
        <f t="shared" si="15"/>
        <v>5.444034790805337</v>
      </c>
      <c r="AC66" s="10">
        <f t="shared" si="16"/>
        <v>5.3430347908053371</v>
      </c>
      <c r="AD66" s="3">
        <f t="shared" si="17"/>
        <v>774.91440040686541</v>
      </c>
      <c r="AI66" s="94">
        <f t="shared" si="28"/>
        <v>0.85129877985329605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139.67353966066324</v>
      </c>
      <c r="I67">
        <f t="shared" si="1"/>
        <v>1.3967353966066323E-4</v>
      </c>
      <c r="J67" s="4">
        <f t="shared" si="37"/>
        <v>300.70053226999539</v>
      </c>
      <c r="K67" s="40">
        <f t="shared" si="38"/>
        <v>2.1528811613176493</v>
      </c>
      <c r="L67" s="40">
        <f t="shared" si="4"/>
        <v>3.8471188386823507</v>
      </c>
      <c r="M67" s="10">
        <f t="shared" si="39"/>
        <v>5.444034790805337</v>
      </c>
      <c r="N67" s="10">
        <f t="shared" si="5"/>
        <v>3.8408799049960156</v>
      </c>
      <c r="O67" s="10">
        <f t="shared" si="6"/>
        <v>0.68820000000000003</v>
      </c>
      <c r="P67" s="10">
        <f t="shared" si="40"/>
        <v>12.327967644658804</v>
      </c>
      <c r="Q67" s="42">
        <f t="shared" si="41"/>
        <v>6.5677422578704223E-2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1.8802452067787415E-4</v>
      </c>
      <c r="U67" s="42">
        <f t="shared" si="43"/>
        <v>1.0436631229791493</v>
      </c>
      <c r="V67" s="42">
        <f t="shared" si="44"/>
        <v>0.86629828387088381</v>
      </c>
      <c r="W67" s="42">
        <f t="shared" si="45"/>
        <v>0.853071362221411</v>
      </c>
      <c r="X67" s="42">
        <f t="shared" si="46"/>
        <v>1.3226921649472811E-2</v>
      </c>
      <c r="Y67" s="42">
        <f t="shared" si="29"/>
        <v>3.2648640653488033E-3</v>
      </c>
      <c r="Z67" s="10">
        <f t="shared" si="47"/>
        <v>17.364033444032586</v>
      </c>
      <c r="AA67">
        <f t="shared" si="14"/>
        <v>5454945.0236034952</v>
      </c>
      <c r="AB67" s="10">
        <f t="shared" si="15"/>
        <v>5.4549450236034955</v>
      </c>
      <c r="AC67" s="10">
        <f t="shared" si="16"/>
        <v>5.3539450236034956</v>
      </c>
      <c r="AD67" s="3">
        <f t="shared" si="17"/>
        <v>776.49674018904932</v>
      </c>
      <c r="AI67" s="94">
        <f t="shared" si="28"/>
        <v>0.853071362221411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139.67353966066324</v>
      </c>
      <c r="I68">
        <f t="shared" si="1"/>
        <v>1.3967353966066323E-4</v>
      </c>
      <c r="J68" s="4">
        <f t="shared" si="37"/>
        <v>301.73529978155966</v>
      </c>
      <c r="K68" s="40">
        <f t="shared" si="38"/>
        <v>2.1602896333451946</v>
      </c>
      <c r="L68" s="40">
        <f t="shared" si="4"/>
        <v>3.8397103666548054</v>
      </c>
      <c r="M68" s="10">
        <f t="shared" si="39"/>
        <v>5.4549450236034955</v>
      </c>
      <c r="N68" s="10">
        <f t="shared" si="5"/>
        <v>3.8408799049960156</v>
      </c>
      <c r="O68" s="10">
        <f t="shared" si="6"/>
        <v>0.68820000000000003</v>
      </c>
      <c r="P68" s="10">
        <f t="shared" si="40"/>
        <v>12.344965091384047</v>
      </c>
      <c r="Q68" s="42">
        <f t="shared" si="41"/>
        <v>6.7056639026125894E-2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1.8869519771482434E-4</v>
      </c>
      <c r="U68" s="42">
        <f t="shared" si="43"/>
        <v>1.0424659309343414</v>
      </c>
      <c r="V68" s="42">
        <f t="shared" si="44"/>
        <v>0.86802332371108093</v>
      </c>
      <c r="W68" s="42">
        <f t="shared" si="45"/>
        <v>0.85481329494685254</v>
      </c>
      <c r="X68" s="42">
        <f t="shared" si="46"/>
        <v>1.3210028764228388E-2</v>
      </c>
      <c r="Y68" s="42">
        <f t="shared" si="29"/>
        <v>3.2830835542913407E-3</v>
      </c>
      <c r="Z68" s="10">
        <f t="shared" si="47"/>
        <v>17.398871799869944</v>
      </c>
      <c r="AA68">
        <f t="shared" si="14"/>
        <v>5465686.9196305415</v>
      </c>
      <c r="AB68" s="10">
        <f t="shared" si="15"/>
        <v>5.4656869196305413</v>
      </c>
      <c r="AC68" s="10">
        <f t="shared" si="16"/>
        <v>5.3646869196305413</v>
      </c>
      <c r="AD68" s="3">
        <f t="shared" si="17"/>
        <v>778.05466564619894</v>
      </c>
      <c r="AI68" s="94">
        <f t="shared" si="28"/>
        <v>0.85481329494685254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139.67353966066324</v>
      </c>
      <c r="I69">
        <f t="shared" si="1"/>
        <v>1.3967353966066323E-4</v>
      </c>
      <c r="J69" s="4">
        <f t="shared" si="37"/>
        <v>302.77188877332924</v>
      </c>
      <c r="K69" s="40">
        <f t="shared" si="38"/>
        <v>2.1677111463553751</v>
      </c>
      <c r="L69" s="40">
        <f t="shared" si="4"/>
        <v>3.8322888536446249</v>
      </c>
      <c r="M69" s="10">
        <f t="shared" si="39"/>
        <v>5.4656869196305413</v>
      </c>
      <c r="N69" s="10">
        <f t="shared" si="5"/>
        <v>3.8408799049960156</v>
      </c>
      <c r="O69" s="10">
        <f t="shared" si="6"/>
        <v>0.68820000000000003</v>
      </c>
      <c r="P69" s="10">
        <f t="shared" si="40"/>
        <v>12.361689927360432</v>
      </c>
      <c r="Q69" s="42">
        <f t="shared" si="41"/>
        <v>6.8433989452882538E-2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1.893662837985702E-4</v>
      </c>
      <c r="U69" s="42">
        <f t="shared" si="43"/>
        <v>1.0412680087205506</v>
      </c>
      <c r="V69" s="42">
        <f t="shared" si="44"/>
        <v>0.86972943887026888</v>
      </c>
      <c r="W69" s="42">
        <f t="shared" si="45"/>
        <v>0.85652835094693747</v>
      </c>
      <c r="X69" s="42">
        <f t="shared" si="46"/>
        <v>1.3201087923331412E-2</v>
      </c>
      <c r="Y69" s="42">
        <f t="shared" si="29"/>
        <v>3.3012660783761933E-3</v>
      </c>
      <c r="Z69" s="10">
        <f t="shared" si="47"/>
        <v>17.433230521056036</v>
      </c>
      <c r="AA69">
        <f t="shared" si="14"/>
        <v>5476280.9273479627</v>
      </c>
      <c r="AB69" s="10">
        <f t="shared" si="15"/>
        <v>5.4762809273479629</v>
      </c>
      <c r="AC69" s="10">
        <f t="shared" si="16"/>
        <v>5.3752809273479629</v>
      </c>
      <c r="AD69" s="3">
        <f t="shared" si="17"/>
        <v>779.59114247251091</v>
      </c>
      <c r="AI69" s="94">
        <f t="shared" si="28"/>
        <v>0.85652835094693747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139.67353966066324</v>
      </c>
      <c r="I70">
        <f t="shared" si="1"/>
        <v>1.3967353966066323E-4</v>
      </c>
      <c r="J70" s="4">
        <f t="shared" si="37"/>
        <v>303.81029924530321</v>
      </c>
      <c r="K70" s="40">
        <f t="shared" si="38"/>
        <v>2.175145700348184</v>
      </c>
      <c r="L70" s="40">
        <f t="shared" si="4"/>
        <v>3.824854299651816</v>
      </c>
      <c r="M70" s="10">
        <f t="shared" si="39"/>
        <v>5.4762809273479629</v>
      </c>
      <c r="N70" s="10">
        <f t="shared" si="5"/>
        <v>3.8408799049960156</v>
      </c>
      <c r="O70" s="10">
        <f t="shared" si="6"/>
        <v>0.68820000000000003</v>
      </c>
      <c r="P70" s="10">
        <f t="shared" si="40"/>
        <v>12.378174470116269</v>
      </c>
      <c r="Q70" s="42">
        <f t="shared" si="41"/>
        <v>6.9809505603344688E-2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1.9003777799871536E-4</v>
      </c>
      <c r="U70" s="42">
        <f t="shared" si="43"/>
        <v>1.0400693579985816</v>
      </c>
      <c r="V70" s="42">
        <f t="shared" si="44"/>
        <v>0.87141886452316952</v>
      </c>
      <c r="W70" s="42">
        <f t="shared" si="45"/>
        <v>0.85821979503231705</v>
      </c>
      <c r="X70" s="42">
        <f t="shared" si="46"/>
        <v>1.3199069490852477E-2</v>
      </c>
      <c r="Y70" s="42">
        <f t="shared" si="29"/>
        <v>3.319421611631933E-3</v>
      </c>
      <c r="Z70" s="10">
        <f t="shared" si="47"/>
        <v>17.467167036937109</v>
      </c>
      <c r="AA70">
        <f t="shared" si="14"/>
        <v>5486744.7542523248</v>
      </c>
      <c r="AB70" s="10">
        <f t="shared" si="15"/>
        <v>5.4867447542523244</v>
      </c>
      <c r="AC70" s="10">
        <f t="shared" si="16"/>
        <v>5.3857447542523245</v>
      </c>
      <c r="AD70" s="3">
        <f t="shared" si="17"/>
        <v>781.10873883282443</v>
      </c>
      <c r="AI70" s="94">
        <f t="shared" si="28"/>
        <v>0.85821979503231705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139.67353966066324</v>
      </c>
      <c r="I71">
        <f t="shared" si="1"/>
        <v>1.3967353966066323E-4</v>
      </c>
      <c r="J71" s="4">
        <f t="shared" si="37"/>
        <v>304.85053119748204</v>
      </c>
      <c r="K71" s="40">
        <f t="shared" si="38"/>
        <v>2.1825932953236253</v>
      </c>
      <c r="L71" s="40">
        <f t="shared" si="4"/>
        <v>3.8174067046763747</v>
      </c>
      <c r="M71" s="10">
        <f t="shared" si="39"/>
        <v>5.4867447542523244</v>
      </c>
      <c r="N71" s="10">
        <f t="shared" si="5"/>
        <v>3.8408799049960156</v>
      </c>
      <c r="O71" s="10">
        <f t="shared" si="6"/>
        <v>0.68820000000000003</v>
      </c>
      <c r="P71" s="10">
        <f t="shared" si="40"/>
        <v>12.394446690377011</v>
      </c>
      <c r="Q71" s="42">
        <f t="shared" si="41"/>
        <v>7.1183215888459911E-2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1.9070967938486331E-4</v>
      </c>
      <c r="U71" s="42">
        <f t="shared" si="43"/>
        <v>1.0388699804292383</v>
      </c>
      <c r="V71" s="42">
        <f t="shared" si="44"/>
        <v>0.87309353532480505</v>
      </c>
      <c r="W71" s="42">
        <f t="shared" si="45"/>
        <v>0.85989045438993805</v>
      </c>
      <c r="X71" s="42">
        <f t="shared" si="46"/>
        <v>1.3203080934866995E-2</v>
      </c>
      <c r="Y71" s="42">
        <f t="shared" si="29"/>
        <v>3.3375588197073684E-3</v>
      </c>
      <c r="Z71" s="10">
        <f t="shared" si="47"/>
        <v>17.500731113767849</v>
      </c>
      <c r="AA71">
        <f t="shared" si="14"/>
        <v>5497093.7450383073</v>
      </c>
      <c r="AB71" s="10">
        <f t="shared" si="15"/>
        <v>5.4970937450383071</v>
      </c>
      <c r="AC71" s="10">
        <f t="shared" si="16"/>
        <v>5.3960937450383071</v>
      </c>
      <c r="AD71" s="3">
        <f t="shared" si="17"/>
        <v>782.6096802086015</v>
      </c>
      <c r="AI71" s="94">
        <f t="shared" si="28"/>
        <v>0.85989045438993805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139.67353966066324</v>
      </c>
      <c r="I72">
        <f t="shared" si="1"/>
        <v>1.3967353966066323E-4</v>
      </c>
      <c r="J72" s="4">
        <f t="shared" si="37"/>
        <v>305.89258462986572</v>
      </c>
      <c r="K72" s="40">
        <f t="shared" si="38"/>
        <v>2.1900539312816982</v>
      </c>
      <c r="L72" s="40">
        <f t="shared" si="4"/>
        <v>3.8099460687183018</v>
      </c>
      <c r="M72" s="10">
        <f t="shared" si="39"/>
        <v>5.4970937450383071</v>
      </c>
      <c r="N72" s="10">
        <f t="shared" si="5"/>
        <v>3.8408799049960156</v>
      </c>
      <c r="O72" s="10">
        <f t="shared" si="6"/>
        <v>0.68820000000000003</v>
      </c>
      <c r="P72" s="10">
        <f t="shared" si="40"/>
        <v>12.410530815209933</v>
      </c>
      <c r="Q72" s="42">
        <f t="shared" si="41"/>
        <v>7.2555145836534024E-2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1.913819870266179E-4</v>
      </c>
      <c r="U72" s="42">
        <f t="shared" si="43"/>
        <v>1.037669877673324</v>
      </c>
      <c r="V72" s="42">
        <f t="shared" si="44"/>
        <v>0.87475512696474855</v>
      </c>
      <c r="W72" s="42">
        <f t="shared" si="45"/>
        <v>0.86154277896072451</v>
      </c>
      <c r="X72" s="42">
        <f t="shared" si="46"/>
        <v>1.3212348004024044E-2</v>
      </c>
      <c r="Y72" s="42">
        <f t="shared" si="29"/>
        <v>3.3556852356184663E-3</v>
      </c>
      <c r="Z72" s="10">
        <f t="shared" si="47"/>
        <v>17.533965906372103</v>
      </c>
      <c r="AA72">
        <f t="shared" si="14"/>
        <v>5507341.2058628658</v>
      </c>
      <c r="AB72" s="10">
        <f t="shared" si="15"/>
        <v>5.5073412058628657</v>
      </c>
      <c r="AC72" s="10">
        <f t="shared" si="16"/>
        <v>5.4063412058628657</v>
      </c>
      <c r="AD72" s="3">
        <f t="shared" si="17"/>
        <v>784.09589642681158</v>
      </c>
      <c r="AI72" s="94">
        <f t="shared" si="28"/>
        <v>0.86154277896072451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139.67353966066324</v>
      </c>
      <c r="I73">
        <f t="shared" si="1"/>
        <v>1.3967353966066323E-4</v>
      </c>
      <c r="J73" s="4">
        <f t="shared" si="37"/>
        <v>306.93645954245426</v>
      </c>
      <c r="K73" s="40">
        <f t="shared" si="38"/>
        <v>2.1975276082224031</v>
      </c>
      <c r="L73" s="40">
        <f t="shared" si="4"/>
        <v>3.8024723917775969</v>
      </c>
      <c r="M73" s="10">
        <f t="shared" si="39"/>
        <v>5.5073412058628657</v>
      </c>
      <c r="N73" s="10">
        <f t="shared" si="5"/>
        <v>3.8408799049960156</v>
      </c>
      <c r="O73" s="10">
        <f t="shared" si="6"/>
        <v>0.68820000000000003</v>
      </c>
      <c r="P73" s="10">
        <f t="shared" si="40"/>
        <v>12.426447844581002</v>
      </c>
      <c r="Q73" s="42">
        <f t="shared" si="41"/>
        <v>7.3925318480384791E-2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1.9205469999358262E-4</v>
      </c>
      <c r="U73" s="42">
        <f t="shared" si="43"/>
        <v>1.0364690513916439</v>
      </c>
      <c r="V73" s="42">
        <f t="shared" si="44"/>
        <v>0.87640509177385439</v>
      </c>
      <c r="W73" s="42">
        <f t="shared" si="45"/>
        <v>0.86317889321174146</v>
      </c>
      <c r="X73" s="42">
        <f t="shared" si="46"/>
        <v>1.3226198562112934E-2</v>
      </c>
      <c r="Y73" s="42">
        <f t="shared" si="29"/>
        <v>3.373807411070412E-3</v>
      </c>
      <c r="Z73" s="10">
        <f t="shared" si="47"/>
        <v>17.566908860773236</v>
      </c>
      <c r="AA73">
        <f t="shared" si="14"/>
        <v>5517498.6826580605</v>
      </c>
      <c r="AB73" s="10">
        <f t="shared" si="15"/>
        <v>5.5174986826580605</v>
      </c>
      <c r="AC73" s="10">
        <f t="shared" si="16"/>
        <v>5.4164986826580606</v>
      </c>
      <c r="AD73" s="3">
        <f t="shared" si="17"/>
        <v>785.56906202437426</v>
      </c>
      <c r="AI73" s="94">
        <f t="shared" si="28"/>
        <v>0.86317889321174146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139.67353966066324</v>
      </c>
      <c r="I74">
        <f t="shared" si="1"/>
        <v>1.3967353966066323E-4</v>
      </c>
      <c r="J74" s="4">
        <f t="shared" si="37"/>
        <v>307.98215593524787</v>
      </c>
      <c r="K74" s="40">
        <f t="shared" si="38"/>
        <v>2.2050143261457418</v>
      </c>
      <c r="L74" s="40">
        <f t="shared" si="4"/>
        <v>3.7949856738542582</v>
      </c>
      <c r="M74" s="10">
        <f t="shared" si="39"/>
        <v>5.5174986826580605</v>
      </c>
      <c r="N74" s="10">
        <f t="shared" si="5"/>
        <v>3.8408799049960156</v>
      </c>
      <c r="O74" s="10">
        <f t="shared" si="6"/>
        <v>0.68820000000000003</v>
      </c>
      <c r="P74" s="10">
        <f t="shared" si="40"/>
        <v>12.442215994216118</v>
      </c>
      <c r="Q74" s="42">
        <f t="shared" si="41"/>
        <v>7.5293754690204495E-2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1.9272781735536141E-4</v>
      </c>
      <c r="U74" s="42">
        <f t="shared" si="43"/>
        <v>1.0352675032450007</v>
      </c>
      <c r="V74" s="42">
        <f t="shared" si="44"/>
        <v>0.87804468927455692</v>
      </c>
      <c r="W74" s="42">
        <f t="shared" si="45"/>
        <v>0.86480064057174766</v>
      </c>
      <c r="X74" s="42">
        <f t="shared" si="46"/>
        <v>1.3244048702809263E-2</v>
      </c>
      <c r="Y74" s="42">
        <f t="shared" si="29"/>
        <v>3.3919310468799517E-3</v>
      </c>
      <c r="Z74" s="10">
        <f t="shared" si="47"/>
        <v>17.599592489680592</v>
      </c>
      <c r="AA74">
        <f t="shared" si="14"/>
        <v>5527576.2002409343</v>
      </c>
      <c r="AB74" s="10">
        <f t="shared" si="15"/>
        <v>5.5275762002409339</v>
      </c>
      <c r="AC74" s="10">
        <f t="shared" si="16"/>
        <v>5.4265762002409339</v>
      </c>
      <c r="AD74" s="3">
        <f t="shared" si="17"/>
        <v>787.03063092689399</v>
      </c>
      <c r="AI74" s="94">
        <f t="shared" si="28"/>
        <v>0.86480064057174766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139.67353966066324</v>
      </c>
      <c r="I75">
        <f t="shared" si="1"/>
        <v>1.3967353966066323E-4</v>
      </c>
      <c r="J75" s="4">
        <f t="shared" si="37"/>
        <v>309.02967380824589</v>
      </c>
      <c r="K75" s="40">
        <f t="shared" si="38"/>
        <v>2.2125140850517089</v>
      </c>
      <c r="L75" s="40">
        <f t="shared" si="4"/>
        <v>3.7874859149482911</v>
      </c>
      <c r="M75" s="10">
        <f t="shared" si="39"/>
        <v>5.5275762002409339</v>
      </c>
      <c r="N75" s="10">
        <f t="shared" si="5"/>
        <v>3.8408799049960156</v>
      </c>
      <c r="O75" s="10">
        <f t="shared" si="6"/>
        <v>0.68820000000000003</v>
      </c>
      <c r="P75" s="10">
        <f t="shared" si="40"/>
        <v>12.457851075685593</v>
      </c>
      <c r="Q75" s="42">
        <f t="shared" si="41"/>
        <v>7.666047346003424E-2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1.9340133818155736E-4</v>
      </c>
      <c r="U75" s="42">
        <f t="shared" si="43"/>
        <v>1.0340652348941994</v>
      </c>
      <c r="V75" s="42">
        <f t="shared" si="44"/>
        <v>0.87967501240291945</v>
      </c>
      <c r="W75" s="42">
        <f t="shared" si="45"/>
        <v>0.86640962160758639</v>
      </c>
      <c r="X75" s="42">
        <f t="shared" si="46"/>
        <v>1.3265390795333065E-2</v>
      </c>
      <c r="Y75" s="42">
        <f t="shared" si="29"/>
        <v>3.41006110546906E-3</v>
      </c>
      <c r="Z75" s="10">
        <f t="shared" si="47"/>
        <v>17.632045039253207</v>
      </c>
      <c r="AA75">
        <f t="shared" si="14"/>
        <v>5537582.4679003218</v>
      </c>
      <c r="AB75" s="10">
        <f t="shared" si="15"/>
        <v>5.5375824679003216</v>
      </c>
      <c r="AC75" s="10">
        <f t="shared" si="16"/>
        <v>5.4365824679003216</v>
      </c>
      <c r="AD75" s="3">
        <f t="shared" si="17"/>
        <v>788.48186626545635</v>
      </c>
      <c r="AI75" s="94">
        <f t="shared" si="28"/>
        <v>0.86640962160758639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139.67353966066324</v>
      </c>
      <c r="I76">
        <f t="shared" si="1"/>
        <v>1.3967353966066323E-4</v>
      </c>
      <c r="J76" s="4">
        <f t="shared" si="37"/>
        <v>310.07901316144898</v>
      </c>
      <c r="K76" s="40">
        <f t="shared" si="38"/>
        <v>2.2200268849403093</v>
      </c>
      <c r="L76" s="40">
        <f t="shared" si="4"/>
        <v>3.7799731150596907</v>
      </c>
      <c r="M76" s="10">
        <f t="shared" si="39"/>
        <v>5.5375824679003216</v>
      </c>
      <c r="N76" s="10">
        <f t="shared" si="5"/>
        <v>3.8408799049960156</v>
      </c>
      <c r="O76" s="10">
        <f t="shared" si="6"/>
        <v>0.68820000000000003</v>
      </c>
      <c r="P76" s="10">
        <f t="shared" si="40"/>
        <v>12.473366822884165</v>
      </c>
      <c r="Q76" s="42">
        <f t="shared" si="41"/>
        <v>7.8025492154557508E-2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1.940752615417745E-4</v>
      </c>
      <c r="U76" s="42">
        <f t="shared" si="43"/>
        <v>1.032862248000044</v>
      </c>
      <c r="V76" s="42">
        <f t="shared" si="44"/>
        <v>0.88129701005712302</v>
      </c>
      <c r="W76" s="42">
        <f t="shared" si="45"/>
        <v>0.86800722684827003</v>
      </c>
      <c r="X76" s="42">
        <f t="shared" si="46"/>
        <v>1.328978320885299E-2</v>
      </c>
      <c r="Y76" s="42">
        <f t="shared" si="29"/>
        <v>3.4282019079953058E-3</v>
      </c>
      <c r="Z76" s="10">
        <f t="shared" si="47"/>
        <v>17.664291062966768</v>
      </c>
      <c r="AA76">
        <f t="shared" si="14"/>
        <v>5547525.0563403107</v>
      </c>
      <c r="AB76" s="10">
        <f t="shared" si="15"/>
        <v>5.5475250563403105</v>
      </c>
      <c r="AC76" s="10">
        <f t="shared" si="16"/>
        <v>5.4465250563403105</v>
      </c>
      <c r="AD76" s="3">
        <f t="shared" si="17"/>
        <v>789.92386603920386</v>
      </c>
      <c r="AI76" s="94">
        <f t="shared" si="28"/>
        <v>0.86800722684827003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139.67353966066324</v>
      </c>
      <c r="I77">
        <f t="shared" si="1"/>
        <v>1.3967353966066323E-4</v>
      </c>
      <c r="J77" s="4">
        <f t="shared" si="37"/>
        <v>311.1301739948567</v>
      </c>
      <c r="K77" s="40">
        <f t="shared" si="38"/>
        <v>2.2275527258115404</v>
      </c>
      <c r="L77" s="40">
        <f t="shared" si="4"/>
        <v>3.7724472741884596</v>
      </c>
      <c r="M77" s="10">
        <f t="shared" si="39"/>
        <v>5.5475250563403105</v>
      </c>
      <c r="N77" s="10">
        <f t="shared" si="5"/>
        <v>3.8408799049960156</v>
      </c>
      <c r="O77" s="10">
        <f t="shared" si="6"/>
        <v>0.68820000000000003</v>
      </c>
      <c r="P77" s="10">
        <f t="shared" si="40"/>
        <v>12.488775172767483</v>
      </c>
      <c r="Q77" s="42">
        <f t="shared" si="41"/>
        <v>7.9388826721906447E-2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1.9474958650561624E-4</v>
      </c>
      <c r="U77" s="42">
        <f t="shared" si="43"/>
        <v>1.0316585442233381</v>
      </c>
      <c r="V77" s="42">
        <f t="shared" si="44"/>
        <v>0.88291150648847594</v>
      </c>
      <c r="W77" s="42">
        <f t="shared" si="45"/>
        <v>0.86959466503585303</v>
      </c>
      <c r="X77" s="42">
        <f t="shared" si="46"/>
        <v>1.3316841452622907E-2</v>
      </c>
      <c r="Y77" s="42">
        <f t="shared" si="29"/>
        <v>3.4463572182755718E-3</v>
      </c>
      <c r="Z77" s="10">
        <f t="shared" si="47"/>
        <v>17.696351915880371</v>
      </c>
      <c r="AA77">
        <f t="shared" si="14"/>
        <v>5557410.5500801448</v>
      </c>
      <c r="AB77" s="10">
        <f t="shared" si="15"/>
        <v>5.557410550080145</v>
      </c>
      <c r="AC77" s="10">
        <f t="shared" si="16"/>
        <v>5.456410550080145</v>
      </c>
      <c r="AD77" s="3">
        <f t="shared" si="17"/>
        <v>791.35758521829507</v>
      </c>
      <c r="AI77" s="94">
        <f t="shared" si="28"/>
        <v>0.86959466503585303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139.67353966066324</v>
      </c>
      <c r="I78">
        <f t="shared" si="1"/>
        <v>1.3967353966066323E-4</v>
      </c>
      <c r="J78" s="4">
        <f t="shared" si="37"/>
        <v>312.18315630846928</v>
      </c>
      <c r="K78" s="40">
        <f t="shared" si="38"/>
        <v>2.2350916076654035</v>
      </c>
      <c r="L78" s="40">
        <f t="shared" si="4"/>
        <v>3.7649083923345965</v>
      </c>
      <c r="M78" s="10">
        <f t="shared" si="39"/>
        <v>5.557410550080145</v>
      </c>
      <c r="N78" s="10">
        <f t="shared" si="5"/>
        <v>3.8408799049960156</v>
      </c>
      <c r="O78" s="10">
        <f t="shared" si="6"/>
        <v>0.68820000000000003</v>
      </c>
      <c r="P78" s="10">
        <f t="shared" si="40"/>
        <v>12.5040865069403</v>
      </c>
      <c r="Q78" s="42">
        <f t="shared" si="41"/>
        <v>8.0750491877328467E-2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1.9542431214268651E-4</v>
      </c>
      <c r="U78" s="42">
        <f t="shared" si="43"/>
        <v>1.0304541252248858</v>
      </c>
      <c r="V78" s="42">
        <f t="shared" si="44"/>
        <v>0.88451921800046063</v>
      </c>
      <c r="W78" s="42">
        <f t="shared" si="45"/>
        <v>0.87117298745766902</v>
      </c>
      <c r="X78" s="42">
        <f t="shared" si="46"/>
        <v>1.3346230542791604E-2</v>
      </c>
      <c r="Y78" s="42">
        <f t="shared" si="29"/>
        <v>3.4645303153619201E-3</v>
      </c>
      <c r="Z78" s="10">
        <f t="shared" si="47"/>
        <v>17.72824618071235</v>
      </c>
      <c r="AA78">
        <f t="shared" si="14"/>
        <v>5567244.6788284611</v>
      </c>
      <c r="AB78" s="10">
        <f t="shared" si="15"/>
        <v>5.5672446788284615</v>
      </c>
      <c r="AC78" s="10">
        <f t="shared" si="16"/>
        <v>5.4662446788284615</v>
      </c>
      <c r="AD78" s="3">
        <f t="shared" si="17"/>
        <v>792.78385479745634</v>
      </c>
      <c r="AI78" s="94">
        <f t="shared" si="28"/>
        <v>0.87117298745766902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139.67353966066324</v>
      </c>
      <c r="I79">
        <f t="shared" si="1"/>
        <v>1.3967353966066323E-4</v>
      </c>
      <c r="J79" s="4">
        <f t="shared" si="37"/>
        <v>313.23796010228671</v>
      </c>
      <c r="K79" s="40">
        <f t="shared" si="38"/>
        <v>2.2426435305018981</v>
      </c>
      <c r="L79" s="40">
        <f t="shared" si="4"/>
        <v>3.7573564694981019</v>
      </c>
      <c r="M79" s="10">
        <f t="shared" si="39"/>
        <v>5.5672446788284615</v>
      </c>
      <c r="N79" s="10">
        <f t="shared" si="5"/>
        <v>3.8408799049960156</v>
      </c>
      <c r="O79" s="10">
        <f t="shared" si="6"/>
        <v>0.68820000000000003</v>
      </c>
      <c r="P79" s="10">
        <f t="shared" si="40"/>
        <v>12.519309859744519</v>
      </c>
      <c r="Q79" s="42">
        <f t="shared" si="41"/>
        <v>8.2110501261841828E-2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1.9609943752258872E-4</v>
      </c>
      <c r="U79" s="42">
        <f t="shared" si="43"/>
        <v>1.0292489926654915</v>
      </c>
      <c r="V79" s="42">
        <f t="shared" si="44"/>
        <v>0.88612076733975753</v>
      </c>
      <c r="W79" s="42">
        <f t="shared" si="45"/>
        <v>0.87274310892160245</v>
      </c>
      <c r="X79" s="42">
        <f t="shared" si="46"/>
        <v>1.3377658418155081E-2</v>
      </c>
      <c r="Y79" s="42">
        <f t="shared" si="29"/>
        <v>3.4827240563534254E-3</v>
      </c>
      <c r="Z79" s="10">
        <f t="shared" si="47"/>
        <v>17.759990035423993</v>
      </c>
      <c r="AA79">
        <f t="shared" si="14"/>
        <v>5577032.4308223268</v>
      </c>
      <c r="AB79" s="10">
        <f t="shared" si="15"/>
        <v>5.5770324308223271</v>
      </c>
      <c r="AC79" s="10">
        <f t="shared" si="16"/>
        <v>5.4760324308223272</v>
      </c>
      <c r="AD79" s="3">
        <f t="shared" si="17"/>
        <v>794.20339823383995</v>
      </c>
      <c r="AI79" s="94">
        <f t="shared" si="28"/>
        <v>0.87274310892160245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139.67353966066324</v>
      </c>
      <c r="I80">
        <f t="shared" si="1"/>
        <v>1.3967353966066323E-4</v>
      </c>
      <c r="J80" s="4">
        <f t="shared" si="37"/>
        <v>314.29458537630899</v>
      </c>
      <c r="K80" s="40">
        <f t="shared" si="38"/>
        <v>2.2502084943210248</v>
      </c>
      <c r="L80" s="40">
        <f t="shared" si="4"/>
        <v>3.7497915056789752</v>
      </c>
      <c r="M80" s="10">
        <f t="shared" si="39"/>
        <v>5.5770324308223271</v>
      </c>
      <c r="N80" s="10">
        <f t="shared" si="5"/>
        <v>3.8408799049960156</v>
      </c>
      <c r="O80" s="10">
        <f t="shared" si="6"/>
        <v>0.68820000000000003</v>
      </c>
      <c r="P80" s="10">
        <f t="shared" si="40"/>
        <v>12.534453097641599</v>
      </c>
      <c r="Q80" s="42">
        <f t="shared" si="41"/>
        <v>8.3468867579402722E-2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1.9677496171492659E-4</v>
      </c>
      <c r="U80" s="42">
        <f t="shared" si="43"/>
        <v>1.0280431482059589</v>
      </c>
      <c r="V80" s="42">
        <f t="shared" si="44"/>
        <v>0.88771669611028103</v>
      </c>
      <c r="W80" s="42">
        <f t="shared" si="45"/>
        <v>0.8743058258518499</v>
      </c>
      <c r="X80" s="42">
        <f t="shared" si="46"/>
        <v>1.3410870258431129E-2</v>
      </c>
      <c r="Y80" s="42">
        <f t="shared" si="29"/>
        <v>3.5009409308016572E-3</v>
      </c>
      <c r="Z80" s="10">
        <f t="shared" si="47"/>
        <v>17.791597570597261</v>
      </c>
      <c r="AA80">
        <f t="shared" si="14"/>
        <v>5586778.1506860172</v>
      </c>
      <c r="AB80" s="10">
        <f t="shared" si="15"/>
        <v>5.5867781506860172</v>
      </c>
      <c r="AC80" s="10">
        <f t="shared" si="16"/>
        <v>5.4857781506860173</v>
      </c>
      <c r="AD80" s="3">
        <f t="shared" si="17"/>
        <v>795.61684563974143</v>
      </c>
      <c r="AI80" s="94">
        <f t="shared" si="28"/>
        <v>0.8743058258518499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139.67353966066324</v>
      </c>
      <c r="I81">
        <f t="shared" si="1"/>
        <v>1.3967353966066323E-4</v>
      </c>
      <c r="J81" s="4">
        <f t="shared" si="37"/>
        <v>315.35303213053612</v>
      </c>
      <c r="K81" s="40">
        <f t="shared" si="38"/>
        <v>2.2577864991227834</v>
      </c>
      <c r="L81" s="40">
        <f t="shared" si="4"/>
        <v>3.7422135008772166</v>
      </c>
      <c r="M81" s="10">
        <f t="shared" si="39"/>
        <v>5.5867781506860172</v>
      </c>
      <c r="N81" s="10">
        <f t="shared" si="5"/>
        <v>3.8408799049960156</v>
      </c>
      <c r="O81" s="10">
        <f t="shared" si="6"/>
        <v>0.68820000000000003</v>
      </c>
      <c r="P81" s="10">
        <f t="shared" si="40"/>
        <v>12.549523073979511</v>
      </c>
      <c r="Q81" s="42">
        <f t="shared" si="41"/>
        <v>8.4825602715591766E-2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1.9745088378930373E-4</v>
      </c>
      <c r="U81" s="42">
        <f t="shared" si="43"/>
        <v>1.0268365935070918</v>
      </c>
      <c r="V81" s="42">
        <f t="shared" si="44"/>
        <v>0.88930747548575573</v>
      </c>
      <c r="W81" s="42">
        <f t="shared" si="45"/>
        <v>0.87586183191309686</v>
      </c>
      <c r="X81" s="42">
        <f t="shared" si="46"/>
        <v>1.3445643572658872E-2</v>
      </c>
      <c r="Y81" s="42">
        <f t="shared" si="29"/>
        <v>3.5191831078653581E-3</v>
      </c>
      <c r="Z81" s="10">
        <f t="shared" si="47"/>
        <v>17.823081063646264</v>
      </c>
      <c r="AA81">
        <f t="shared" si="14"/>
        <v>5596485.6239800919</v>
      </c>
      <c r="AB81" s="10">
        <f t="shared" si="15"/>
        <v>5.596485623980092</v>
      </c>
      <c r="AC81" s="10">
        <f t="shared" si="16"/>
        <v>5.495485623980092</v>
      </c>
      <c r="AD81" s="3">
        <f t="shared" si="17"/>
        <v>797.02474604497343</v>
      </c>
      <c r="AI81" s="94">
        <f t="shared" si="28"/>
        <v>0.87586183191309686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139.67353966066324</v>
      </c>
      <c r="I82">
        <f t="shared" si="1"/>
        <v>1.3967353966066323E-4</v>
      </c>
      <c r="J82" s="4">
        <f t="shared" si="37"/>
        <v>316.41330036496811</v>
      </c>
      <c r="K82" s="40">
        <f t="shared" si="38"/>
        <v>2.265377544907174</v>
      </c>
      <c r="L82" s="40">
        <f t="shared" si="4"/>
        <v>3.734622455092826</v>
      </c>
      <c r="M82" s="10">
        <f t="shared" si="39"/>
        <v>5.596485623980092</v>
      </c>
      <c r="N82" s="10">
        <f t="shared" si="5"/>
        <v>3.8408799049960156</v>
      </c>
      <c r="O82" s="10">
        <f t="shared" si="6"/>
        <v>0.68820000000000003</v>
      </c>
      <c r="P82" s="10">
        <f t="shared" si="40"/>
        <v>12.564525762615343</v>
      </c>
      <c r="Q82" s="42">
        <f t="shared" si="41"/>
        <v>8.6180717840393661E-2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1.9812720281532376E-4</v>
      </c>
      <c r="U82" s="42">
        <f t="shared" si="43"/>
        <v>1.0256293302296948</v>
      </c>
      <c r="V82" s="42">
        <f t="shared" si="44"/>
        <v>0.89089351546677131</v>
      </c>
      <c r="W82" s="42">
        <f t="shared" si="45"/>
        <v>0.87741173150966245</v>
      </c>
      <c r="X82" s="42">
        <f t="shared" si="46"/>
        <v>1.3481783957108862E-2</v>
      </c>
      <c r="Y82" s="42">
        <f t="shared" si="29"/>
        <v>3.5374524772149476E-3</v>
      </c>
      <c r="Z82" s="10">
        <f t="shared" si="47"/>
        <v>17.854451215930407</v>
      </c>
      <c r="AA82">
        <f t="shared" si="14"/>
        <v>5606158.1503117597</v>
      </c>
      <c r="AB82" s="10">
        <f t="shared" si="15"/>
        <v>5.6061581503117592</v>
      </c>
      <c r="AC82" s="10">
        <f t="shared" si="16"/>
        <v>5.5051581503117593</v>
      </c>
      <c r="AD82" s="3">
        <f t="shared" si="17"/>
        <v>798.42757800025527</v>
      </c>
      <c r="AI82" s="94">
        <f t="shared" si="28"/>
        <v>0.87741173150966245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139.67353966066324</v>
      </c>
      <c r="I83">
        <f t="shared" si="1"/>
        <v>1.3967353966066323E-4</v>
      </c>
      <c r="J83" s="4">
        <f t="shared" si="37"/>
        <v>317.47539007960472</v>
      </c>
      <c r="K83" s="40">
        <f t="shared" si="38"/>
        <v>2.2729816316741949</v>
      </c>
      <c r="L83" s="40">
        <f t="shared" si="4"/>
        <v>3.7270183683258051</v>
      </c>
      <c r="M83" s="10">
        <f t="shared" si="39"/>
        <v>5.6061581503117592</v>
      </c>
      <c r="N83" s="10">
        <f t="shared" si="5"/>
        <v>3.8408799049960156</v>
      </c>
      <c r="O83" s="10">
        <f t="shared" si="6"/>
        <v>0.68820000000000003</v>
      </c>
      <c r="P83" s="10">
        <f t="shared" si="40"/>
        <v>12.5794663733811</v>
      </c>
      <c r="Q83" s="42">
        <f t="shared" si="41"/>
        <v>8.7534223497272079E-2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1.988039178625904E-4</v>
      </c>
      <c r="U83" s="42">
        <f t="shared" si="43"/>
        <v>1.0244213600345715</v>
      </c>
      <c r="V83" s="42">
        <f t="shared" si="44"/>
        <v>0.89247517288493927</v>
      </c>
      <c r="W83" s="42">
        <f t="shared" si="45"/>
        <v>0.87895605145833244</v>
      </c>
      <c r="X83" s="42">
        <f t="shared" si="46"/>
        <v>1.3519121426606828E-2</v>
      </c>
      <c r="Y83" s="42">
        <f t="shared" si="29"/>
        <v>3.5557506845418862E-3</v>
      </c>
      <c r="Z83" s="10">
        <f t="shared" si="47"/>
        <v>17.88571735794239</v>
      </c>
      <c r="AA83">
        <f t="shared" si="14"/>
        <v>5615798.6066015894</v>
      </c>
      <c r="AB83" s="10">
        <f t="shared" si="15"/>
        <v>5.6157986066015892</v>
      </c>
      <c r="AC83" s="10">
        <f t="shared" si="16"/>
        <v>5.5147986066015893</v>
      </c>
      <c r="AD83" s="3">
        <f t="shared" si="17"/>
        <v>799.82575875294992</v>
      </c>
      <c r="AI83" s="94">
        <f t="shared" si="28"/>
        <v>0.87895605145833244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139.67353966066324</v>
      </c>
      <c r="I84">
        <f t="shared" si="1"/>
        <v>1.3967353966066323E-4</v>
      </c>
      <c r="J84" s="4">
        <f t="shared" si="37"/>
        <v>318.53930127444619</v>
      </c>
      <c r="K84" s="40">
        <f t="shared" si="38"/>
        <v>2.2805987594238477</v>
      </c>
      <c r="L84" s="40">
        <f t="shared" si="4"/>
        <v>3.7194012405761523</v>
      </c>
      <c r="M84" s="10">
        <f t="shared" si="39"/>
        <v>5.6157986066015892</v>
      </c>
      <c r="N84" s="10">
        <f t="shared" si="5"/>
        <v>3.8408799049960156</v>
      </c>
      <c r="O84" s="10">
        <f t="shared" si="6"/>
        <v>0.68820000000000003</v>
      </c>
      <c r="P84" s="10">
        <f t="shared" si="40"/>
        <v>12.594349451937219</v>
      </c>
      <c r="Q84" s="42">
        <f t="shared" si="41"/>
        <v>8.888612968042664E-2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1.9948102800070706E-4</v>
      </c>
      <c r="U84" s="42">
        <f t="shared" si="43"/>
        <v>1.0232126845825262</v>
      </c>
      <c r="V84" s="42">
        <f t="shared" si="44"/>
        <v>0.89405275832450049</v>
      </c>
      <c r="W84" s="42">
        <f t="shared" si="45"/>
        <v>0.88049525108955184</v>
      </c>
      <c r="X84" s="42">
        <f t="shared" si="46"/>
        <v>1.355750723494864E-2</v>
      </c>
      <c r="Y84" s="42">
        <f t="shared" si="29"/>
        <v>3.5740791624009759E-3</v>
      </c>
      <c r="Z84" s="10">
        <f t="shared" si="47"/>
        <v>17.916887626969256</v>
      </c>
      <c r="AA84">
        <f t="shared" si="14"/>
        <v>5625409.5018626861</v>
      </c>
      <c r="AB84" s="10">
        <f t="shared" si="15"/>
        <v>5.625409501862686</v>
      </c>
      <c r="AC84" s="10">
        <f t="shared" si="16"/>
        <v>5.524409501862686</v>
      </c>
      <c r="AD84" s="3">
        <f t="shared" si="17"/>
        <v>801.21965219183267</v>
      </c>
      <c r="AI84" s="94">
        <f t="shared" si="28"/>
        <v>0.88049525108955184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139.67353966066324</v>
      </c>
      <c r="I85">
        <f t="shared" si="1"/>
        <v>1.3967353966066323E-4</v>
      </c>
      <c r="J85" s="4">
        <f t="shared" si="37"/>
        <v>319.60503394949251</v>
      </c>
      <c r="K85" s="40">
        <f t="shared" si="38"/>
        <v>2.2882289281561325</v>
      </c>
      <c r="L85" s="40">
        <f t="shared" si="4"/>
        <v>3.7117710718438675</v>
      </c>
      <c r="M85" s="10">
        <f t="shared" si="39"/>
        <v>5.625409501862686</v>
      </c>
      <c r="N85" s="10">
        <f t="shared" si="5"/>
        <v>3.8408799049960156</v>
      </c>
      <c r="O85" s="10">
        <f t="shared" si="6"/>
        <v>0.68820000000000003</v>
      </c>
      <c r="P85" s="10">
        <f t="shared" si="40"/>
        <v>12.609178966175374</v>
      </c>
      <c r="Q85" s="42">
        <f t="shared" si="41"/>
        <v>9.0236445901852091E-2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2.0015853229927766E-4</v>
      </c>
      <c r="U85" s="42">
        <f t="shared" si="43"/>
        <v>1.0220033055343627</v>
      </c>
      <c r="V85" s="42">
        <f t="shared" si="44"/>
        <v>0.89562654211979087</v>
      </c>
      <c r="W85" s="42">
        <f t="shared" si="45"/>
        <v>0.88202973099349335</v>
      </c>
      <c r="X85" s="42">
        <f t="shared" si="46"/>
        <v>1.3596811126297514E-2</v>
      </c>
      <c r="Y85" s="42">
        <f t="shared" si="29"/>
        <v>3.5924391570244735E-3</v>
      </c>
      <c r="Z85" s="10">
        <f t="shared" si="47"/>
        <v>17.947969121061735</v>
      </c>
      <c r="AA85">
        <f t="shared" si="14"/>
        <v>5634993.0246748803</v>
      </c>
      <c r="AB85" s="10">
        <f t="shared" si="15"/>
        <v>5.6349930246748805</v>
      </c>
      <c r="AC85" s="10">
        <f t="shared" si="16"/>
        <v>5.5339930246748805</v>
      </c>
      <c r="AD85" s="3">
        <f t="shared" si="17"/>
        <v>802.60957573239739</v>
      </c>
      <c r="AI85" s="94">
        <f t="shared" si="28"/>
        <v>0.88202973099349335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139.67353966066324</v>
      </c>
      <c r="I86">
        <f t="shared" si="1"/>
        <v>1.3967353966066323E-4</v>
      </c>
      <c r="J86" s="4">
        <f t="shared" si="37"/>
        <v>320.67258810474368</v>
      </c>
      <c r="K86" s="40">
        <f t="shared" si="38"/>
        <v>2.2958721378710489</v>
      </c>
      <c r="L86" s="40">
        <f t="shared" si="4"/>
        <v>3.7041278621289511</v>
      </c>
      <c r="M86" s="10">
        <f t="shared" si="39"/>
        <v>5.6349930246748805</v>
      </c>
      <c r="N86" s="10">
        <f t="shared" si="5"/>
        <v>3.8408799049960156</v>
      </c>
      <c r="O86" s="10">
        <f t="shared" si="6"/>
        <v>0.68820000000000003</v>
      </c>
      <c r="P86" s="10">
        <f t="shared" si="40"/>
        <v>12.623958381052681</v>
      </c>
      <c r="Q86" s="42">
        <f t="shared" si="41"/>
        <v>9.1585181249588823E-2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2.0083642982790572E-4</v>
      </c>
      <c r="U86" s="42">
        <f t="shared" si="43"/>
        <v>1.0207932245508853</v>
      </c>
      <c r="V86" s="42">
        <f t="shared" si="44"/>
        <v>0.8971967595481275</v>
      </c>
      <c r="W86" s="42">
        <f t="shared" si="45"/>
        <v>0.88355984059980697</v>
      </c>
      <c r="X86" s="42">
        <f t="shared" si="46"/>
        <v>1.3636918948320531E-2</v>
      </c>
      <c r="Y86" s="42">
        <f t="shared" si="29"/>
        <v>3.6108317516442942E-3</v>
      </c>
      <c r="Z86" s="10">
        <f t="shared" si="47"/>
        <v>17.978968032534596</v>
      </c>
      <c r="AA86">
        <f t="shared" si="14"/>
        <v>5644551.0843476048</v>
      </c>
      <c r="AB86" s="10">
        <f t="shared" si="15"/>
        <v>5.6445510843476043</v>
      </c>
      <c r="AC86" s="10">
        <f t="shared" si="16"/>
        <v>5.5435510843476044</v>
      </c>
      <c r="AD86" s="3">
        <f t="shared" si="17"/>
        <v>803.99580628681724</v>
      </c>
      <c r="AI86" s="94">
        <f t="shared" si="28"/>
        <v>0.88355984059980697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139.67353966066324</v>
      </c>
      <c r="I87">
        <f t="shared" si="1"/>
        <v>1.3967353966066323E-4</v>
      </c>
      <c r="J87" s="4">
        <f t="shared" si="37"/>
        <v>321.74196374019971</v>
      </c>
      <c r="K87" s="40">
        <f t="shared" si="38"/>
        <v>2.3035283885685978</v>
      </c>
      <c r="L87" s="40">
        <f t="shared" si="4"/>
        <v>3.6964716114314022</v>
      </c>
      <c r="M87" s="10">
        <f t="shared" si="39"/>
        <v>5.6445510843476043</v>
      </c>
      <c r="N87" s="10">
        <f t="shared" si="5"/>
        <v>3.8408799049960156</v>
      </c>
      <c r="O87" s="10">
        <f t="shared" si="6"/>
        <v>0.68820000000000003</v>
      </c>
      <c r="P87" s="10">
        <f t="shared" si="40"/>
        <v>12.638690723438353</v>
      </c>
      <c r="Q87" s="42">
        <f t="shared" si="41"/>
        <v>9.2932344438360265E-2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2.0151471965619485E-4</v>
      </c>
      <c r="U87" s="42">
        <f t="shared" si="43"/>
        <v>1.0195824432928977</v>
      </c>
      <c r="V87" s="42">
        <f t="shared" si="44"/>
        <v>0.89876361533583293</v>
      </c>
      <c r="W87" s="42">
        <f t="shared" si="45"/>
        <v>0.88508588474970395</v>
      </c>
      <c r="X87" s="42">
        <f t="shared" si="46"/>
        <v>1.3677730586128978E-2</v>
      </c>
      <c r="Y87" s="42">
        <f t="shared" si="29"/>
        <v>3.6292578867958606E-3</v>
      </c>
      <c r="Z87" s="10">
        <f t="shared" si="47"/>
        <v>18.009889763823473</v>
      </c>
      <c r="AA87">
        <f t="shared" si="14"/>
        <v>5654085.3466426469</v>
      </c>
      <c r="AB87" s="10">
        <f t="shared" si="15"/>
        <v>5.6540853466426473</v>
      </c>
      <c r="AC87" s="10">
        <f t="shared" si="16"/>
        <v>5.5530853466426473</v>
      </c>
      <c r="AD87" s="3">
        <f t="shared" si="17"/>
        <v>805.37858544490894</v>
      </c>
      <c r="AI87" s="94">
        <f t="shared" si="28"/>
        <v>0.88508588474970395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139.67353966066324</v>
      </c>
      <c r="I88">
        <f t="shared" si="1"/>
        <v>1.3967353966066323E-4</v>
      </c>
      <c r="J88" s="4">
        <f t="shared" si="37"/>
        <v>322.81316085586059</v>
      </c>
      <c r="K88" s="40">
        <f t="shared" si="38"/>
        <v>2.3111976802487781</v>
      </c>
      <c r="L88" s="40">
        <f t="shared" si="4"/>
        <v>3.6888023197512219</v>
      </c>
      <c r="M88" s="10">
        <f t="shared" si="39"/>
        <v>5.6540853466426473</v>
      </c>
      <c r="N88" s="10">
        <f t="shared" si="5"/>
        <v>3.8408799049960156</v>
      </c>
      <c r="O88" s="10">
        <f t="shared" si="6"/>
        <v>0.68820000000000003</v>
      </c>
      <c r="P88" s="10">
        <f t="shared" si="40"/>
        <v>12.653378638357021</v>
      </c>
      <c r="Q88" s="42">
        <f t="shared" si="41"/>
        <v>9.4277943853623952E-2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2.0219340085374877E-4</v>
      </c>
      <c r="U88" s="42">
        <f t="shared" si="43"/>
        <v>1.0183709634212041</v>
      </c>
      <c r="V88" s="42">
        <f t="shared" si="44"/>
        <v>0.90032728756511904</v>
      </c>
      <c r="W88" s="42">
        <f t="shared" si="45"/>
        <v>0.8866081293994682</v>
      </c>
      <c r="X88" s="42">
        <f t="shared" si="46"/>
        <v>1.3719158165650835E-2</v>
      </c>
      <c r="Y88" s="42">
        <f t="shared" si="29"/>
        <v>3.6477183780014703E-3</v>
      </c>
      <c r="Z88" s="10">
        <f t="shared" si="47"/>
        <v>18.040739028075159</v>
      </c>
      <c r="AA88">
        <f t="shared" si="14"/>
        <v>5663597.2647896893</v>
      </c>
      <c r="AB88" s="10">
        <f t="shared" si="15"/>
        <v>5.6635972647896891</v>
      </c>
      <c r="AC88" s="10">
        <f t="shared" si="16"/>
        <v>5.5625972647896891</v>
      </c>
      <c r="AD88" s="3">
        <f t="shared" si="17"/>
        <v>806.75812397239872</v>
      </c>
      <c r="AI88" s="94">
        <f t="shared" si="28"/>
        <v>0.8866081293994682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139.67353966066324</v>
      </c>
      <c r="I89">
        <f t="shared" si="1"/>
        <v>1.3967353966066323E-4</v>
      </c>
      <c r="J89" s="4">
        <f t="shared" si="37"/>
        <v>323.88617945172587</v>
      </c>
      <c r="K89" s="40">
        <f t="shared" si="38"/>
        <v>2.3188800129115874</v>
      </c>
      <c r="L89" s="40">
        <f t="shared" si="4"/>
        <v>3.6811199870884126</v>
      </c>
      <c r="M89" s="10">
        <f t="shared" si="39"/>
        <v>5.6635972647896891</v>
      </c>
      <c r="N89" s="10">
        <f t="shared" si="5"/>
        <v>3.8408799049960156</v>
      </c>
      <c r="O89" s="10">
        <f t="shared" si="6"/>
        <v>0.68820000000000003</v>
      </c>
      <c r="P89" s="10">
        <f t="shared" si="40"/>
        <v>12.668024437792806</v>
      </c>
      <c r="Q89" s="42">
        <f t="shared" si="41"/>
        <v>9.5621987589921784E-2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2.0287247249017079E-4</v>
      </c>
      <c r="U89" s="42">
        <f t="shared" si="43"/>
        <v>1.017158786596609</v>
      </c>
      <c r="V89" s="42">
        <f t="shared" si="44"/>
        <v>0.90188793106846388</v>
      </c>
      <c r="W89" s="42">
        <f t="shared" si="45"/>
        <v>0.88812680657241116</v>
      </c>
      <c r="X89" s="42">
        <f t="shared" si="46"/>
        <v>1.3761124496052712E-2</v>
      </c>
      <c r="Y89" s="42">
        <f t="shared" si="29"/>
        <v>3.6662139311848044E-3</v>
      </c>
      <c r="Z89" s="10">
        <f t="shared" si="47"/>
        <v>18.071519936557351</v>
      </c>
      <c r="AA89">
        <f t="shared" si="14"/>
        <v>5673088.1064378237</v>
      </c>
      <c r="AB89" s="10">
        <f t="shared" si="15"/>
        <v>5.6730881064378238</v>
      </c>
      <c r="AC89" s="10">
        <f t="shared" si="16"/>
        <v>5.5720881064378238</v>
      </c>
      <c r="AD89" s="3">
        <f t="shared" si="17"/>
        <v>808.13460571977134</v>
      </c>
      <c r="AI89" s="94">
        <f t="shared" si="28"/>
        <v>0.88812680657241116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139.67353966066324</v>
      </c>
      <c r="I90">
        <f t="shared" si="1"/>
        <v>1.3967353966066323E-4</v>
      </c>
      <c r="J90" s="4">
        <f t="shared" si="37"/>
        <v>324.96101952779645</v>
      </c>
      <c r="K90" s="40">
        <f t="shared" si="38"/>
        <v>2.3265753865570318</v>
      </c>
      <c r="L90" s="40">
        <f t="shared" si="4"/>
        <v>3.6734246134429682</v>
      </c>
      <c r="M90" s="10">
        <f t="shared" si="39"/>
        <v>5.6730881064378238</v>
      </c>
      <c r="N90" s="10">
        <f t="shared" si="5"/>
        <v>3.8408799049960156</v>
      </c>
      <c r="O90" s="10">
        <f t="shared" si="6"/>
        <v>0.68820000000000003</v>
      </c>
      <c r="P90" s="10">
        <f t="shared" si="40"/>
        <v>12.682630143074611</v>
      </c>
      <c r="Q90" s="42">
        <f t="shared" si="41"/>
        <v>9.6964483484291181E-2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2.0355193363506515E-4</v>
      </c>
      <c r="U90" s="42">
        <f t="shared" si="43"/>
        <v>1.0159459144799154</v>
      </c>
      <c r="V90" s="42">
        <f t="shared" si="44"/>
        <v>0.9034456803782146</v>
      </c>
      <c r="W90" s="42">
        <f t="shared" si="45"/>
        <v>0.88964211866196263</v>
      </c>
      <c r="X90" s="42">
        <f t="shared" si="46"/>
        <v>1.3803561716251966E-2</v>
      </c>
      <c r="Y90" s="42">
        <f t="shared" si="29"/>
        <v>3.6847451561165473E-3</v>
      </c>
      <c r="Z90" s="10">
        <f t="shared" si="47"/>
        <v>18.102236074665271</v>
      </c>
      <c r="AA90">
        <f t="shared" si="14"/>
        <v>5682558.9770910786</v>
      </c>
      <c r="AB90" s="10">
        <f t="shared" si="15"/>
        <v>5.6825589770910785</v>
      </c>
      <c r="AC90" s="10">
        <f t="shared" si="16"/>
        <v>5.5815589770910785</v>
      </c>
      <c r="AD90" s="3">
        <f t="shared" si="17"/>
        <v>809.50819102118612</v>
      </c>
      <c r="AI90" s="94">
        <f t="shared" si="28"/>
        <v>0.88964211866196263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139.67353966066324</v>
      </c>
      <c r="I91">
        <f t="shared" si="1"/>
        <v>1.3967353966066323E-4</v>
      </c>
      <c r="J91" s="4">
        <f t="shared" si="37"/>
        <v>326.03768108407166</v>
      </c>
      <c r="K91" s="40">
        <f t="shared" si="38"/>
        <v>2.3342838011851064</v>
      </c>
      <c r="L91" s="40">
        <f t="shared" si="4"/>
        <v>3.6657161988148936</v>
      </c>
      <c r="M91" s="10">
        <f t="shared" si="39"/>
        <v>5.6825589770910785</v>
      </c>
      <c r="N91" s="10">
        <f t="shared" si="5"/>
        <v>3.8408799049960156</v>
      </c>
      <c r="O91" s="10">
        <f t="shared" si="6"/>
        <v>0.68820000000000003</v>
      </c>
      <c r="P91" s="10">
        <f t="shared" si="40"/>
        <v>12.697197521711532</v>
      </c>
      <c r="Q91" s="42">
        <f t="shared" si="41"/>
        <v>9.8305439145394274E-2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2.0423178335803494E-4</v>
      </c>
      <c r="U91" s="42">
        <f t="shared" si="43"/>
        <v>1.0147323487319282</v>
      </c>
      <c r="V91" s="42">
        <f t="shared" si="44"/>
        <v>0.90500065228775328</v>
      </c>
      <c r="W91" s="42">
        <f t="shared" si="45"/>
        <v>0.89115424217339834</v>
      </c>
      <c r="X91" s="42">
        <f t="shared" si="46"/>
        <v>1.3846410114354946E-2</v>
      </c>
      <c r="Y91" s="42">
        <f t="shared" si="29"/>
        <v>3.7033125781453465E-3</v>
      </c>
      <c r="Z91" s="10">
        <f t="shared" si="47"/>
        <v>18.132890568032391</v>
      </c>
      <c r="AA91">
        <f t="shared" si="14"/>
        <v>5692010.8404926881</v>
      </c>
      <c r="AB91" s="10">
        <f t="shared" si="15"/>
        <v>5.6920108404926877</v>
      </c>
      <c r="AC91" s="10">
        <f t="shared" si="16"/>
        <v>5.5910108404926877</v>
      </c>
      <c r="AD91" s="3">
        <f t="shared" si="17"/>
        <v>810.87901965086121</v>
      </c>
      <c r="AI91" s="94">
        <f t="shared" si="28"/>
        <v>0.89115424217339834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139.67353966066324</v>
      </c>
      <c r="I92">
        <f t="shared" ref="I92:I155" si="48">H92/1000^2</f>
        <v>1.3967353966066323E-4</v>
      </c>
      <c r="J92" s="4">
        <f t="shared" si="37"/>
        <v>327.11616412055173</v>
      </c>
      <c r="K92" s="40">
        <f t="shared" si="38"/>
        <v>2.3420052567958125</v>
      </c>
      <c r="L92" s="40">
        <f t="shared" ref="L92:L155" si="49">IF((gstar-K92)&lt;0,0,gstar-K92)</f>
        <v>3.6579947432041875</v>
      </c>
      <c r="M92" s="10">
        <f t="shared" si="39"/>
        <v>5.6920108404926877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3.8408799049960156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0.68820000000000003</v>
      </c>
      <c r="P92" s="10">
        <f t="shared" si="40"/>
        <v>12.711728119415092</v>
      </c>
      <c r="Q92" s="42">
        <f t="shared" si="41"/>
        <v>9.9644861978933186E-2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2.0491202072868409E-4</v>
      </c>
      <c r="U92" s="42">
        <f t="shared" si="43"/>
        <v>1.0135180910134509</v>
      </c>
      <c r="V92" s="42">
        <f t="shared" si="44"/>
        <v>0.90655294808515663</v>
      </c>
      <c r="W92" s="42">
        <f t="shared" si="45"/>
        <v>0.89266333097840045</v>
      </c>
      <c r="X92" s="42">
        <f t="shared" si="46"/>
        <v>1.388961710675618E-2</v>
      </c>
      <c r="Y92" s="42">
        <f t="shared" si="29"/>
        <v>3.7219166484472486E-3</v>
      </c>
      <c r="Z92" s="10">
        <f t="shared" si="47"/>
        <v>18.163486140109327</v>
      </c>
      <c r="AA92">
        <f t="shared" ref="AA92:AA155" si="54">Z92*rat*to+patm*1000000</f>
        <v>5701444.536378704</v>
      </c>
      <c r="AB92" s="10">
        <f t="shared" ref="AB92:AB155" si="55">AA92/1000000</f>
        <v>5.7014445363787036</v>
      </c>
      <c r="AC92" s="10">
        <f t="shared" ref="AC92:AC155" si="56">AB92-patm</f>
        <v>5.6004445363787037</v>
      </c>
      <c r="AD92" s="3">
        <f t="shared" ref="AD92:AD155" si="57">AC92*1000000/6895</f>
        <v>812.24721339792666</v>
      </c>
      <c r="AI92" s="94">
        <f t="shared" si="28"/>
        <v>0.89266333097840045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139.67353966066324</v>
      </c>
      <c r="I93">
        <f t="shared" si="48"/>
        <v>1.3967353966066323E-4</v>
      </c>
      <c r="J93" s="4">
        <f t="shared" si="37"/>
        <v>328.19646863723642</v>
      </c>
      <c r="K93" s="40">
        <f t="shared" si="38"/>
        <v>2.3497397533891493</v>
      </c>
      <c r="L93" s="40">
        <f t="shared" si="49"/>
        <v>3.6502602466108507</v>
      </c>
      <c r="M93" s="10">
        <f t="shared" si="39"/>
        <v>5.7014445363787036</v>
      </c>
      <c r="N93" s="10">
        <f t="shared" si="50"/>
        <v>3.8408799049960156</v>
      </c>
      <c r="O93" s="10">
        <f t="shared" si="51"/>
        <v>0.68820000000000003</v>
      </c>
      <c r="P93" s="10">
        <f t="shared" si="40"/>
        <v>12.726223287973761</v>
      </c>
      <c r="Q93" s="42">
        <f t="shared" si="41"/>
        <v>0.1009827592098401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2.05592644816616E-4</v>
      </c>
      <c r="U93" s="42">
        <f t="shared" si="43"/>
        <v>1.012303142985288</v>
      </c>
      <c r="V93" s="42">
        <f t="shared" si="44"/>
        <v>0.90810265549271163</v>
      </c>
      <c r="W93" s="42">
        <f t="shared" si="45"/>
        <v>0.89416951914960885</v>
      </c>
      <c r="X93" s="42">
        <f t="shared" si="46"/>
        <v>1.3933136343102781E-2</v>
      </c>
      <c r="Y93" s="42">
        <f t="shared" si="29"/>
        <v>3.7405577529785344E-3</v>
      </c>
      <c r="Z93" s="10">
        <f t="shared" si="47"/>
        <v>18.194025162305916</v>
      </c>
      <c r="AA93">
        <f t="shared" si="54"/>
        <v>5710860.7959385663</v>
      </c>
      <c r="AB93" s="10">
        <f t="shared" si="55"/>
        <v>5.710860795938566</v>
      </c>
      <c r="AC93" s="10">
        <f t="shared" si="56"/>
        <v>5.609860795938566</v>
      </c>
      <c r="AD93" s="3">
        <f t="shared" si="57"/>
        <v>813.61287830871163</v>
      </c>
      <c r="AI93" s="94">
        <f t="shared" ref="AI93:AI156" si="58">($M93-patm)*1000000*$I93/SQRT(rat*to)*SQRT(k)*(2/(k+1))^((k+1)/2/(k-1))</f>
        <v>0.89416951914960885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139.67353966066324</v>
      </c>
      <c r="I94">
        <f t="shared" si="48"/>
        <v>1.3967353966066323E-4</v>
      </c>
      <c r="J94" s="4">
        <f t="shared" si="37"/>
        <v>329.27859463412619</v>
      </c>
      <c r="K94" s="40">
        <f t="shared" si="38"/>
        <v>2.3574872909651199</v>
      </c>
      <c r="L94" s="40">
        <f t="shared" si="49"/>
        <v>3.6425127090348801</v>
      </c>
      <c r="M94" s="10">
        <f t="shared" si="39"/>
        <v>5.710860795938566</v>
      </c>
      <c r="N94" s="10">
        <f t="shared" si="50"/>
        <v>3.8408799049960156</v>
      </c>
      <c r="O94" s="10">
        <f t="shared" si="51"/>
        <v>0.68820000000000003</v>
      </c>
      <c r="P94" s="10">
        <f t="shared" si="40"/>
        <v>12.740684209514505</v>
      </c>
      <c r="Q94" s="42">
        <f t="shared" si="41"/>
        <v>0.10231913790166641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2.0627365469143462E-4</v>
      </c>
      <c r="U94" s="42">
        <f t="shared" si="43"/>
        <v>1.011087506308243</v>
      </c>
      <c r="V94" s="42">
        <f t="shared" si="44"/>
        <v>0.90964985036070989</v>
      </c>
      <c r="W94" s="42">
        <f t="shared" si="45"/>
        <v>0.89567292342906157</v>
      </c>
      <c r="X94" s="42">
        <f t="shared" si="46"/>
        <v>1.3976926931648315E-2</v>
      </c>
      <c r="Y94" s="42">
        <f t="shared" ref="Y94:Y157" si="59">IF((X94*(Q94-Q93)+Y93)&lt;0,0,X94*(Q94-Q93)+Y93)</f>
        <v>3.7592362203072026E-3</v>
      </c>
      <c r="Z94" s="10">
        <f t="shared" si="47"/>
        <v>18.224509697715181</v>
      </c>
      <c r="AA94">
        <f t="shared" si="54"/>
        <v>5720260.2552967481</v>
      </c>
      <c r="AB94" s="10">
        <f t="shared" si="55"/>
        <v>5.7202602552967479</v>
      </c>
      <c r="AC94" s="10">
        <f t="shared" si="56"/>
        <v>5.6192602552967479</v>
      </c>
      <c r="AD94" s="3">
        <f t="shared" si="57"/>
        <v>814.97610664202296</v>
      </c>
      <c r="AI94" s="94">
        <f t="shared" si="58"/>
        <v>0.89567292342906157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139.67353966066324</v>
      </c>
      <c r="I95">
        <f t="shared" si="48"/>
        <v>1.3967353966066323E-4</v>
      </c>
      <c r="J95" s="4">
        <f t="shared" si="37"/>
        <v>330.36254211122082</v>
      </c>
      <c r="K95" s="40">
        <f t="shared" si="38"/>
        <v>2.365247869523722</v>
      </c>
      <c r="L95" s="40">
        <f t="shared" si="49"/>
        <v>3.634752130476278</v>
      </c>
      <c r="M95" s="10">
        <f t="shared" si="39"/>
        <v>5.7202602552967479</v>
      </c>
      <c r="N95" s="10">
        <f t="shared" si="50"/>
        <v>3.8408799049960156</v>
      </c>
      <c r="O95" s="10">
        <f t="shared" si="51"/>
        <v>0.68820000000000003</v>
      </c>
      <c r="P95" s="10">
        <f t="shared" si="40"/>
        <v>12.755111917647723</v>
      </c>
      <c r="Q95" s="42">
        <f t="shared" si="41"/>
        <v>0.1036540049735363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2.0695504942274344E-4</v>
      </c>
      <c r="U95" s="42">
        <f t="shared" si="43"/>
        <v>1.0098711826431204</v>
      </c>
      <c r="V95" s="42">
        <f t="shared" si="44"/>
        <v>0.9111945981398395</v>
      </c>
      <c r="W95" s="42">
        <f t="shared" si="45"/>
        <v>0.89717364538068134</v>
      </c>
      <c r="X95" s="42">
        <f t="shared" si="46"/>
        <v>1.4020952759158156E-2</v>
      </c>
      <c r="Y95" s="42">
        <f t="shared" si="59"/>
        <v>3.7779523284616461E-3</v>
      </c>
      <c r="Z95" s="10">
        <f t="shared" si="47"/>
        <v>18.254941539234878</v>
      </c>
      <c r="AA95">
        <f t="shared" si="54"/>
        <v>5729643.4672669759</v>
      </c>
      <c r="AB95" s="10">
        <f t="shared" si="55"/>
        <v>5.7296434672669756</v>
      </c>
      <c r="AC95" s="10">
        <f t="shared" si="56"/>
        <v>5.6286434672669756</v>
      </c>
      <c r="AD95" s="3">
        <f t="shared" si="57"/>
        <v>816.33697857389063</v>
      </c>
      <c r="AI95" s="94">
        <f t="shared" si="58"/>
        <v>0.89717364538068134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139.67353966066324</v>
      </c>
      <c r="I96">
        <f t="shared" si="48"/>
        <v>1.3967353966066323E-4</v>
      </c>
      <c r="J96" s="4">
        <f t="shared" si="37"/>
        <v>331.44831106851984</v>
      </c>
      <c r="K96" s="40">
        <f t="shared" si="38"/>
        <v>2.373021489064953</v>
      </c>
      <c r="L96" s="40">
        <f t="shared" si="49"/>
        <v>3.626978510935047</v>
      </c>
      <c r="M96" s="10">
        <f t="shared" si="39"/>
        <v>5.7296434672669756</v>
      </c>
      <c r="N96" s="10">
        <f t="shared" si="50"/>
        <v>3.8408799049960156</v>
      </c>
      <c r="O96" s="10">
        <f t="shared" si="51"/>
        <v>0.68820000000000003</v>
      </c>
      <c r="P96" s="10">
        <f t="shared" si="40"/>
        <v>12.769507315893456</v>
      </c>
      <c r="Q96" s="42">
        <f t="shared" si="41"/>
        <v>0.10498736721498249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2.0763682808014599E-4</v>
      </c>
      <c r="U96" s="42">
        <f t="shared" si="43"/>
        <v>1.008654173650724</v>
      </c>
      <c r="V96" s="42">
        <f t="shared" si="44"/>
        <v>0.91273695517012565</v>
      </c>
      <c r="W96" s="42">
        <f t="shared" si="45"/>
        <v>0.89867177326695835</v>
      </c>
      <c r="X96" s="42">
        <f t="shared" si="46"/>
        <v>1.4065181903167301E-2</v>
      </c>
      <c r="Y96" s="42">
        <f t="shared" si="59"/>
        <v>3.7967063109304016E-3</v>
      </c>
      <c r="Z96" s="10">
        <f t="shared" si="47"/>
        <v>18.285322242858122</v>
      </c>
      <c r="AA96">
        <f t="shared" si="54"/>
        <v>5739010.9116169028</v>
      </c>
      <c r="AB96" s="10">
        <f t="shared" si="55"/>
        <v>5.7390109116169024</v>
      </c>
      <c r="AC96" s="10">
        <f t="shared" si="56"/>
        <v>5.6380109116169024</v>
      </c>
      <c r="AD96" s="3">
        <f t="shared" si="57"/>
        <v>817.69556368628037</v>
      </c>
      <c r="AI96" s="94">
        <f t="shared" si="58"/>
        <v>0.89867177326695835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139.67353966066324</v>
      </c>
      <c r="I97">
        <f t="shared" si="48"/>
        <v>1.3967353966066323E-4</v>
      </c>
      <c r="J97" s="4">
        <f t="shared" si="37"/>
        <v>332.53590150602417</v>
      </c>
      <c r="K97" s="40">
        <f t="shared" si="38"/>
        <v>2.3808081495888191</v>
      </c>
      <c r="L97" s="40">
        <f t="shared" si="49"/>
        <v>3.6191918504111809</v>
      </c>
      <c r="M97" s="10">
        <f t="shared" si="39"/>
        <v>5.7390109116169024</v>
      </c>
      <c r="N97" s="10">
        <f t="shared" si="50"/>
        <v>3.8408799049960156</v>
      </c>
      <c r="O97" s="10">
        <f t="shared" si="51"/>
        <v>0.68820000000000003</v>
      </c>
      <c r="P97" s="10">
        <f t="shared" si="40"/>
        <v>12.783871193764112</v>
      </c>
      <c r="Q97" s="42">
        <f t="shared" si="41"/>
        <v>0.10631923129893764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2.0831898973324608E-4</v>
      </c>
      <c r="U97" s="42">
        <f t="shared" si="43"/>
        <v>1.0074364809918575</v>
      </c>
      <c r="V97" s="42">
        <f t="shared" si="44"/>
        <v>0.91427696980190831</v>
      </c>
      <c r="W97" s="42">
        <f t="shared" si="45"/>
        <v>0.90016738368781468</v>
      </c>
      <c r="X97" s="42">
        <f t="shared" si="46"/>
        <v>1.4109586114093631E-2</v>
      </c>
      <c r="Y97" s="42">
        <f t="shared" si="59"/>
        <v>3.8154983619152353E-3</v>
      </c>
      <c r="Z97" s="10">
        <f t="shared" si="47"/>
        <v>18.315653156733372</v>
      </c>
      <c r="AA97">
        <f t="shared" si="54"/>
        <v>5748363.0040283315</v>
      </c>
      <c r="AB97" s="10">
        <f t="shared" si="55"/>
        <v>5.7483630040283318</v>
      </c>
      <c r="AC97" s="10">
        <f t="shared" si="56"/>
        <v>5.6473630040283318</v>
      </c>
      <c r="AD97" s="3">
        <f t="shared" si="57"/>
        <v>819.05192226661802</v>
      </c>
      <c r="AI97" s="94">
        <f t="shared" si="58"/>
        <v>0.90016738368781468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139.67353966066324</v>
      </c>
      <c r="I98">
        <f t="shared" si="48"/>
        <v>1.3967353966066323E-4</v>
      </c>
      <c r="J98" s="4">
        <f t="shared" si="37"/>
        <v>333.6253134237329</v>
      </c>
      <c r="K98" s="40">
        <f t="shared" si="38"/>
        <v>2.3886078510953137</v>
      </c>
      <c r="L98" s="40">
        <f t="shared" si="49"/>
        <v>3.6113921489046863</v>
      </c>
      <c r="M98" s="10">
        <f t="shared" si="39"/>
        <v>5.7483630040283318</v>
      </c>
      <c r="N98" s="10">
        <f t="shared" si="50"/>
        <v>3.8408799049960156</v>
      </c>
      <c r="O98" s="10">
        <f t="shared" si="51"/>
        <v>0.68820000000000003</v>
      </c>
      <c r="P98" s="10">
        <f t="shared" si="40"/>
        <v>12.798204240796357</v>
      </c>
      <c r="Q98" s="42">
        <f t="shared" si="41"/>
        <v>0.10764960379311997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2.0900153345164711E-4</v>
      </c>
      <c r="U98" s="42">
        <f t="shared" si="43"/>
        <v>1.0062181063273259</v>
      </c>
      <c r="V98" s="42">
        <f t="shared" si="44"/>
        <v>0.91581468337587424</v>
      </c>
      <c r="W98" s="42">
        <f t="shared" si="45"/>
        <v>0.90166054301119525</v>
      </c>
      <c r="X98" s="42">
        <f t="shared" si="46"/>
        <v>1.4154140364678991E-2</v>
      </c>
      <c r="Y98" s="42">
        <f t="shared" si="59"/>
        <v>3.8343286409352E-3</v>
      </c>
      <c r="Z98" s="10">
        <f t="shared" si="47"/>
        <v>18.345935446556325</v>
      </c>
      <c r="AA98">
        <f t="shared" si="54"/>
        <v>5757700.1039264342</v>
      </c>
      <c r="AB98" s="10">
        <f t="shared" si="55"/>
        <v>5.7577001039264344</v>
      </c>
      <c r="AC98" s="10">
        <f t="shared" si="56"/>
        <v>5.6567001039264344</v>
      </c>
      <c r="AD98" s="3">
        <f t="shared" si="57"/>
        <v>820.40610644328274</v>
      </c>
      <c r="AI98" s="94">
        <f t="shared" si="58"/>
        <v>0.90166054301119525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139.67353966066324</v>
      </c>
      <c r="I99">
        <f t="shared" si="48"/>
        <v>1.3967353966066323E-4</v>
      </c>
      <c r="J99" s="4">
        <f t="shared" si="37"/>
        <v>334.71654682164672</v>
      </c>
      <c r="K99" s="40">
        <f t="shared" si="38"/>
        <v>2.396420593584442</v>
      </c>
      <c r="L99" s="40">
        <f t="shared" si="49"/>
        <v>3.603579406415558</v>
      </c>
      <c r="M99" s="10">
        <f t="shared" si="39"/>
        <v>5.7577001039264344</v>
      </c>
      <c r="N99" s="10">
        <f t="shared" si="50"/>
        <v>3.8408799049960156</v>
      </c>
      <c r="O99" s="10">
        <f t="shared" si="51"/>
        <v>0.68820000000000003</v>
      </c>
      <c r="P99" s="10">
        <f t="shared" si="40"/>
        <v>12.812507058805668</v>
      </c>
      <c r="Q99" s="42">
        <f t="shared" si="41"/>
        <v>0.10897849117001951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2.0968445830495304E-4</v>
      </c>
      <c r="U99" s="42">
        <f t="shared" si="43"/>
        <v>1.0049990513179321</v>
      </c>
      <c r="V99" s="42">
        <f t="shared" si="44"/>
        <v>0.91735013108333918</v>
      </c>
      <c r="W99" s="42">
        <f t="shared" si="45"/>
        <v>0.90315130862308657</v>
      </c>
      <c r="X99" s="42">
        <f t="shared" si="46"/>
        <v>1.4198822460252614E-2</v>
      </c>
      <c r="Y99" s="42">
        <f t="shared" si="59"/>
        <v>3.8531972768694675E-3</v>
      </c>
      <c r="Z99" s="10">
        <f t="shared" si="47"/>
        <v>18.3761701177948</v>
      </c>
      <c r="AA99">
        <f t="shared" si="54"/>
        <v>5767022.5213324623</v>
      </c>
      <c r="AB99" s="10">
        <f t="shared" si="55"/>
        <v>5.7670225213324624</v>
      </c>
      <c r="AC99" s="10">
        <f t="shared" si="56"/>
        <v>5.6660225213324624</v>
      </c>
      <c r="AD99" s="3">
        <f t="shared" si="57"/>
        <v>821.75816117947238</v>
      </c>
      <c r="AI99" s="94">
        <f t="shared" si="58"/>
        <v>0.90315130862308657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139.67353966066324</v>
      </c>
      <c r="I100">
        <f t="shared" si="48"/>
        <v>1.3967353966066323E-4</v>
      </c>
      <c r="J100" s="4">
        <f t="shared" si="37"/>
        <v>335.80960169976538</v>
      </c>
      <c r="K100" s="40">
        <f t="shared" si="38"/>
        <v>2.4042463770562024</v>
      </c>
      <c r="L100" s="40">
        <f t="shared" si="49"/>
        <v>3.5957536229437976</v>
      </c>
      <c r="M100" s="10">
        <f t="shared" si="39"/>
        <v>5.7670225213324624</v>
      </c>
      <c r="N100" s="10">
        <f t="shared" si="50"/>
        <v>3.8408799049960156</v>
      </c>
      <c r="O100" s="10">
        <f t="shared" si="51"/>
        <v>0.68820000000000003</v>
      </c>
      <c r="P100" s="10">
        <f t="shared" si="40"/>
        <v>12.826780172606824</v>
      </c>
      <c r="Q100" s="42">
        <f t="shared" si="41"/>
        <v>0.11030589981566272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2.1036776336276724E-4</v>
      </c>
      <c r="U100" s="42">
        <f t="shared" si="43"/>
        <v>1.0037793176244809</v>
      </c>
      <c r="V100" s="42">
        <f t="shared" si="44"/>
        <v>0.91888334271030236</v>
      </c>
      <c r="W100" s="42">
        <f t="shared" si="45"/>
        <v>0.90463973002162257</v>
      </c>
      <c r="X100" s="42">
        <f t="shared" si="46"/>
        <v>1.4243612688679796E-2</v>
      </c>
      <c r="Y100" s="42">
        <f t="shared" si="59"/>
        <v>3.8721043714976143E-3</v>
      </c>
      <c r="Z100" s="10">
        <f t="shared" si="47"/>
        <v>18.406358035096805</v>
      </c>
      <c r="AA100">
        <f t="shared" si="54"/>
        <v>5776330.5228479495</v>
      </c>
      <c r="AB100" s="10">
        <f t="shared" si="55"/>
        <v>5.7763305228479496</v>
      </c>
      <c r="AC100" s="10">
        <f t="shared" si="56"/>
        <v>5.6753305228479496</v>
      </c>
      <c r="AD100" s="3">
        <f t="shared" si="57"/>
        <v>823.10812514110944</v>
      </c>
      <c r="AI100" s="94">
        <f t="shared" si="58"/>
        <v>0.90463973002162257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139.67353966066324</v>
      </c>
      <c r="I101">
        <f t="shared" si="48"/>
        <v>1.3967353966066323E-4</v>
      </c>
      <c r="J101" s="4">
        <f t="shared" si="37"/>
        <v>336.90447805808867</v>
      </c>
      <c r="K101" s="40">
        <f t="shared" si="38"/>
        <v>2.4120852015105929</v>
      </c>
      <c r="L101" s="40">
        <f t="shared" si="49"/>
        <v>3.5879147984894071</v>
      </c>
      <c r="M101" s="10">
        <f t="shared" si="39"/>
        <v>5.7763305228479496</v>
      </c>
      <c r="N101" s="10">
        <f t="shared" si="50"/>
        <v>3.8408799049960156</v>
      </c>
      <c r="O101" s="10">
        <f t="shared" si="51"/>
        <v>0.68820000000000003</v>
      </c>
      <c r="P101" s="10">
        <f t="shared" si="40"/>
        <v>12.841024039371341</v>
      </c>
      <c r="Q101" s="42">
        <f t="shared" si="41"/>
        <v>0.1116318360373129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2.1105144769469346E-4</v>
      </c>
      <c r="U101" s="42">
        <f t="shared" si="43"/>
        <v>1.002558906907776</v>
      </c>
      <c r="V101" s="42">
        <f t="shared" si="44"/>
        <v>0.92041434329775995</v>
      </c>
      <c r="W101" s="42">
        <f t="shared" si="45"/>
        <v>0.90612584977252519</v>
      </c>
      <c r="X101" s="42">
        <f t="shared" si="46"/>
        <v>1.4288493525234758E-2</v>
      </c>
      <c r="Y101" s="42">
        <f t="shared" si="59"/>
        <v>3.8910500026155372E-3</v>
      </c>
      <c r="Z101" s="10">
        <f t="shared" si="47"/>
        <v>18.436499939314896</v>
      </c>
      <c r="AA101">
        <f t="shared" si="54"/>
        <v>5785624.3369039139</v>
      </c>
      <c r="AB101" s="10">
        <f t="shared" si="55"/>
        <v>5.785624336903914</v>
      </c>
      <c r="AC101" s="10">
        <f t="shared" si="56"/>
        <v>5.684624336903914</v>
      </c>
      <c r="AD101" s="3">
        <f t="shared" si="57"/>
        <v>824.45603145814562</v>
      </c>
      <c r="AI101" s="94">
        <f t="shared" si="58"/>
        <v>0.90612584977252519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139.67353966066324</v>
      </c>
      <c r="I102">
        <f t="shared" si="48"/>
        <v>1.3967353966066323E-4</v>
      </c>
      <c r="J102" s="4">
        <f t="shared" si="37"/>
        <v>338.00117589661659</v>
      </c>
      <c r="K102" s="40">
        <f t="shared" si="38"/>
        <v>2.4199370669476137</v>
      </c>
      <c r="L102" s="40">
        <f t="shared" si="49"/>
        <v>3.5800629330523863</v>
      </c>
      <c r="M102" s="10">
        <f t="shared" si="39"/>
        <v>5.785624336903914</v>
      </c>
      <c r="N102" s="10">
        <f t="shared" si="50"/>
        <v>3.8408799049960156</v>
      </c>
      <c r="O102" s="10">
        <f t="shared" si="51"/>
        <v>0.68820000000000003</v>
      </c>
      <c r="P102" s="10">
        <f t="shared" si="40"/>
        <v>12.855239056831238</v>
      </c>
      <c r="Q102" s="42">
        <f t="shared" si="41"/>
        <v>0.11295630607023971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2.1173551037033519E-4</v>
      </c>
      <c r="U102" s="42">
        <f t="shared" si="43"/>
        <v>1.0013378208286217</v>
      </c>
      <c r="V102" s="42">
        <f t="shared" si="44"/>
        <v>0.92194315371261115</v>
      </c>
      <c r="W102" s="42">
        <f t="shared" si="45"/>
        <v>0.90760970434719457</v>
      </c>
      <c r="X102" s="42">
        <f t="shared" si="46"/>
        <v>1.4333449365416584E-2</v>
      </c>
      <c r="Y102" s="42">
        <f t="shared" si="59"/>
        <v>3.9100342267685056E-3</v>
      </c>
      <c r="Z102" s="10">
        <f t="shared" si="47"/>
        <v>18.466596462396293</v>
      </c>
      <c r="AA102">
        <f t="shared" si="54"/>
        <v>5794904.1583520109</v>
      </c>
      <c r="AB102" s="10">
        <f t="shared" si="55"/>
        <v>5.7949041583520104</v>
      </c>
      <c r="AC102" s="10">
        <f t="shared" si="56"/>
        <v>5.6939041583520105</v>
      </c>
      <c r="AD102" s="3">
        <f t="shared" si="57"/>
        <v>825.80190839042939</v>
      </c>
      <c r="AI102" s="94">
        <f t="shared" si="58"/>
        <v>0.90760970434719457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139.67353966066324</v>
      </c>
      <c r="I103">
        <f t="shared" si="48"/>
        <v>1.3967353966066323E-4</v>
      </c>
      <c r="J103" s="4">
        <f t="shared" si="37"/>
        <v>339.09969521534981</v>
      </c>
      <c r="K103" s="40">
        <f t="shared" si="38"/>
        <v>2.4278019733672696</v>
      </c>
      <c r="L103" s="40">
        <f t="shared" si="49"/>
        <v>3.5721980266327304</v>
      </c>
      <c r="M103" s="10">
        <f t="shared" si="39"/>
        <v>5.7949041583520104</v>
      </c>
      <c r="N103" s="10">
        <f t="shared" si="50"/>
        <v>3.8408799049960156</v>
      </c>
      <c r="O103" s="10">
        <f t="shared" si="51"/>
        <v>0.68820000000000003</v>
      </c>
      <c r="P103" s="10">
        <f t="shared" si="40"/>
        <v>12.869425570450964</v>
      </c>
      <c r="Q103" s="42">
        <f t="shared" si="41"/>
        <v>0.11427931608367628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2.1241995045929627E-4</v>
      </c>
      <c r="U103" s="42">
        <f t="shared" si="43"/>
        <v>1.0001160610478215</v>
      </c>
      <c r="V103" s="42">
        <f t="shared" si="44"/>
        <v>0.92346979115193684</v>
      </c>
      <c r="W103" s="42">
        <f t="shared" si="45"/>
        <v>0.90909132485573452</v>
      </c>
      <c r="X103" s="42">
        <f t="shared" si="46"/>
        <v>1.4378466296202319E-2</v>
      </c>
      <c r="Y103" s="42">
        <f t="shared" si="59"/>
        <v>3.9290570816562414E-3</v>
      </c>
      <c r="Z103" s="10">
        <f t="shared" si="47"/>
        <v>18.496648140444435</v>
      </c>
      <c r="AA103">
        <f t="shared" si="54"/>
        <v>5804170.1524918741</v>
      </c>
      <c r="AB103" s="10">
        <f t="shared" si="55"/>
        <v>5.8041701524918743</v>
      </c>
      <c r="AC103" s="10">
        <f t="shared" si="56"/>
        <v>5.7031701524918743</v>
      </c>
      <c r="AD103" s="3">
        <f t="shared" si="57"/>
        <v>827.14577991180192</v>
      </c>
      <c r="AI103" s="94">
        <f t="shared" si="58"/>
        <v>0.90909132485573452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139.67353966066324</v>
      </c>
      <c r="I104">
        <f t="shared" si="48"/>
        <v>1.3967353966066323E-4</v>
      </c>
      <c r="J104" s="4">
        <f t="shared" ref="J104:J167" si="67">PI()/4*dc^2-PI()/4*(F104^2-E104^2)</f>
        <v>340.20003601428743</v>
      </c>
      <c r="K104" s="40">
        <f t="shared" ref="K104:K167" si="68">J104/H104</f>
        <v>2.4356799207695543</v>
      </c>
      <c r="L104" s="40">
        <f t="shared" si="49"/>
        <v>3.5643200792304457</v>
      </c>
      <c r="M104" s="10">
        <f t="shared" ref="M104:M167" si="69">AB103</f>
        <v>5.8041701524918743</v>
      </c>
      <c r="N104" s="10">
        <f t="shared" si="50"/>
        <v>3.8408799049960156</v>
      </c>
      <c r="O104" s="10">
        <f t="shared" si="51"/>
        <v>0.68820000000000003</v>
      </c>
      <c r="P104" s="10">
        <f t="shared" ref="P104:P167" si="70">(1+kv*L104)*N104*M104^O104</f>
        <v>12.88358387971541</v>
      </c>
      <c r="Q104" s="42">
        <f t="shared" ref="Q104:Q167" si="71">xincp/P104+Q103</f>
        <v>0.11560087218606564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2.1310476703118031E-4</v>
      </c>
      <c r="U104" s="42">
        <f t="shared" ref="U104:U167" si="73">rhopgrain*R104/1000^2</f>
        <v>0.99889362922618019</v>
      </c>
      <c r="V104" s="42">
        <f t="shared" ref="V104:V167" si="74">(U103-U104)/(Q104-Q103)</f>
        <v>0.92499426958199682</v>
      </c>
      <c r="W104" s="42">
        <f t="shared" ref="W104:W167" si="75">IF(V104&lt;AI104,IF(AB103&gt;pbd,AI104,0),AI104)</f>
        <v>0.91057073768995966</v>
      </c>
      <c r="X104" s="42">
        <f t="shared" ref="X104:X167" si="76">V104-W104</f>
        <v>1.4423531892037156E-2</v>
      </c>
      <c r="Y104" s="42">
        <f t="shared" si="59"/>
        <v>3.948118588246171E-3</v>
      </c>
      <c r="Z104" s="10">
        <f t="shared" ref="Z104:Z167" si="77">Y104/T104</f>
        <v>18.526655425162328</v>
      </c>
      <c r="AA104">
        <f t="shared" si="54"/>
        <v>5813422.4585994985</v>
      </c>
      <c r="AB104" s="10">
        <f t="shared" si="55"/>
        <v>5.8134224585994989</v>
      </c>
      <c r="AC104" s="10">
        <f t="shared" si="56"/>
        <v>5.7124224585994989</v>
      </c>
      <c r="AD104" s="3">
        <f t="shared" si="57"/>
        <v>828.48766622182723</v>
      </c>
      <c r="AI104" s="94">
        <f t="shared" si="58"/>
        <v>0.91057073768995966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139.67353966066324</v>
      </c>
      <c r="I105">
        <f t="shared" si="48"/>
        <v>1.3967353966066323E-4</v>
      </c>
      <c r="J105" s="4">
        <f t="shared" si="67"/>
        <v>341.30219829343014</v>
      </c>
      <c r="K105" s="40">
        <f t="shared" si="68"/>
        <v>2.4435709091544724</v>
      </c>
      <c r="L105" s="40">
        <f t="shared" si="49"/>
        <v>3.5564290908455276</v>
      </c>
      <c r="M105" s="10">
        <f t="shared" si="69"/>
        <v>5.8134224585994989</v>
      </c>
      <c r="N105" s="10">
        <f t="shared" si="50"/>
        <v>3.8408799049960156</v>
      </c>
      <c r="O105" s="10">
        <f t="shared" si="51"/>
        <v>0.68820000000000003</v>
      </c>
      <c r="P105" s="10">
        <f t="shared" si="70"/>
        <v>12.897714243636253</v>
      </c>
      <c r="Q105" s="42">
        <f t="shared" si="71"/>
        <v>0.11692098042968595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2.1378995915559093E-4</v>
      </c>
      <c r="U105" s="42">
        <f t="shared" si="73"/>
        <v>0.99767052702450087</v>
      </c>
      <c r="V105" s="42">
        <f t="shared" si="74"/>
        <v>0.92651660012745873</v>
      </c>
      <c r="W105" s="42">
        <f t="shared" si="75"/>
        <v>0.91204796508673858</v>
      </c>
      <c r="X105" s="42">
        <f t="shared" si="76"/>
        <v>1.4468635040720157E-2</v>
      </c>
      <c r="Y105" s="42">
        <f t="shared" si="59"/>
        <v>3.9672187526373593E-3</v>
      </c>
      <c r="Z105" s="10">
        <f t="shared" si="77"/>
        <v>18.556618693912178</v>
      </c>
      <c r="AA105">
        <f t="shared" si="54"/>
        <v>5822661.1930289855</v>
      </c>
      <c r="AB105" s="10">
        <f t="shared" si="55"/>
        <v>5.8226611930289858</v>
      </c>
      <c r="AC105" s="10">
        <f t="shared" si="56"/>
        <v>5.7216611930289858</v>
      </c>
      <c r="AD105" s="3">
        <f t="shared" si="57"/>
        <v>829.82758419564698</v>
      </c>
      <c r="AI105" s="94">
        <f t="shared" si="58"/>
        <v>0.91204796508673858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139.67353966066324</v>
      </c>
      <c r="I106">
        <f t="shared" si="48"/>
        <v>1.3967353966066323E-4</v>
      </c>
      <c r="J106" s="4">
        <f t="shared" si="67"/>
        <v>342.40618205277747</v>
      </c>
      <c r="K106" s="40">
        <f t="shared" si="68"/>
        <v>2.4514749385220211</v>
      </c>
      <c r="L106" s="40">
        <f t="shared" si="49"/>
        <v>3.5485250614779789</v>
      </c>
      <c r="M106" s="10">
        <f t="shared" si="69"/>
        <v>5.8226611930289858</v>
      </c>
      <c r="N106" s="10">
        <f t="shared" si="50"/>
        <v>3.8408799049960156</v>
      </c>
      <c r="O106" s="10">
        <f t="shared" si="51"/>
        <v>0.68820000000000003</v>
      </c>
      <c r="P106" s="10">
        <f t="shared" si="70"/>
        <v>12.911816885589948</v>
      </c>
      <c r="Q106" s="42">
        <f t="shared" si="71"/>
        <v>0.1182396468147309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2.1447552590213163E-4</v>
      </c>
      <c r="U106" s="42">
        <f t="shared" si="73"/>
        <v>0.99644675610358835</v>
      </c>
      <c r="V106" s="42">
        <f t="shared" si="74"/>
        <v>0.92803679140634965</v>
      </c>
      <c r="W106" s="42">
        <f t="shared" si="75"/>
        <v>0.91352302562322008</v>
      </c>
      <c r="X106" s="42">
        <f t="shared" si="76"/>
        <v>1.4513765783129573E-2</v>
      </c>
      <c r="Y106" s="42">
        <f t="shared" si="59"/>
        <v>3.9863575676959877E-3</v>
      </c>
      <c r="Z106" s="10">
        <f t="shared" si="77"/>
        <v>18.586538258519166</v>
      </c>
      <c r="AA106">
        <f t="shared" si="54"/>
        <v>5831886.4519270575</v>
      </c>
      <c r="AB106" s="10">
        <f t="shared" si="55"/>
        <v>5.8318864519270575</v>
      </c>
      <c r="AC106" s="10">
        <f t="shared" si="56"/>
        <v>5.7308864519270575</v>
      </c>
      <c r="AD106" s="3">
        <f t="shared" si="57"/>
        <v>831.16554777767328</v>
      </c>
      <c r="AI106" s="94">
        <f t="shared" si="58"/>
        <v>0.91352302562322008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139.67353966066324</v>
      </c>
      <c r="I107">
        <f t="shared" si="48"/>
        <v>1.3967353966066323E-4</v>
      </c>
      <c r="J107" s="4">
        <f t="shared" si="67"/>
        <v>343.51198729232965</v>
      </c>
      <c r="K107" s="40">
        <f t="shared" si="68"/>
        <v>2.4593920088722014</v>
      </c>
      <c r="L107" s="40">
        <f t="shared" si="49"/>
        <v>3.5406079911277986</v>
      </c>
      <c r="M107" s="10">
        <f t="shared" si="69"/>
        <v>5.8318864519270575</v>
      </c>
      <c r="N107" s="10">
        <f t="shared" si="50"/>
        <v>3.8408799049960156</v>
      </c>
      <c r="O107" s="10">
        <f t="shared" si="51"/>
        <v>0.68820000000000003</v>
      </c>
      <c r="P107" s="10">
        <f t="shared" si="70"/>
        <v>12.925891997549906</v>
      </c>
      <c r="Q107" s="42">
        <f t="shared" si="71"/>
        <v>0.11955687729291457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2.1516146634040613E-4</v>
      </c>
      <c r="U107" s="42">
        <f t="shared" si="73"/>
        <v>0.99522231812424644</v>
      </c>
      <c r="V107" s="42">
        <f t="shared" si="74"/>
        <v>0.92955484983180847</v>
      </c>
      <c r="W107" s="42">
        <f t="shared" si="75"/>
        <v>0.91499593465023332</v>
      </c>
      <c r="X107" s="42">
        <f t="shared" si="76"/>
        <v>1.4558915181575149E-2</v>
      </c>
      <c r="Y107" s="42">
        <f t="shared" si="59"/>
        <v>4.0055350145024498E-3</v>
      </c>
      <c r="Z107" s="10">
        <f t="shared" si="77"/>
        <v>18.616414373033265</v>
      </c>
      <c r="AA107">
        <f t="shared" si="54"/>
        <v>5841098.313626295</v>
      </c>
      <c r="AB107" s="10">
        <f t="shared" si="55"/>
        <v>5.8410983136262953</v>
      </c>
      <c r="AC107" s="10">
        <f t="shared" si="56"/>
        <v>5.7400983136262953</v>
      </c>
      <c r="AD107" s="3">
        <f t="shared" si="57"/>
        <v>832.50156832868674</v>
      </c>
      <c r="AI107" s="94">
        <f t="shared" si="58"/>
        <v>0.91499593465023332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139.67353966066324</v>
      </c>
      <c r="I108">
        <f t="shared" si="48"/>
        <v>1.3967353966066323E-4</v>
      </c>
      <c r="J108" s="4">
        <f t="shared" si="67"/>
        <v>344.61961401208691</v>
      </c>
      <c r="K108" s="40">
        <f t="shared" si="68"/>
        <v>2.4673221202050155</v>
      </c>
      <c r="L108" s="40">
        <f t="shared" si="49"/>
        <v>3.5326778797949845</v>
      </c>
      <c r="M108" s="10">
        <f t="shared" si="69"/>
        <v>5.8410983136262953</v>
      </c>
      <c r="N108" s="10">
        <f t="shared" si="50"/>
        <v>3.8408799049960156</v>
      </c>
      <c r="O108" s="10">
        <f t="shared" si="51"/>
        <v>0.68820000000000003</v>
      </c>
      <c r="P108" s="10">
        <f t="shared" si="70"/>
        <v>12.939939743815657</v>
      </c>
      <c r="Q108" s="42">
        <f t="shared" si="71"/>
        <v>0.12087267777065795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2.1584777954001828E-4</v>
      </c>
      <c r="U108" s="42">
        <f t="shared" si="73"/>
        <v>0.99399721474727887</v>
      </c>
      <c r="V108" s="42">
        <f t="shared" si="74"/>
        <v>0.93107077987131281</v>
      </c>
      <c r="W108" s="42">
        <f t="shared" si="75"/>
        <v>0.91646670467439395</v>
      </c>
      <c r="X108" s="42">
        <f t="shared" si="76"/>
        <v>1.4604075196918864E-2</v>
      </c>
      <c r="Y108" s="42">
        <f t="shared" si="59"/>
        <v>4.0247510636235561E-3</v>
      </c>
      <c r="Z108" s="10">
        <f t="shared" si="77"/>
        <v>18.646247240534461</v>
      </c>
      <c r="AA108">
        <f t="shared" si="54"/>
        <v>5850296.8407434337</v>
      </c>
      <c r="AB108" s="10">
        <f t="shared" si="55"/>
        <v>5.8502968407434333</v>
      </c>
      <c r="AC108" s="10">
        <f t="shared" si="56"/>
        <v>5.7492968407434333</v>
      </c>
      <c r="AD108" s="3">
        <f t="shared" si="57"/>
        <v>833.83565493015715</v>
      </c>
      <c r="AI108" s="94">
        <f t="shared" si="58"/>
        <v>0.91646670467439395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139.67353966066324</v>
      </c>
      <c r="I109">
        <f t="shared" si="48"/>
        <v>1.3967353966066323E-4</v>
      </c>
      <c r="J109" s="4">
        <f t="shared" si="67"/>
        <v>345.7290622120488</v>
      </c>
      <c r="K109" s="40">
        <f t="shared" si="68"/>
        <v>2.4752652725204594</v>
      </c>
      <c r="L109" s="40">
        <f t="shared" si="49"/>
        <v>3.5247347274795406</v>
      </c>
      <c r="M109" s="10">
        <f t="shared" si="69"/>
        <v>5.8502968407434333</v>
      </c>
      <c r="N109" s="10">
        <f t="shared" si="50"/>
        <v>3.8408799049960156</v>
      </c>
      <c r="O109" s="10">
        <f t="shared" si="51"/>
        <v>0.68820000000000003</v>
      </c>
      <c r="P109" s="10">
        <f t="shared" si="70"/>
        <v>12.953960264281019</v>
      </c>
      <c r="Q109" s="42">
        <f t="shared" si="71"/>
        <v>0.12218705411190947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2.1653446457057135E-4</v>
      </c>
      <c r="U109" s="42">
        <f t="shared" si="73"/>
        <v>0.99277144763349001</v>
      </c>
      <c r="V109" s="42">
        <f t="shared" si="74"/>
        <v>0.93258458427645496</v>
      </c>
      <c r="W109" s="42">
        <f t="shared" si="75"/>
        <v>0.91793534569311819</v>
      </c>
      <c r="X109" s="42">
        <f t="shared" si="76"/>
        <v>1.4649238583336777E-2</v>
      </c>
      <c r="Y109" s="42">
        <f t="shared" si="59"/>
        <v>4.0440056762348431E-3</v>
      </c>
      <c r="Z109" s="10">
        <f t="shared" si="77"/>
        <v>18.676037019117803</v>
      </c>
      <c r="AA109">
        <f t="shared" si="54"/>
        <v>5859482.0820247643</v>
      </c>
      <c r="AB109" s="10">
        <f t="shared" si="55"/>
        <v>5.8594820820247646</v>
      </c>
      <c r="AC109" s="10">
        <f t="shared" si="56"/>
        <v>5.7584820820247646</v>
      </c>
      <c r="AD109" s="3">
        <f t="shared" si="57"/>
        <v>835.16781465188751</v>
      </c>
      <c r="AI109" s="94">
        <f t="shared" si="58"/>
        <v>0.91793534569311819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139.67353966066324</v>
      </c>
      <c r="I110">
        <f t="shared" si="48"/>
        <v>1.3967353966066323E-4</v>
      </c>
      <c r="J110" s="4">
        <f t="shared" si="67"/>
        <v>346.84033189221532</v>
      </c>
      <c r="K110" s="40">
        <f t="shared" si="68"/>
        <v>2.4832214658185339</v>
      </c>
      <c r="L110" s="40">
        <f t="shared" si="49"/>
        <v>3.5167785341814661</v>
      </c>
      <c r="M110" s="10">
        <f t="shared" si="69"/>
        <v>5.8594820820247646</v>
      </c>
      <c r="N110" s="10">
        <f t="shared" si="50"/>
        <v>3.8408799049960156</v>
      </c>
      <c r="O110" s="10">
        <f t="shared" si="51"/>
        <v>0.68820000000000003</v>
      </c>
      <c r="P110" s="10">
        <f t="shared" si="70"/>
        <v>12.967953677306888</v>
      </c>
      <c r="Q110" s="42">
        <f t="shared" si="71"/>
        <v>0.12350001214064443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2.1722152050166908E-4</v>
      </c>
      <c r="U110" s="42">
        <f t="shared" si="73"/>
        <v>0.99154501844368392</v>
      </c>
      <c r="V110" s="42">
        <f t="shared" si="74"/>
        <v>0.93409626428634285</v>
      </c>
      <c r="W110" s="42">
        <f t="shared" si="75"/>
        <v>0.91940186548926128</v>
      </c>
      <c r="X110" s="42">
        <f t="shared" si="76"/>
        <v>1.4694398797081565E-2</v>
      </c>
      <c r="Y110" s="42">
        <f t="shared" si="59"/>
        <v>4.0632988051129051E-3</v>
      </c>
      <c r="Z110" s="10">
        <f t="shared" si="77"/>
        <v>18.705783827167732</v>
      </c>
      <c r="AA110">
        <f t="shared" si="54"/>
        <v>5868654.0739723928</v>
      </c>
      <c r="AB110" s="10">
        <f t="shared" si="55"/>
        <v>5.8686540739723929</v>
      </c>
      <c r="AC110" s="10">
        <f t="shared" si="56"/>
        <v>5.7676540739723929</v>
      </c>
      <c r="AD110" s="3">
        <f t="shared" si="57"/>
        <v>836.49805278787426</v>
      </c>
      <c r="AI110" s="94">
        <f t="shared" si="58"/>
        <v>0.91940186548926128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139.67353966066324</v>
      </c>
      <c r="I111">
        <f t="shared" si="48"/>
        <v>1.3967353966066323E-4</v>
      </c>
      <c r="J111" s="4">
        <f t="shared" si="67"/>
        <v>347.95342305258714</v>
      </c>
      <c r="K111" s="40">
        <f t="shared" si="68"/>
        <v>2.4911907000992439</v>
      </c>
      <c r="L111" s="40">
        <f t="shared" si="49"/>
        <v>3.5088092999007561</v>
      </c>
      <c r="M111" s="10">
        <f t="shared" si="69"/>
        <v>5.8686540739723929</v>
      </c>
      <c r="N111" s="10">
        <f t="shared" si="50"/>
        <v>3.8408799049960156</v>
      </c>
      <c r="O111" s="10">
        <f t="shared" si="51"/>
        <v>0.68820000000000003</v>
      </c>
      <c r="P111" s="10">
        <f t="shared" si="70"/>
        <v>12.981920082251619</v>
      </c>
      <c r="Q111" s="42">
        <f t="shared" si="71"/>
        <v>0.12481155764308216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2.1790894640291551E-4</v>
      </c>
      <c r="U111" s="42">
        <f t="shared" si="73"/>
        <v>0.99031792883866421</v>
      </c>
      <c r="V111" s="42">
        <f t="shared" si="74"/>
        <v>0.93560581980492741</v>
      </c>
      <c r="W111" s="42">
        <f t="shared" si="75"/>
        <v>0.92086626989076592</v>
      </c>
      <c r="X111" s="42">
        <f t="shared" si="76"/>
        <v>1.4739549914161487E-2</v>
      </c>
      <c r="Y111" s="42">
        <f t="shared" si="59"/>
        <v>4.0826303955107798E-3</v>
      </c>
      <c r="Z111" s="10">
        <f t="shared" si="77"/>
        <v>18.735487747997098</v>
      </c>
      <c r="AA111">
        <f t="shared" si="54"/>
        <v>5877812.8422746127</v>
      </c>
      <c r="AB111" s="10">
        <f t="shared" si="55"/>
        <v>5.8778128422746123</v>
      </c>
      <c r="AC111" s="10">
        <f t="shared" si="56"/>
        <v>5.7768128422746123</v>
      </c>
      <c r="AD111" s="3">
        <f t="shared" si="57"/>
        <v>837.82637306375818</v>
      </c>
      <c r="AI111" s="94">
        <f t="shared" si="58"/>
        <v>0.92086626989076592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139.67353966066324</v>
      </c>
      <c r="I112">
        <f t="shared" si="48"/>
        <v>1.3967353966066323E-4</v>
      </c>
      <c r="J112" s="4">
        <f t="shared" si="67"/>
        <v>349.06833569316336</v>
      </c>
      <c r="K112" s="40">
        <f t="shared" si="68"/>
        <v>2.499172975362582</v>
      </c>
      <c r="L112" s="40">
        <f t="shared" si="49"/>
        <v>3.500827024637418</v>
      </c>
      <c r="M112" s="10">
        <f t="shared" si="69"/>
        <v>5.8778128422746123</v>
      </c>
      <c r="N112" s="10">
        <f t="shared" si="50"/>
        <v>3.8408799049960156</v>
      </c>
      <c r="O112" s="10">
        <f t="shared" si="51"/>
        <v>0.68820000000000003</v>
      </c>
      <c r="P112" s="10">
        <f t="shared" si="70"/>
        <v>12.995859561695498</v>
      </c>
      <c r="Q112" s="42">
        <f t="shared" si="71"/>
        <v>0.12612169636965531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2.1859674134391371E-4</v>
      </c>
      <c r="U112" s="42">
        <f t="shared" si="73"/>
        <v>0.98909018047923536</v>
      </c>
      <c r="V112" s="42">
        <f t="shared" si="74"/>
        <v>0.93711324955655184</v>
      </c>
      <c r="W112" s="42">
        <f t="shared" si="75"/>
        <v>0.92232856299903665</v>
      </c>
      <c r="X112" s="42">
        <f t="shared" si="76"/>
        <v>1.4784686557515192E-2</v>
      </c>
      <c r="Y112" s="42">
        <f t="shared" si="59"/>
        <v>4.1020003859300255E-3</v>
      </c>
      <c r="Z112" s="10">
        <f t="shared" si="77"/>
        <v>18.765148833927189</v>
      </c>
      <c r="AA112">
        <f t="shared" si="54"/>
        <v>5886958.4030639268</v>
      </c>
      <c r="AB112" s="10">
        <f t="shared" si="55"/>
        <v>5.886958403063927</v>
      </c>
      <c r="AC112" s="10">
        <f t="shared" si="56"/>
        <v>5.7859584030639271</v>
      </c>
      <c r="AD112" s="3">
        <f t="shared" si="57"/>
        <v>839.15277781927875</v>
      </c>
      <c r="AI112" s="94">
        <f t="shared" si="58"/>
        <v>0.92232856299903665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139.67353966066324</v>
      </c>
      <c r="I113">
        <f t="shared" si="48"/>
        <v>1.3967353966066323E-4</v>
      </c>
      <c r="J113" s="4">
        <f t="shared" si="67"/>
        <v>350.18506981394444</v>
      </c>
      <c r="K113" s="40">
        <f t="shared" si="68"/>
        <v>2.5071682916085525</v>
      </c>
      <c r="L113" s="40">
        <f t="shared" si="49"/>
        <v>3.4928317083914475</v>
      </c>
      <c r="M113" s="10">
        <f t="shared" si="69"/>
        <v>5.886958403063927</v>
      </c>
      <c r="N113" s="10">
        <f t="shared" si="50"/>
        <v>3.8408799049960156</v>
      </c>
      <c r="O113" s="10">
        <f t="shared" si="51"/>
        <v>0.68820000000000003</v>
      </c>
      <c r="P113" s="10">
        <f t="shared" si="70"/>
        <v>13.009772183396297</v>
      </c>
      <c r="Q113" s="42">
        <f t="shared" si="71"/>
        <v>0.12743043403676166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2.1928490439426741E-4</v>
      </c>
      <c r="U113" s="42">
        <f t="shared" si="73"/>
        <v>0.98786177502620143</v>
      </c>
      <c r="V113" s="42">
        <f t="shared" si="74"/>
        <v>0.93861855122575355</v>
      </c>
      <c r="W113" s="42">
        <f t="shared" si="75"/>
        <v>0.92378874738979611</v>
      </c>
      <c r="X113" s="42">
        <f t="shared" si="76"/>
        <v>1.4829803835957445E-2</v>
      </c>
      <c r="Y113" s="42">
        <f t="shared" si="59"/>
        <v>4.121408708805941E-3</v>
      </c>
      <c r="Z113" s="10">
        <f t="shared" si="77"/>
        <v>18.794767109895432</v>
      </c>
      <c r="AA113">
        <f t="shared" si="54"/>
        <v>5896090.7640294256</v>
      </c>
      <c r="AB113" s="10">
        <f t="shared" si="55"/>
        <v>5.8960907640294256</v>
      </c>
      <c r="AC113" s="10">
        <f t="shared" si="56"/>
        <v>5.7950907640294256</v>
      </c>
      <c r="AD113" s="3">
        <f t="shared" si="57"/>
        <v>840.47726816960483</v>
      </c>
      <c r="AI113" s="94">
        <f t="shared" si="58"/>
        <v>0.92378874738979611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139.67353966066324</v>
      </c>
      <c r="I114">
        <f t="shared" si="48"/>
        <v>1.3967353966066323E-4</v>
      </c>
      <c r="J114" s="4">
        <f t="shared" si="67"/>
        <v>351.30362541493037</v>
      </c>
      <c r="K114" s="40">
        <f t="shared" si="68"/>
        <v>2.5151766488371545</v>
      </c>
      <c r="L114" s="40">
        <f t="shared" si="49"/>
        <v>3.4848233511628455</v>
      </c>
      <c r="M114" s="10">
        <f t="shared" si="69"/>
        <v>5.8960907640294256</v>
      </c>
      <c r="N114" s="10">
        <f t="shared" si="50"/>
        <v>3.8408799049960156</v>
      </c>
      <c r="O114" s="10">
        <f t="shared" si="51"/>
        <v>0.68820000000000003</v>
      </c>
      <c r="P114" s="10">
        <f t="shared" si="70"/>
        <v>13.023658002017415</v>
      </c>
      <c r="Q114" s="42">
        <f t="shared" si="71"/>
        <v>0.12873777632832412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2.1997343462358044E-4</v>
      </c>
      <c r="U114" s="42">
        <f t="shared" si="73"/>
        <v>0.98663271414036602</v>
      </c>
      <c r="V114" s="42">
        <f t="shared" si="74"/>
        <v>0.94012172157798757</v>
      </c>
      <c r="W114" s="42">
        <f t="shared" si="75"/>
        <v>0.92524682429068805</v>
      </c>
      <c r="X114" s="42">
        <f t="shared" si="76"/>
        <v>1.4874897287299516E-2</v>
      </c>
      <c r="Y114" s="42">
        <f t="shared" si="59"/>
        <v>4.1408552911122755E-3</v>
      </c>
      <c r="Z114" s="10">
        <f t="shared" si="77"/>
        <v>18.82434257663034</v>
      </c>
      <c r="AA114">
        <f t="shared" si="54"/>
        <v>5905209.9253957337</v>
      </c>
      <c r="AB114" s="10">
        <f t="shared" si="55"/>
        <v>5.9052099253957335</v>
      </c>
      <c r="AC114" s="10">
        <f t="shared" si="56"/>
        <v>5.8042099253957335</v>
      </c>
      <c r="AD114" s="3">
        <f t="shared" si="57"/>
        <v>841.7998441473145</v>
      </c>
      <c r="AI114" s="94">
        <f t="shared" si="58"/>
        <v>0.92524682429068805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139.67353966066324</v>
      </c>
      <c r="I115">
        <f t="shared" si="48"/>
        <v>1.3967353966066323E-4</v>
      </c>
      <c r="J115" s="4">
        <f t="shared" si="67"/>
        <v>352.42400249612115</v>
      </c>
      <c r="K115" s="40">
        <f t="shared" si="68"/>
        <v>2.5231980470483886</v>
      </c>
      <c r="L115" s="40">
        <f t="shared" si="49"/>
        <v>3.4768019529516114</v>
      </c>
      <c r="M115" s="10">
        <f t="shared" si="69"/>
        <v>5.9052099253957335</v>
      </c>
      <c r="N115" s="10">
        <f t="shared" si="50"/>
        <v>3.8408799049960156</v>
      </c>
      <c r="O115" s="10">
        <f t="shared" si="51"/>
        <v>0.68820000000000003</v>
      </c>
      <c r="P115" s="10">
        <f t="shared" si="70"/>
        <v>13.037517060648046</v>
      </c>
      <c r="Q115" s="42">
        <f t="shared" si="71"/>
        <v>0.1300437288971821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2.2066233110145663E-4</v>
      </c>
      <c r="U115" s="42">
        <f t="shared" si="73"/>
        <v>0.98540299948253329</v>
      </c>
      <c r="V115" s="42">
        <f t="shared" si="74"/>
        <v>0.94162275656616723</v>
      </c>
      <c r="W115" s="42">
        <f t="shared" si="75"/>
        <v>0.92670279373757625</v>
      </c>
      <c r="X115" s="42">
        <f t="shared" si="76"/>
        <v>1.4919962828590982E-2</v>
      </c>
      <c r="Y115" s="42">
        <f t="shared" si="59"/>
        <v>4.1603400548955397E-3</v>
      </c>
      <c r="Z115" s="10">
        <f t="shared" si="77"/>
        <v>18.853875213448593</v>
      </c>
      <c r="AA115">
        <f t="shared" si="54"/>
        <v>5914315.8807854541</v>
      </c>
      <c r="AB115" s="10">
        <f t="shared" si="55"/>
        <v>5.9143158807854537</v>
      </c>
      <c r="AC115" s="10">
        <f t="shared" si="56"/>
        <v>5.8133158807854537</v>
      </c>
      <c r="AD115" s="3">
        <f t="shared" si="57"/>
        <v>843.12050482747702</v>
      </c>
      <c r="AI115" s="94">
        <f t="shared" si="58"/>
        <v>0.92670279373757625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139.67353966066324</v>
      </c>
      <c r="I116">
        <f t="shared" si="48"/>
        <v>1.3967353966066323E-4</v>
      </c>
      <c r="J116" s="4">
        <f t="shared" si="67"/>
        <v>353.54620105751656</v>
      </c>
      <c r="K116" s="40">
        <f t="shared" si="68"/>
        <v>2.5312324862422533</v>
      </c>
      <c r="L116" s="40">
        <f t="shared" si="49"/>
        <v>3.4687675137577467</v>
      </c>
      <c r="M116" s="10">
        <f t="shared" si="69"/>
        <v>5.9143158807854537</v>
      </c>
      <c r="N116" s="10">
        <f t="shared" si="50"/>
        <v>3.8408799049960156</v>
      </c>
      <c r="O116" s="10">
        <f t="shared" si="51"/>
        <v>0.68820000000000003</v>
      </c>
      <c r="P116" s="10">
        <f t="shared" si="70"/>
        <v>13.05134939214175</v>
      </c>
      <c r="Q116" s="42">
        <f t="shared" si="71"/>
        <v>0.1313482973663348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2.2135159289749906E-4</v>
      </c>
      <c r="U116" s="42">
        <f t="shared" si="73"/>
        <v>0.98417263271350774</v>
      </c>
      <c r="V116" s="42">
        <f t="shared" si="74"/>
        <v>0.94312165142597693</v>
      </c>
      <c r="W116" s="42">
        <f t="shared" si="75"/>
        <v>0.92815665471224251</v>
      </c>
      <c r="X116" s="42">
        <f t="shared" si="76"/>
        <v>1.4964996713734413E-2</v>
      </c>
      <c r="Y116" s="42">
        <f t="shared" si="59"/>
        <v>4.1798629177492511E-3</v>
      </c>
      <c r="Z116" s="10">
        <f t="shared" si="77"/>
        <v>18.883364980729159</v>
      </c>
      <c r="AA116">
        <f t="shared" si="54"/>
        <v>5923408.6179820225</v>
      </c>
      <c r="AB116" s="10">
        <f t="shared" si="55"/>
        <v>5.9234086179820222</v>
      </c>
      <c r="AC116" s="10">
        <f t="shared" si="56"/>
        <v>5.8224086179820222</v>
      </c>
      <c r="AD116" s="3">
        <f t="shared" si="57"/>
        <v>844.43924843829188</v>
      </c>
      <c r="AI116" s="94">
        <f t="shared" si="58"/>
        <v>0.92815665471224251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139.67353966066324</v>
      </c>
      <c r="I117">
        <f t="shared" si="48"/>
        <v>1.3967353966066323E-4</v>
      </c>
      <c r="J117" s="4">
        <f t="shared" si="67"/>
        <v>354.67022109911704</v>
      </c>
      <c r="K117" s="40">
        <f t="shared" si="68"/>
        <v>2.5392799664187509</v>
      </c>
      <c r="L117" s="40">
        <f t="shared" si="49"/>
        <v>3.4607200335812491</v>
      </c>
      <c r="M117" s="10">
        <f t="shared" si="69"/>
        <v>5.9234086179820222</v>
      </c>
      <c r="N117" s="10">
        <f t="shared" si="50"/>
        <v>3.8408799049960156</v>
      </c>
      <c r="O117" s="10">
        <f t="shared" si="51"/>
        <v>0.68820000000000003</v>
      </c>
      <c r="P117" s="10">
        <f t="shared" si="70"/>
        <v>13.065155020299835</v>
      </c>
      <c r="Q117" s="42">
        <f t="shared" si="71"/>
        <v>0.13265148733005347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2.2204121908131187E-4</v>
      </c>
      <c r="U117" s="42">
        <f t="shared" si="73"/>
        <v>0.98294161549409265</v>
      </c>
      <c r="V117" s="42">
        <f t="shared" si="74"/>
        <v>0.94461840076052572</v>
      </c>
      <c r="W117" s="42">
        <f t="shared" si="75"/>
        <v>0.92960840526418476</v>
      </c>
      <c r="X117" s="42">
        <f t="shared" si="76"/>
        <v>1.5009995496340967E-2</v>
      </c>
      <c r="Y117" s="42">
        <f t="shared" si="59"/>
        <v>4.1994237932355448E-3</v>
      </c>
      <c r="Z117" s="10">
        <f t="shared" si="77"/>
        <v>18.912811822104565</v>
      </c>
      <c r="AA117">
        <f t="shared" si="54"/>
        <v>5932488.119605355</v>
      </c>
      <c r="AB117" s="10">
        <f t="shared" si="55"/>
        <v>5.9324881196053552</v>
      </c>
      <c r="AC117" s="10">
        <f t="shared" si="56"/>
        <v>5.8314881196053552</v>
      </c>
      <c r="AD117" s="3">
        <f t="shared" si="57"/>
        <v>845.75607245907975</v>
      </c>
      <c r="AI117" s="94">
        <f t="shared" si="58"/>
        <v>0.92960840526418476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139.67353966066324</v>
      </c>
      <c r="I118">
        <f t="shared" si="48"/>
        <v>1.3967353966066323E-4</v>
      </c>
      <c r="J118" s="4">
        <f t="shared" si="67"/>
        <v>355.79606262092216</v>
      </c>
      <c r="K118" s="40">
        <f t="shared" si="68"/>
        <v>2.5473404875778791</v>
      </c>
      <c r="L118" s="40">
        <f t="shared" si="49"/>
        <v>3.4526595124221209</v>
      </c>
      <c r="M118" s="10">
        <f t="shared" si="69"/>
        <v>5.9324881196053552</v>
      </c>
      <c r="N118" s="10">
        <f t="shared" si="50"/>
        <v>17.20418640980624</v>
      </c>
      <c r="O118" s="10">
        <f t="shared" si="51"/>
        <v>-0.14810000000000001</v>
      </c>
      <c r="P118" s="10">
        <f t="shared" si="70"/>
        <v>13.2165394931127</v>
      </c>
      <c r="Q118" s="42">
        <f t="shared" si="71"/>
        <v>0.13393975033609645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2.2273120872249837E-4</v>
      </c>
      <c r="U118" s="42">
        <f t="shared" si="73"/>
        <v>0.98170994948509283</v>
      </c>
      <c r="V118" s="42">
        <f t="shared" si="74"/>
        <v>0.95606720306515269</v>
      </c>
      <c r="W118" s="42">
        <f t="shared" si="75"/>
        <v>0.93105804261849079</v>
      </c>
      <c r="X118" s="42">
        <f t="shared" si="76"/>
        <v>2.5009160446661904E-2</v>
      </c>
      <c r="Y118" s="42">
        <f t="shared" si="59"/>
        <v>4.2316421694511726E-3</v>
      </c>
      <c r="Z118" s="10">
        <f t="shared" si="77"/>
        <v>18.998873995800881</v>
      </c>
      <c r="AA118">
        <f t="shared" si="54"/>
        <v>5959024.1285382481</v>
      </c>
      <c r="AB118" s="10">
        <f t="shared" si="55"/>
        <v>5.9590241285382479</v>
      </c>
      <c r="AC118" s="10">
        <f t="shared" si="56"/>
        <v>5.8580241285382479</v>
      </c>
      <c r="AD118" s="3">
        <f t="shared" si="57"/>
        <v>849.60465968647543</v>
      </c>
      <c r="AI118" s="94">
        <f t="shared" si="58"/>
        <v>0.93105804261849079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139.67353966066324</v>
      </c>
      <c r="I119">
        <f t="shared" si="48"/>
        <v>1.3967353966066323E-4</v>
      </c>
      <c r="J119" s="4">
        <f t="shared" si="67"/>
        <v>356.92372562293212</v>
      </c>
      <c r="K119" s="40">
        <f t="shared" si="68"/>
        <v>2.5554140497196394</v>
      </c>
      <c r="L119" s="40">
        <f t="shared" si="49"/>
        <v>3.4445859502803606</v>
      </c>
      <c r="M119" s="10">
        <f t="shared" si="69"/>
        <v>5.9590241285382479</v>
      </c>
      <c r="N119" s="10">
        <f t="shared" si="50"/>
        <v>17.20418640980624</v>
      </c>
      <c r="O119" s="10">
        <f t="shared" si="51"/>
        <v>-0.14810000000000001</v>
      </c>
      <c r="P119" s="10">
        <f t="shared" si="70"/>
        <v>13.20780659225937</v>
      </c>
      <c r="Q119" s="42">
        <f t="shared" si="71"/>
        <v>0.13522886513180082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2.2342156089066249E-4</v>
      </c>
      <c r="U119" s="42">
        <f t="shared" si="73"/>
        <v>0.98047763634731144</v>
      </c>
      <c r="V119" s="42">
        <f t="shared" si="74"/>
        <v>0.95593747111408123</v>
      </c>
      <c r="W119" s="42">
        <f t="shared" si="75"/>
        <v>0.93529479386092296</v>
      </c>
      <c r="X119" s="42">
        <f t="shared" si="76"/>
        <v>2.064267725315827E-2</v>
      </c>
      <c r="Y119" s="42">
        <f t="shared" si="59"/>
        <v>4.2582529501211689E-3</v>
      </c>
      <c r="Z119" s="10">
        <f t="shared" si="77"/>
        <v>19.0592749112744</v>
      </c>
      <c r="AA119">
        <f t="shared" si="54"/>
        <v>5977647.8648874583</v>
      </c>
      <c r="AB119" s="10">
        <f t="shared" si="55"/>
        <v>5.9776478648874587</v>
      </c>
      <c r="AC119" s="10">
        <f t="shared" si="56"/>
        <v>5.8766478648874587</v>
      </c>
      <c r="AD119" s="3">
        <f t="shared" si="57"/>
        <v>852.30570919324998</v>
      </c>
      <c r="AI119" s="94">
        <f t="shared" si="58"/>
        <v>0.93529479386092296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139.67353966066324</v>
      </c>
      <c r="I120">
        <f t="shared" si="48"/>
        <v>1.3967353966066323E-4</v>
      </c>
      <c r="J120" s="4">
        <f t="shared" si="67"/>
        <v>358.05321010514695</v>
      </c>
      <c r="K120" s="40">
        <f t="shared" si="68"/>
        <v>2.5635006528440316</v>
      </c>
      <c r="L120" s="40">
        <f t="shared" si="49"/>
        <v>3.4364993471559684</v>
      </c>
      <c r="M120" s="10">
        <f t="shared" si="69"/>
        <v>5.9776478648874587</v>
      </c>
      <c r="N120" s="10">
        <f t="shared" si="50"/>
        <v>17.20418640980624</v>
      </c>
      <c r="O120" s="10">
        <f t="shared" si="51"/>
        <v>-0.14810000000000001</v>
      </c>
      <c r="P120" s="10">
        <f t="shared" si="70"/>
        <v>13.2017042113243</v>
      </c>
      <c r="Q120" s="42">
        <f t="shared" si="71"/>
        <v>0.13651857581038715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2.2411227465540752E-4</v>
      </c>
      <c r="U120" s="42">
        <f t="shared" si="73"/>
        <v>0.97924467774155333</v>
      </c>
      <c r="V120" s="42">
        <f t="shared" si="74"/>
        <v>0.95599627593188896</v>
      </c>
      <c r="W120" s="42">
        <f t="shared" si="75"/>
        <v>0.93826826806783115</v>
      </c>
      <c r="X120" s="42">
        <f t="shared" si="76"/>
        <v>1.7728007864057815E-2</v>
      </c>
      <c r="Y120" s="42">
        <f t="shared" si="59"/>
        <v>4.2811169511735069E-3</v>
      </c>
      <c r="Z120" s="10">
        <f t="shared" si="77"/>
        <v>19.102554546626703</v>
      </c>
      <c r="AA120">
        <f t="shared" si="54"/>
        <v>5990992.5056395447</v>
      </c>
      <c r="AB120" s="10">
        <f t="shared" si="55"/>
        <v>5.9909925056395448</v>
      </c>
      <c r="AC120" s="10">
        <f t="shared" si="56"/>
        <v>5.8899925056395448</v>
      </c>
      <c r="AD120" s="3">
        <f t="shared" si="57"/>
        <v>854.24111756918705</v>
      </c>
      <c r="AI120" s="94">
        <f t="shared" si="58"/>
        <v>0.93826826806783115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139.67353966066324</v>
      </c>
      <c r="I121">
        <f t="shared" si="48"/>
        <v>1.3967353966066323E-4</v>
      </c>
      <c r="J121" s="4">
        <f t="shared" si="67"/>
        <v>359.18451606756662</v>
      </c>
      <c r="K121" s="40">
        <f t="shared" si="68"/>
        <v>2.5716002969510554</v>
      </c>
      <c r="L121" s="40">
        <f t="shared" si="49"/>
        <v>3.4283997030489446</v>
      </c>
      <c r="M121" s="10">
        <f t="shared" si="69"/>
        <v>5.9909925056395448</v>
      </c>
      <c r="N121" s="10">
        <f t="shared" si="50"/>
        <v>17.20418640980624</v>
      </c>
      <c r="O121" s="10">
        <f t="shared" si="51"/>
        <v>-0.14810000000000001</v>
      </c>
      <c r="P121" s="10">
        <f t="shared" si="70"/>
        <v>13.197345023422251</v>
      </c>
      <c r="Q121" s="42">
        <f t="shared" si="71"/>
        <v>0.13780871249065618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2.2480334908633729E-4</v>
      </c>
      <c r="U121" s="42">
        <f t="shared" si="73"/>
        <v>0.97801107532862197</v>
      </c>
      <c r="V121" s="42">
        <f t="shared" si="74"/>
        <v>0.95617962949019664</v>
      </c>
      <c r="W121" s="42">
        <f t="shared" si="75"/>
        <v>0.94039887947323086</v>
      </c>
      <c r="X121" s="42">
        <f t="shared" si="76"/>
        <v>1.5780750016965772E-2</v>
      </c>
      <c r="Y121" s="42">
        <f t="shared" si="59"/>
        <v>4.3014762756125504E-3</v>
      </c>
      <c r="Z121" s="10">
        <f t="shared" si="77"/>
        <v>19.13439587575067</v>
      </c>
      <c r="AA121">
        <f t="shared" si="54"/>
        <v>6000810.3124387348</v>
      </c>
      <c r="AB121" s="10">
        <f t="shared" si="55"/>
        <v>6.0008103124387349</v>
      </c>
      <c r="AC121" s="10">
        <f t="shared" si="56"/>
        <v>5.8998103124387349</v>
      </c>
      <c r="AD121" s="3">
        <f t="shared" si="57"/>
        <v>855.66501993310146</v>
      </c>
      <c r="AI121" s="94">
        <f t="shared" si="58"/>
        <v>0.94039887947323086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139.67353966066324</v>
      </c>
      <c r="I122">
        <f t="shared" si="48"/>
        <v>1.3967353966066323E-4</v>
      </c>
      <c r="J122" s="4">
        <f t="shared" si="67"/>
        <v>360.31764351019115</v>
      </c>
      <c r="K122" s="40">
        <f t="shared" si="68"/>
        <v>2.5797129820407116</v>
      </c>
      <c r="L122" s="40">
        <f t="shared" si="49"/>
        <v>3.4202870179592884</v>
      </c>
      <c r="M122" s="10">
        <f t="shared" si="69"/>
        <v>6.0008103124387349</v>
      </c>
      <c r="N122" s="10">
        <f t="shared" si="50"/>
        <v>17.20418640980624</v>
      </c>
      <c r="O122" s="10">
        <f t="shared" si="51"/>
        <v>-0.14810000000000001</v>
      </c>
      <c r="P122" s="10">
        <f t="shared" si="70"/>
        <v>13.194145030135566</v>
      </c>
      <c r="Q122" s="42">
        <f t="shared" si="71"/>
        <v>0.13909916206946518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2.2549478325305564E-4</v>
      </c>
      <c r="U122" s="42">
        <f t="shared" si="73"/>
        <v>0.97677683076932154</v>
      </c>
      <c r="V122" s="42">
        <f t="shared" si="74"/>
        <v>0.95644539668071449</v>
      </c>
      <c r="W122" s="42">
        <f t="shared" si="75"/>
        <v>0.94196639496735135</v>
      </c>
      <c r="X122" s="42">
        <f t="shared" si="76"/>
        <v>1.4479001713363138E-2</v>
      </c>
      <c r="Y122" s="42">
        <f t="shared" si="59"/>
        <v>4.3201606972751343E-3</v>
      </c>
      <c r="Z122" s="10">
        <f t="shared" si="77"/>
        <v>19.158583781634302</v>
      </c>
      <c r="AA122">
        <f t="shared" si="54"/>
        <v>6008268.2984391926</v>
      </c>
      <c r="AB122" s="10">
        <f t="shared" si="55"/>
        <v>6.0082682984391926</v>
      </c>
      <c r="AC122" s="10">
        <f t="shared" si="56"/>
        <v>5.9072682984391927</v>
      </c>
      <c r="AD122" s="3">
        <f t="shared" si="57"/>
        <v>856.74667127471969</v>
      </c>
      <c r="AI122" s="94">
        <f t="shared" si="58"/>
        <v>0.94196639496735135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139.67353966066324</v>
      </c>
      <c r="I123">
        <f t="shared" si="48"/>
        <v>1.3967353966066323E-4</v>
      </c>
      <c r="J123" s="4">
        <f t="shared" si="67"/>
        <v>361.4525924330203</v>
      </c>
      <c r="K123" s="40">
        <f t="shared" si="68"/>
        <v>2.5878387081129977</v>
      </c>
      <c r="L123" s="40">
        <f t="shared" si="49"/>
        <v>3.4121612918870023</v>
      </c>
      <c r="M123" s="10">
        <f t="shared" si="69"/>
        <v>6.0082682984391926</v>
      </c>
      <c r="N123" s="10">
        <f t="shared" si="50"/>
        <v>17.20418640980624</v>
      </c>
      <c r="O123" s="10">
        <f t="shared" si="51"/>
        <v>-0.14810000000000001</v>
      </c>
      <c r="P123" s="10">
        <f t="shared" si="70"/>
        <v>13.191718206051446</v>
      </c>
      <c r="Q123" s="42">
        <f t="shared" si="71"/>
        <v>0.14038984904677437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2.2618657622516575E-4</v>
      </c>
      <c r="U123" s="42">
        <f t="shared" si="73"/>
        <v>0.97554194572445641</v>
      </c>
      <c r="V123" s="42">
        <f t="shared" si="74"/>
        <v>0.95676571203933902</v>
      </c>
      <c r="W123" s="42">
        <f t="shared" si="75"/>
        <v>0.94315714040059973</v>
      </c>
      <c r="X123" s="42">
        <f t="shared" si="76"/>
        <v>1.3608571638739297E-2</v>
      </c>
      <c r="Y123" s="42">
        <f t="shared" si="59"/>
        <v>4.3377251034690343E-3</v>
      </c>
      <c r="Z123" s="10">
        <f t="shared" si="77"/>
        <v>19.177641643732589</v>
      </c>
      <c r="AA123">
        <f t="shared" si="54"/>
        <v>6014144.5106839165</v>
      </c>
      <c r="AB123" s="10">
        <f t="shared" si="55"/>
        <v>6.0141445106839164</v>
      </c>
      <c r="AC123" s="10">
        <f t="shared" si="56"/>
        <v>5.9131445106839164</v>
      </c>
      <c r="AD123" s="3">
        <f t="shared" si="57"/>
        <v>857.59891380477393</v>
      </c>
      <c r="AI123" s="94">
        <f t="shared" si="58"/>
        <v>0.94315714040059973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139.67353966066324</v>
      </c>
      <c r="I124">
        <f t="shared" si="48"/>
        <v>1.3967353966066323E-4</v>
      </c>
      <c r="J124" s="4">
        <f t="shared" si="67"/>
        <v>362.58936283605453</v>
      </c>
      <c r="K124" s="40">
        <f t="shared" si="68"/>
        <v>2.5959774751679174</v>
      </c>
      <c r="L124" s="40">
        <f t="shared" si="49"/>
        <v>3.4040225248320826</v>
      </c>
      <c r="M124" s="10">
        <f t="shared" si="69"/>
        <v>6.0141445106839164</v>
      </c>
      <c r="N124" s="10">
        <f t="shared" si="50"/>
        <v>17.20418640980624</v>
      </c>
      <c r="O124" s="10">
        <f t="shared" si="51"/>
        <v>-0.14810000000000001</v>
      </c>
      <c r="P124" s="10">
        <f t="shared" si="70"/>
        <v>13.189808524928482</v>
      </c>
      <c r="Q124" s="42">
        <f t="shared" si="71"/>
        <v>0.14168072289567851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2.2687872707227155E-4</v>
      </c>
      <c r="U124" s="42">
        <f t="shared" si="73"/>
        <v>0.97430642185482996</v>
      </c>
      <c r="V124" s="42">
        <f t="shared" si="74"/>
        <v>0.95712208491582274</v>
      </c>
      <c r="W124" s="42">
        <f t="shared" si="75"/>
        <v>0.94409533911735444</v>
      </c>
      <c r="X124" s="42">
        <f t="shared" si="76"/>
        <v>1.3026745798468298E-2</v>
      </c>
      <c r="Y124" s="42">
        <f t="shared" si="59"/>
        <v>4.3545409889565985E-3</v>
      </c>
      <c r="Z124" s="10">
        <f t="shared" si="77"/>
        <v>19.193253793113325</v>
      </c>
      <c r="AA124">
        <f t="shared" si="54"/>
        <v>6018958.2879525553</v>
      </c>
      <c r="AB124" s="10">
        <f t="shared" si="55"/>
        <v>6.0189582879525556</v>
      </c>
      <c r="AC124" s="10">
        <f t="shared" si="56"/>
        <v>5.9179582879525556</v>
      </c>
      <c r="AD124" s="3">
        <f t="shared" si="57"/>
        <v>858.29706859355406</v>
      </c>
      <c r="AI124" s="94">
        <f t="shared" si="58"/>
        <v>0.94409533911735444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139.67353966066324</v>
      </c>
      <c r="I125">
        <f t="shared" si="48"/>
        <v>1.3967353966066323E-4</v>
      </c>
      <c r="J125" s="4">
        <f t="shared" si="67"/>
        <v>363.72795471929339</v>
      </c>
      <c r="K125" s="40">
        <f t="shared" si="68"/>
        <v>2.6041292832054674</v>
      </c>
      <c r="L125" s="40">
        <f t="shared" si="49"/>
        <v>3.3958707167945326</v>
      </c>
      <c r="M125" s="10">
        <f t="shared" si="69"/>
        <v>6.0189582879525556</v>
      </c>
      <c r="N125" s="10">
        <f t="shared" si="50"/>
        <v>17.20418640980624</v>
      </c>
      <c r="O125" s="10">
        <f t="shared" si="51"/>
        <v>-0.14810000000000001</v>
      </c>
      <c r="P125" s="10">
        <f t="shared" si="70"/>
        <v>13.188245714851028</v>
      </c>
      <c r="Q125" s="42">
        <f t="shared" si="71"/>
        <v>0.1429717497134235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2.2757123486397666E-4</v>
      </c>
      <c r="U125" s="42">
        <f t="shared" si="73"/>
        <v>0.97307026082124692</v>
      </c>
      <c r="V125" s="42">
        <f t="shared" si="74"/>
        <v>0.95750221187676177</v>
      </c>
      <c r="W125" s="42">
        <f t="shared" si="75"/>
        <v>0.94486390898312711</v>
      </c>
      <c r="X125" s="42">
        <f t="shared" si="76"/>
        <v>1.2638302893634656E-2</v>
      </c>
      <c r="Y125" s="42">
        <f t="shared" si="59"/>
        <v>4.3708573769230645E-3</v>
      </c>
      <c r="Z125" s="10">
        <f t="shared" si="77"/>
        <v>19.206545939497154</v>
      </c>
      <c r="AA125">
        <f t="shared" si="54"/>
        <v>6023056.7263259944</v>
      </c>
      <c r="AB125" s="10">
        <f t="shared" si="55"/>
        <v>6.0230567263259944</v>
      </c>
      <c r="AC125" s="10">
        <f t="shared" si="56"/>
        <v>5.9220567263259944</v>
      </c>
      <c r="AD125" s="3">
        <f t="shared" si="57"/>
        <v>858.89147589934657</v>
      </c>
      <c r="AI125" s="94">
        <f t="shared" si="58"/>
        <v>0.94486390898312711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139.67353966066324</v>
      </c>
      <c r="I126">
        <f t="shared" si="48"/>
        <v>1.3967353966066323E-4</v>
      </c>
      <c r="J126" s="4">
        <f t="shared" si="67"/>
        <v>364.86836808273711</v>
      </c>
      <c r="K126" s="40">
        <f t="shared" si="68"/>
        <v>2.6122941322256494</v>
      </c>
      <c r="L126" s="40">
        <f t="shared" si="49"/>
        <v>3.3877058677743506</v>
      </c>
      <c r="M126" s="10">
        <f t="shared" si="69"/>
        <v>6.0230567263259944</v>
      </c>
      <c r="N126" s="10">
        <f t="shared" si="50"/>
        <v>17.20418640980624</v>
      </c>
      <c r="O126" s="10">
        <f t="shared" si="51"/>
        <v>-0.14810000000000001</v>
      </c>
      <c r="P126" s="10">
        <f t="shared" si="70"/>
        <v>13.186916272666268</v>
      </c>
      <c r="Q126" s="42">
        <f t="shared" si="71"/>
        <v>0.14426290668635244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2.282640986698847E-4</v>
      </c>
      <c r="U126" s="42">
        <f t="shared" si="73"/>
        <v>0.97183346428451078</v>
      </c>
      <c r="V126" s="42">
        <f t="shared" si="74"/>
        <v>0.95789788745090187</v>
      </c>
      <c r="W126" s="42">
        <f t="shared" si="75"/>
        <v>0.94551826751588952</v>
      </c>
      <c r="X126" s="42">
        <f t="shared" si="76"/>
        <v>1.2379619935012354E-2</v>
      </c>
      <c r="Y126" s="42">
        <f t="shared" si="59"/>
        <v>4.3868414095243656E-3</v>
      </c>
      <c r="Z126" s="10">
        <f t="shared" si="77"/>
        <v>19.218271445605694</v>
      </c>
      <c r="AA126">
        <f t="shared" si="54"/>
        <v>6026672.1141494168</v>
      </c>
      <c r="AB126" s="10">
        <f t="shared" si="55"/>
        <v>6.0266721141494166</v>
      </c>
      <c r="AC126" s="10">
        <f t="shared" si="56"/>
        <v>5.9256721141494166</v>
      </c>
      <c r="AD126" s="3">
        <f t="shared" si="57"/>
        <v>859.4158251123157</v>
      </c>
      <c r="AI126" s="94">
        <f t="shared" si="58"/>
        <v>0.94551826751588952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139.67353966066324</v>
      </c>
      <c r="I127">
        <f t="shared" si="48"/>
        <v>1.3967353966066323E-4</v>
      </c>
      <c r="J127" s="4">
        <f t="shared" si="67"/>
        <v>366.01060292638567</v>
      </c>
      <c r="K127" s="40">
        <f t="shared" si="68"/>
        <v>2.6204720222284634</v>
      </c>
      <c r="L127" s="40">
        <f t="shared" si="49"/>
        <v>3.3795279777715366</v>
      </c>
      <c r="M127" s="10">
        <f t="shared" si="69"/>
        <v>6.0266721141494166</v>
      </c>
      <c r="N127" s="10">
        <f t="shared" si="50"/>
        <v>17.20418640980624</v>
      </c>
      <c r="O127" s="10">
        <f t="shared" si="51"/>
        <v>-0.14810000000000001</v>
      </c>
      <c r="P127" s="10">
        <f t="shared" si="70"/>
        <v>13.185744383242069</v>
      </c>
      <c r="Q127" s="42">
        <f t="shared" si="71"/>
        <v>0.14555417841148327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2.2895731755959929E-4</v>
      </c>
      <c r="U127" s="42">
        <f t="shared" si="73"/>
        <v>0.97059603390542581</v>
      </c>
      <c r="V127" s="42">
        <f t="shared" si="74"/>
        <v>0.95830362812257619</v>
      </c>
      <c r="W127" s="42">
        <f t="shared" si="75"/>
        <v>0.94609550197837022</v>
      </c>
      <c r="X127" s="42">
        <f t="shared" si="76"/>
        <v>1.2208126144205966E-2</v>
      </c>
      <c r="Y127" s="42">
        <f t="shared" si="59"/>
        <v>4.4026054176312095E-3</v>
      </c>
      <c r="Z127" s="10">
        <f t="shared" si="77"/>
        <v>19.228935176903349</v>
      </c>
      <c r="AA127">
        <f t="shared" si="54"/>
        <v>6029960.1192836007</v>
      </c>
      <c r="AB127" s="10">
        <f t="shared" si="55"/>
        <v>6.0299601192836008</v>
      </c>
      <c r="AC127" s="10">
        <f t="shared" si="56"/>
        <v>5.9289601192836008</v>
      </c>
      <c r="AD127" s="3">
        <f t="shared" si="57"/>
        <v>859.89269315208128</v>
      </c>
      <c r="AI127" s="94">
        <f t="shared" si="58"/>
        <v>0.94609550197837022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139.67353966066324</v>
      </c>
      <c r="I128">
        <f t="shared" si="48"/>
        <v>1.3967353966066323E-4</v>
      </c>
      <c r="J128" s="4">
        <f t="shared" si="67"/>
        <v>367.15465925023886</v>
      </c>
      <c r="K128" s="40">
        <f t="shared" si="68"/>
        <v>2.6286629532139076</v>
      </c>
      <c r="L128" s="40">
        <f t="shared" si="49"/>
        <v>3.3713370467860924</v>
      </c>
      <c r="M128" s="10">
        <f t="shared" si="69"/>
        <v>6.0299601192836008</v>
      </c>
      <c r="N128" s="10">
        <f t="shared" si="50"/>
        <v>17.20418640980624</v>
      </c>
      <c r="O128" s="10">
        <f t="shared" si="51"/>
        <v>-0.14810000000000001</v>
      </c>
      <c r="P128" s="10">
        <f t="shared" si="70"/>
        <v>13.184679312020712</v>
      </c>
      <c r="Q128" s="42">
        <f t="shared" si="71"/>
        <v>0.14684555444680025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2.2965089060272403E-4</v>
      </c>
      <c r="U128" s="42">
        <f t="shared" si="73"/>
        <v>0.96935797134479595</v>
      </c>
      <c r="V128" s="42">
        <f t="shared" si="74"/>
        <v>0.95871576269878989</v>
      </c>
      <c r="W128" s="42">
        <f t="shared" si="75"/>
        <v>0.94662046637194586</v>
      </c>
      <c r="X128" s="42">
        <f t="shared" si="76"/>
        <v>1.2095296326844029E-2</v>
      </c>
      <c r="Y128" s="42">
        <f t="shared" si="59"/>
        <v>4.4182249934477539E-3</v>
      </c>
      <c r="Z128" s="10">
        <f t="shared" si="77"/>
        <v>19.238875938395104</v>
      </c>
      <c r="AA128">
        <f t="shared" si="54"/>
        <v>6033025.2072823746</v>
      </c>
      <c r="AB128" s="10">
        <f t="shared" si="55"/>
        <v>6.0330252072823747</v>
      </c>
      <c r="AC128" s="10">
        <f t="shared" si="56"/>
        <v>5.9320252072823747</v>
      </c>
      <c r="AD128" s="3">
        <f t="shared" si="57"/>
        <v>860.33723093290428</v>
      </c>
      <c r="AI128" s="94">
        <f t="shared" si="58"/>
        <v>0.94662046637194586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139.67353966066324</v>
      </c>
      <c r="I129">
        <f t="shared" si="48"/>
        <v>1.3967353966066323E-4</v>
      </c>
      <c r="J129" s="4">
        <f t="shared" si="67"/>
        <v>368.30053705429714</v>
      </c>
      <c r="K129" s="40">
        <f t="shared" si="68"/>
        <v>2.6368669251819852</v>
      </c>
      <c r="L129" s="40">
        <f t="shared" si="49"/>
        <v>3.3631330748180148</v>
      </c>
      <c r="M129" s="10">
        <f t="shared" si="69"/>
        <v>6.0330252072823747</v>
      </c>
      <c r="N129" s="10">
        <f t="shared" si="50"/>
        <v>17.20418640980624</v>
      </c>
      <c r="O129" s="10">
        <f t="shared" si="51"/>
        <v>-0.14810000000000001</v>
      </c>
      <c r="P129" s="10">
        <f t="shared" si="70"/>
        <v>13.183687049837667</v>
      </c>
      <c r="Q129" s="42">
        <f t="shared" si="71"/>
        <v>0.14813702767674869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2.3034481686886254E-4</v>
      </c>
      <c r="U129" s="42">
        <f t="shared" si="73"/>
        <v>0.96811927826342536</v>
      </c>
      <c r="V129" s="42">
        <f t="shared" si="74"/>
        <v>0.95913182917469064</v>
      </c>
      <c r="W129" s="42">
        <f t="shared" si="75"/>
        <v>0.94710983971440321</v>
      </c>
      <c r="X129" s="42">
        <f t="shared" si="76"/>
        <v>1.202198946028743E-2</v>
      </c>
      <c r="Y129" s="42">
        <f t="shared" si="59"/>
        <v>4.4337510710064374E-3</v>
      </c>
      <c r="Z129" s="10">
        <f t="shared" si="77"/>
        <v>19.248321413416537</v>
      </c>
      <c r="AA129">
        <f t="shared" si="54"/>
        <v>6035937.5809626933</v>
      </c>
      <c r="AB129" s="10">
        <f t="shared" si="55"/>
        <v>6.0359375809626936</v>
      </c>
      <c r="AC129" s="10">
        <f t="shared" si="56"/>
        <v>5.9349375809626936</v>
      </c>
      <c r="AD129" s="3">
        <f t="shared" si="57"/>
        <v>860.75962015412517</v>
      </c>
      <c r="AI129" s="94">
        <f t="shared" si="58"/>
        <v>0.94710983971440321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139.67353966066324</v>
      </c>
      <c r="I130">
        <f t="shared" si="48"/>
        <v>1.3967353966066323E-4</v>
      </c>
      <c r="J130" s="4">
        <f t="shared" si="67"/>
        <v>369.44823633856026</v>
      </c>
      <c r="K130" s="40">
        <f t="shared" si="68"/>
        <v>2.6450839381326947</v>
      </c>
      <c r="L130" s="40">
        <f t="shared" si="49"/>
        <v>3.3549160618673053</v>
      </c>
      <c r="M130" s="10">
        <f t="shared" si="69"/>
        <v>6.0359375809626936</v>
      </c>
      <c r="N130" s="10">
        <f t="shared" si="50"/>
        <v>17.20418640980624</v>
      </c>
      <c r="O130" s="10">
        <f t="shared" si="51"/>
        <v>-0.14810000000000001</v>
      </c>
      <c r="P130" s="10">
        <f t="shared" si="70"/>
        <v>13.18274476201978</v>
      </c>
      <c r="Q130" s="42">
        <f t="shared" si="71"/>
        <v>0.14942859321975588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2.3103909542761866E-4</v>
      </c>
      <c r="U130" s="42">
        <f t="shared" si="73"/>
        <v>0.96687995632211776</v>
      </c>
      <c r="V130" s="42">
        <f t="shared" si="74"/>
        <v>0.95955017383171581</v>
      </c>
      <c r="W130" s="42">
        <f t="shared" si="75"/>
        <v>0.94757483061939285</v>
      </c>
      <c r="X130" s="42">
        <f t="shared" si="76"/>
        <v>1.1975343212322964E-2</v>
      </c>
      <c r="Y130" s="42">
        <f t="shared" si="59"/>
        <v>4.4492180116651589E-3</v>
      </c>
      <c r="Z130" s="10">
        <f t="shared" si="77"/>
        <v>19.257424824271947</v>
      </c>
      <c r="AA130">
        <f t="shared" si="54"/>
        <v>6038744.4841746818</v>
      </c>
      <c r="AB130" s="10">
        <f t="shared" si="55"/>
        <v>6.038744484174682</v>
      </c>
      <c r="AC130" s="10">
        <f t="shared" si="56"/>
        <v>5.937744484174682</v>
      </c>
      <c r="AD130" s="3">
        <f t="shared" si="57"/>
        <v>861.16671271568987</v>
      </c>
      <c r="AI130" s="94">
        <f t="shared" si="58"/>
        <v>0.94757483061939285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139.67353966066324</v>
      </c>
      <c r="I131">
        <f t="shared" si="48"/>
        <v>1.3967353966066323E-4</v>
      </c>
      <c r="J131" s="4">
        <f t="shared" si="67"/>
        <v>370.59775710302779</v>
      </c>
      <c r="K131" s="40">
        <f t="shared" si="68"/>
        <v>2.6533139920660331</v>
      </c>
      <c r="L131" s="40">
        <f t="shared" si="49"/>
        <v>3.3466860079339669</v>
      </c>
      <c r="M131" s="10">
        <f t="shared" si="69"/>
        <v>6.038744484174682</v>
      </c>
      <c r="N131" s="10">
        <f t="shared" si="50"/>
        <v>17.20418640980624</v>
      </c>
      <c r="O131" s="10">
        <f t="shared" si="51"/>
        <v>-0.14810000000000001</v>
      </c>
      <c r="P131" s="10">
        <f t="shared" si="70"/>
        <v>13.181837092635069</v>
      </c>
      <c r="Q131" s="42">
        <f t="shared" si="71"/>
        <v>0.15072024769683906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2.3173372534859567E-4</v>
      </c>
      <c r="U131" s="42">
        <f t="shared" si="73"/>
        <v>0.96564000718167764</v>
      </c>
      <c r="V131" s="42">
        <f t="shared" si="74"/>
        <v>0.95996968418379125</v>
      </c>
      <c r="W131" s="42">
        <f t="shared" si="75"/>
        <v>0.94802298206148994</v>
      </c>
      <c r="X131" s="42">
        <f t="shared" si="76"/>
        <v>1.1946702122301311E-2</v>
      </c>
      <c r="Y131" s="42">
        <f t="shared" si="59"/>
        <v>4.4646490229478088E-3</v>
      </c>
      <c r="Z131" s="10">
        <f t="shared" si="77"/>
        <v>19.266289428660691</v>
      </c>
      <c r="AA131">
        <f t="shared" si="54"/>
        <v>6041477.7549153948</v>
      </c>
      <c r="AB131" s="10">
        <f t="shared" si="55"/>
        <v>6.0414777549153946</v>
      </c>
      <c r="AC131" s="10">
        <f t="shared" si="56"/>
        <v>5.9404777549153946</v>
      </c>
      <c r="AD131" s="3">
        <f t="shared" si="57"/>
        <v>861.56312616611967</v>
      </c>
      <c r="AI131" s="94">
        <f t="shared" si="58"/>
        <v>0.94802298206148994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139.67353966066324</v>
      </c>
      <c r="I132">
        <f t="shared" si="48"/>
        <v>1.3967353966066323E-4</v>
      </c>
      <c r="J132" s="4">
        <f t="shared" si="67"/>
        <v>371.74909934770039</v>
      </c>
      <c r="K132" s="40">
        <f t="shared" si="68"/>
        <v>2.6615570869820049</v>
      </c>
      <c r="L132" s="40">
        <f t="shared" si="49"/>
        <v>3.3384429130179951</v>
      </c>
      <c r="M132" s="10">
        <f t="shared" si="69"/>
        <v>6.0414777549153946</v>
      </c>
      <c r="N132" s="10">
        <f t="shared" si="50"/>
        <v>17.20418640980624</v>
      </c>
      <c r="O132" s="10">
        <f t="shared" si="51"/>
        <v>-0.14810000000000001</v>
      </c>
      <c r="P132" s="10">
        <f t="shared" si="70"/>
        <v>13.180953699180119</v>
      </c>
      <c r="Q132" s="42">
        <f t="shared" si="71"/>
        <v>0.15201198874118718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2.3242870570139762E-4</v>
      </c>
      <c r="U132" s="42">
        <f t="shared" si="73"/>
        <v>0.96439943250290872</v>
      </c>
      <c r="V132" s="42">
        <f t="shared" si="74"/>
        <v>0.96038961074816787</v>
      </c>
      <c r="W132" s="42">
        <f t="shared" si="75"/>
        <v>0.94845937730976948</v>
      </c>
      <c r="X132" s="42">
        <f t="shared" si="76"/>
        <v>1.1930233438398385E-2</v>
      </c>
      <c r="Y132" s="42">
        <f t="shared" si="59"/>
        <v>4.4800597951488424E-3</v>
      </c>
      <c r="Z132" s="10">
        <f t="shared" si="77"/>
        <v>19.27498491044561</v>
      </c>
      <c r="AA132">
        <f t="shared" si="54"/>
        <v>6044158.8791818433</v>
      </c>
      <c r="AB132" s="10">
        <f t="shared" si="55"/>
        <v>6.0441588791818432</v>
      </c>
      <c r="AC132" s="10">
        <f t="shared" si="56"/>
        <v>5.9431588791818433</v>
      </c>
      <c r="AD132" s="3">
        <f t="shared" si="57"/>
        <v>861.95197667611944</v>
      </c>
      <c r="AI132" s="94">
        <f t="shared" si="58"/>
        <v>0.94845937730976948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139.67353966066324</v>
      </c>
      <c r="I133">
        <f t="shared" si="48"/>
        <v>1.3967353966066323E-4</v>
      </c>
      <c r="J133" s="4">
        <f t="shared" si="67"/>
        <v>372.90226307257785</v>
      </c>
      <c r="K133" s="40">
        <f t="shared" si="68"/>
        <v>2.6698132228806086</v>
      </c>
      <c r="L133" s="40">
        <f t="shared" si="49"/>
        <v>3.3301867771193914</v>
      </c>
      <c r="M133" s="10">
        <f t="shared" si="69"/>
        <v>6.0441588791818432</v>
      </c>
      <c r="N133" s="10">
        <f t="shared" si="50"/>
        <v>17.20418640980624</v>
      </c>
      <c r="O133" s="10">
        <f t="shared" si="51"/>
        <v>-0.14810000000000001</v>
      </c>
      <c r="P133" s="10">
        <f t="shared" si="70"/>
        <v>13.180087605164383</v>
      </c>
      <c r="Q133" s="42">
        <f t="shared" si="71"/>
        <v>0.15330381466882453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2.331240355556277E-4</v>
      </c>
      <c r="U133" s="42">
        <f t="shared" si="73"/>
        <v>0.96315823394661515</v>
      </c>
      <c r="V133" s="42">
        <f t="shared" si="74"/>
        <v>0.96080944788251765</v>
      </c>
      <c r="W133" s="42">
        <f t="shared" si="75"/>
        <v>0.94888744682827608</v>
      </c>
      <c r="X133" s="42">
        <f t="shared" si="76"/>
        <v>1.1922001054241571E-2</v>
      </c>
      <c r="Y133" s="42">
        <f t="shared" si="59"/>
        <v>4.4954609452200313E-3</v>
      </c>
      <c r="Z133" s="10">
        <f t="shared" si="77"/>
        <v>19.283558361991943</v>
      </c>
      <c r="AA133">
        <f t="shared" si="54"/>
        <v>6046802.3772141142</v>
      </c>
      <c r="AB133" s="10">
        <f t="shared" si="55"/>
        <v>6.0468023772141146</v>
      </c>
      <c r="AC133" s="10">
        <f t="shared" si="56"/>
        <v>5.9458023772141146</v>
      </c>
      <c r="AD133" s="3">
        <f t="shared" si="57"/>
        <v>862.33537015433126</v>
      </c>
      <c r="AI133" s="94">
        <f t="shared" si="58"/>
        <v>0.94888744682827608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139.67353966066324</v>
      </c>
      <c r="I134">
        <f t="shared" si="48"/>
        <v>1.3967353966066323E-4</v>
      </c>
      <c r="J134" s="4">
        <f t="shared" si="67"/>
        <v>374.05724827766016</v>
      </c>
      <c r="K134" s="40">
        <f t="shared" si="68"/>
        <v>2.6780823997618444</v>
      </c>
      <c r="L134" s="40">
        <f t="shared" si="49"/>
        <v>3.3219176002381556</v>
      </c>
      <c r="M134" s="10">
        <f t="shared" si="69"/>
        <v>6.0468023772141146</v>
      </c>
      <c r="N134" s="10">
        <f t="shared" si="50"/>
        <v>17.20418640980624</v>
      </c>
      <c r="O134" s="10">
        <f t="shared" si="51"/>
        <v>-0.14810000000000001</v>
      </c>
      <c r="P134" s="10">
        <f t="shared" si="70"/>
        <v>13.179234097436478</v>
      </c>
      <c r="Q134" s="42">
        <f t="shared" si="71"/>
        <v>0.15459572425712109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2.3381971398088995E-4</v>
      </c>
      <c r="U134" s="42">
        <f t="shared" si="73"/>
        <v>0.96191641317360077</v>
      </c>
      <c r="V134" s="42">
        <f t="shared" si="74"/>
        <v>0.96122885398797664</v>
      </c>
      <c r="W134" s="42">
        <f t="shared" si="75"/>
        <v>0.9493095089251391</v>
      </c>
      <c r="X134" s="42">
        <f t="shared" si="76"/>
        <v>1.1919345062837539E-2</v>
      </c>
      <c r="Y134" s="42">
        <f t="shared" si="59"/>
        <v>4.5108596613929264E-3</v>
      </c>
      <c r="Z134" s="10">
        <f t="shared" si="77"/>
        <v>19.292041652918961</v>
      </c>
      <c r="AA134">
        <f t="shared" si="54"/>
        <v>6049418.0755418604</v>
      </c>
      <c r="AB134" s="10">
        <f t="shared" si="55"/>
        <v>6.0494180755418601</v>
      </c>
      <c r="AC134" s="10">
        <f t="shared" si="56"/>
        <v>5.9484180755418601</v>
      </c>
      <c r="AD134" s="3">
        <f t="shared" si="57"/>
        <v>862.71473176821758</v>
      </c>
      <c r="AI134" s="94">
        <f t="shared" si="58"/>
        <v>0.9493095089251391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139.67353966066324</v>
      </c>
      <c r="I135">
        <f t="shared" si="48"/>
        <v>1.3967353966066323E-4</v>
      </c>
      <c r="J135" s="4">
        <f t="shared" si="67"/>
        <v>375.2140549629471</v>
      </c>
      <c r="K135" s="40">
        <f t="shared" si="68"/>
        <v>2.6863646176257103</v>
      </c>
      <c r="L135" s="40">
        <f t="shared" si="49"/>
        <v>3.3136353823742897</v>
      </c>
      <c r="M135" s="10">
        <f t="shared" si="69"/>
        <v>6.0494180755418601</v>
      </c>
      <c r="N135" s="10">
        <f t="shared" si="50"/>
        <v>17.20418640980624</v>
      </c>
      <c r="O135" s="10">
        <f t="shared" si="51"/>
        <v>-0.14810000000000001</v>
      </c>
      <c r="P135" s="10">
        <f t="shared" si="70"/>
        <v>13.178389986967881</v>
      </c>
      <c r="Q135" s="42">
        <f t="shared" si="71"/>
        <v>0.15588771659561773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2.3451574004678777E-4</v>
      </c>
      <c r="U135" s="42">
        <f t="shared" si="73"/>
        <v>0.96067397184466996</v>
      </c>
      <c r="V135" s="42">
        <f t="shared" si="74"/>
        <v>0.96164759798538235</v>
      </c>
      <c r="W135" s="42">
        <f t="shared" si="75"/>
        <v>0.94972713250854734</v>
      </c>
      <c r="X135" s="42">
        <f t="shared" si="76"/>
        <v>1.1920465476835007E-2</v>
      </c>
      <c r="Y135" s="42">
        <f t="shared" si="59"/>
        <v>4.5262608114603111E-3</v>
      </c>
      <c r="Z135" s="10">
        <f t="shared" si="77"/>
        <v>19.300456381125148</v>
      </c>
      <c r="AA135">
        <f t="shared" si="54"/>
        <v>6052012.6335602896</v>
      </c>
      <c r="AB135" s="10">
        <f t="shared" si="55"/>
        <v>6.05201263356029</v>
      </c>
      <c r="AC135" s="10">
        <f t="shared" si="56"/>
        <v>5.95101263356029</v>
      </c>
      <c r="AD135" s="3">
        <f t="shared" si="57"/>
        <v>863.0910273473952</v>
      </c>
      <c r="AI135" s="94">
        <f t="shared" si="58"/>
        <v>0.94972713250854734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139.67353966066324</v>
      </c>
      <c r="I136">
        <f t="shared" si="48"/>
        <v>1.3967353966066323E-4</v>
      </c>
      <c r="J136" s="4">
        <f t="shared" si="67"/>
        <v>376.37268312843889</v>
      </c>
      <c r="K136" s="40">
        <f t="shared" si="68"/>
        <v>2.6946598764722083</v>
      </c>
      <c r="L136" s="40">
        <f t="shared" si="49"/>
        <v>3.3053401235277917</v>
      </c>
      <c r="M136" s="10">
        <f t="shared" si="69"/>
        <v>6.05201263356029</v>
      </c>
      <c r="N136" s="10">
        <f t="shared" si="50"/>
        <v>17.20418640980624</v>
      </c>
      <c r="O136" s="10">
        <f t="shared" si="51"/>
        <v>-0.14810000000000001</v>
      </c>
      <c r="P136" s="10">
        <f t="shared" si="70"/>
        <v>13.177553112545683</v>
      </c>
      <c r="Q136" s="42">
        <f t="shared" si="71"/>
        <v>0.15717979098541268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2.3521211282292477E-4</v>
      </c>
      <c r="U136" s="42">
        <f t="shared" si="73"/>
        <v>0.95943091162062655</v>
      </c>
      <c r="V136" s="42">
        <f t="shared" si="74"/>
        <v>0.96206552336408746</v>
      </c>
      <c r="W136" s="42">
        <f t="shared" si="75"/>
        <v>0.95014138082056521</v>
      </c>
      <c r="X136" s="42">
        <f t="shared" si="76"/>
        <v>1.1924142543522254E-2</v>
      </c>
      <c r="Y136" s="42">
        <f t="shared" si="59"/>
        <v>4.5416676906610606E-3</v>
      </c>
      <c r="Z136" s="10">
        <f t="shared" si="77"/>
        <v>19.308817203985466</v>
      </c>
      <c r="AA136">
        <f t="shared" si="54"/>
        <v>6054590.5706559829</v>
      </c>
      <c r="AB136" s="10">
        <f t="shared" si="55"/>
        <v>6.0545905706559831</v>
      </c>
      <c r="AC136" s="10">
        <f t="shared" si="56"/>
        <v>5.9535905706559831</v>
      </c>
      <c r="AD136" s="3">
        <f t="shared" si="57"/>
        <v>863.46491235039639</v>
      </c>
      <c r="AI136" s="94">
        <f t="shared" si="58"/>
        <v>0.95014138082056521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139.67353966066324</v>
      </c>
      <c r="I137">
        <f t="shared" si="48"/>
        <v>1.3967353966066323E-4</v>
      </c>
      <c r="J137" s="4">
        <f t="shared" si="67"/>
        <v>377.53313277413577</v>
      </c>
      <c r="K137" s="40">
        <f t="shared" si="68"/>
        <v>2.70296817630134</v>
      </c>
      <c r="L137" s="40">
        <f t="shared" si="49"/>
        <v>3.29703182369866</v>
      </c>
      <c r="M137" s="10">
        <f t="shared" si="69"/>
        <v>6.0545905706559831</v>
      </c>
      <c r="N137" s="10">
        <f t="shared" si="50"/>
        <v>17.20418640980624</v>
      </c>
      <c r="O137" s="10">
        <f t="shared" si="51"/>
        <v>-0.14810000000000001</v>
      </c>
      <c r="P137" s="10">
        <f t="shared" si="70"/>
        <v>13.17672200706237</v>
      </c>
      <c r="Q137" s="42">
        <f t="shared" si="71"/>
        <v>0.15847194687120564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2.3590883137890491E-4</v>
      </c>
      <c r="U137" s="42">
        <f t="shared" si="73"/>
        <v>0.95818723416227414</v>
      </c>
      <c r="V137" s="42">
        <f t="shared" si="74"/>
        <v>0.96248252399454404</v>
      </c>
      <c r="W137" s="42">
        <f t="shared" si="75"/>
        <v>0.9505529754285077</v>
      </c>
      <c r="X137" s="42">
        <f t="shared" si="76"/>
        <v>1.1929548566036341E-2</v>
      </c>
      <c r="Y137" s="42">
        <f t="shared" si="59"/>
        <v>4.5570825270555169E-3</v>
      </c>
      <c r="Z137" s="10">
        <f t="shared" si="77"/>
        <v>19.31713408276844</v>
      </c>
      <c r="AA137">
        <f t="shared" si="54"/>
        <v>6057154.9582399819</v>
      </c>
      <c r="AB137" s="10">
        <f t="shared" si="55"/>
        <v>6.0571549582399822</v>
      </c>
      <c r="AC137" s="10">
        <f t="shared" si="56"/>
        <v>5.9561549582399822</v>
      </c>
      <c r="AD137" s="3">
        <f t="shared" si="57"/>
        <v>863.83683223204957</v>
      </c>
      <c r="AI137" s="94">
        <f t="shared" si="58"/>
        <v>0.9505529754285077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139.67353966066324</v>
      </c>
      <c r="I138">
        <f t="shared" si="48"/>
        <v>1.3967353966066323E-4</v>
      </c>
      <c r="J138" s="4">
        <f t="shared" si="67"/>
        <v>378.69540390003726</v>
      </c>
      <c r="K138" s="40">
        <f t="shared" si="68"/>
        <v>2.7112895171131015</v>
      </c>
      <c r="L138" s="40">
        <f t="shared" si="49"/>
        <v>3.2887104828868985</v>
      </c>
      <c r="M138" s="10">
        <f t="shared" si="69"/>
        <v>6.0571549582399822</v>
      </c>
      <c r="N138" s="10">
        <f t="shared" si="50"/>
        <v>17.20418640980624</v>
      </c>
      <c r="O138" s="10">
        <f t="shared" si="51"/>
        <v>-0.14810000000000001</v>
      </c>
      <c r="P138" s="10">
        <f t="shared" si="70"/>
        <v>13.175895672811755</v>
      </c>
      <c r="Q138" s="42">
        <f t="shared" si="71"/>
        <v>0.15976418379533497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2.3660589478433146E-4</v>
      </c>
      <c r="U138" s="42">
        <f t="shared" si="73"/>
        <v>0.95694294113041756</v>
      </c>
      <c r="V138" s="42">
        <f t="shared" si="74"/>
        <v>0.96289852783377672</v>
      </c>
      <c r="W138" s="42">
        <f t="shared" si="75"/>
        <v>0.95096240671525689</v>
      </c>
      <c r="X138" s="42">
        <f t="shared" si="76"/>
        <v>1.1936121118519827E-2</v>
      </c>
      <c r="Y138" s="42">
        <f t="shared" si="59"/>
        <v>4.5725068234957478E-3</v>
      </c>
      <c r="Z138" s="10">
        <f t="shared" si="77"/>
        <v>19.325413796911661</v>
      </c>
      <c r="AA138">
        <f t="shared" si="54"/>
        <v>6059707.8866524296</v>
      </c>
      <c r="AB138" s="10">
        <f t="shared" si="55"/>
        <v>6.0597078866524292</v>
      </c>
      <c r="AC138" s="10">
        <f t="shared" si="56"/>
        <v>5.9587078866524292</v>
      </c>
      <c r="AD138" s="3">
        <f t="shared" si="57"/>
        <v>864.20709015988825</v>
      </c>
      <c r="AI138" s="94">
        <f t="shared" si="58"/>
        <v>0.95096240671525689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139.67353966066324</v>
      </c>
      <c r="I139">
        <f t="shared" si="48"/>
        <v>1.3967353966066323E-4</v>
      </c>
      <c r="J139" s="4">
        <f t="shared" si="67"/>
        <v>379.85949650614339</v>
      </c>
      <c r="K139" s="40">
        <f t="shared" si="68"/>
        <v>2.7196238989074937</v>
      </c>
      <c r="L139" s="40">
        <f t="shared" si="49"/>
        <v>3.2803761010925063</v>
      </c>
      <c r="M139" s="10">
        <f t="shared" si="69"/>
        <v>6.0597078866524292</v>
      </c>
      <c r="N139" s="10">
        <f t="shared" si="50"/>
        <v>17.20418640980624</v>
      </c>
      <c r="O139" s="10">
        <f t="shared" si="51"/>
        <v>-0.14810000000000001</v>
      </c>
      <c r="P139" s="10">
        <f t="shared" si="70"/>
        <v>13.175073429969874</v>
      </c>
      <c r="Q139" s="42">
        <f t="shared" si="71"/>
        <v>0.16105650136664751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2.3730330210880825E-4</v>
      </c>
      <c r="U139" s="42">
        <f t="shared" si="73"/>
        <v>0.9556980341858603</v>
      </c>
      <c r="V139" s="42">
        <f t="shared" si="74"/>
        <v>0.96331348593586652</v>
      </c>
      <c r="W139" s="42">
        <f t="shared" si="75"/>
        <v>0.95137000842546993</v>
      </c>
      <c r="X139" s="42">
        <f t="shared" si="76"/>
        <v>1.1943477510396594E-2</v>
      </c>
      <c r="Y139" s="42">
        <f t="shared" si="59"/>
        <v>4.5879415893450093E-3</v>
      </c>
      <c r="Z139" s="10">
        <f t="shared" si="77"/>
        <v>19.333660967100016</v>
      </c>
      <c r="AA139">
        <f t="shared" si="54"/>
        <v>6062250.7806137362</v>
      </c>
      <c r="AB139" s="10">
        <f t="shared" si="55"/>
        <v>6.062250780613736</v>
      </c>
      <c r="AC139" s="10">
        <f t="shared" si="56"/>
        <v>5.961250780613736</v>
      </c>
      <c r="AD139" s="3">
        <f t="shared" si="57"/>
        <v>864.57589276486385</v>
      </c>
      <c r="AI139" s="94">
        <f t="shared" si="58"/>
        <v>0.95137000842546993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139.67353966066324</v>
      </c>
      <c r="I140">
        <f t="shared" si="48"/>
        <v>1.3967353966066323E-4</v>
      </c>
      <c r="J140" s="4">
        <f t="shared" si="67"/>
        <v>381.02541059245459</v>
      </c>
      <c r="K140" s="40">
        <f t="shared" si="68"/>
        <v>2.7279713216845192</v>
      </c>
      <c r="L140" s="40">
        <f t="shared" si="49"/>
        <v>3.2720286783154808</v>
      </c>
      <c r="M140" s="10">
        <f t="shared" si="69"/>
        <v>6.062250780613736</v>
      </c>
      <c r="N140" s="10">
        <f t="shared" si="50"/>
        <v>17.20418640980624</v>
      </c>
      <c r="O140" s="10">
        <f t="shared" si="51"/>
        <v>-0.14810000000000001</v>
      </c>
      <c r="P140" s="10">
        <f t="shared" si="70"/>
        <v>13.17425481428031</v>
      </c>
      <c r="Q140" s="42">
        <f t="shared" si="71"/>
        <v>0.16234889923938542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2.3800105242193881E-4</v>
      </c>
      <c r="U140" s="42">
        <f t="shared" si="73"/>
        <v>0.95445251498940653</v>
      </c>
      <c r="V140" s="42">
        <f t="shared" si="74"/>
        <v>0.96372736502202005</v>
      </c>
      <c r="W140" s="42">
        <f t="shared" si="75"/>
        <v>0.95177600803065499</v>
      </c>
      <c r="X140" s="42">
        <f t="shared" si="76"/>
        <v>1.195135699136507E-2</v>
      </c>
      <c r="Y140" s="42">
        <f t="shared" si="59"/>
        <v>4.6033874976969813E-3</v>
      </c>
      <c r="Z140" s="10">
        <f t="shared" si="77"/>
        <v>19.341878747392645</v>
      </c>
      <c r="AA140">
        <f t="shared" si="54"/>
        <v>6064784.6126317745</v>
      </c>
      <c r="AB140" s="10">
        <f t="shared" si="55"/>
        <v>6.0647846126317742</v>
      </c>
      <c r="AC140" s="10">
        <f t="shared" si="56"/>
        <v>5.9637846126317742</v>
      </c>
      <c r="AD140" s="3">
        <f t="shared" si="57"/>
        <v>864.94338109235309</v>
      </c>
      <c r="AI140" s="94">
        <f t="shared" si="58"/>
        <v>0.95177600803065499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139.67353966066324</v>
      </c>
      <c r="I141">
        <f t="shared" si="48"/>
        <v>1.3967353966066323E-4</v>
      </c>
      <c r="J141" s="4">
        <f t="shared" si="67"/>
        <v>382.19314615897042</v>
      </c>
      <c r="K141" s="40">
        <f t="shared" si="68"/>
        <v>2.7363317854441749</v>
      </c>
      <c r="L141" s="40">
        <f t="shared" si="49"/>
        <v>3.2636682145558251</v>
      </c>
      <c r="M141" s="10">
        <f t="shared" si="69"/>
        <v>6.0647846126317742</v>
      </c>
      <c r="N141" s="10">
        <f t="shared" si="50"/>
        <v>17.20418640980624</v>
      </c>
      <c r="O141" s="10">
        <f t="shared" si="51"/>
        <v>-0.14810000000000001</v>
      </c>
      <c r="P141" s="10">
        <f t="shared" si="70"/>
        <v>13.17343950787264</v>
      </c>
      <c r="Q141" s="42">
        <f t="shared" si="71"/>
        <v>0.1636413770988471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2.3869914479332684E-4</v>
      </c>
      <c r="U141" s="42">
        <f t="shared" si="73"/>
        <v>0.95320638520186041</v>
      </c>
      <c r="V141" s="42">
        <f t="shared" si="74"/>
        <v>0.96414014245871693</v>
      </c>
      <c r="W141" s="42">
        <f t="shared" si="75"/>
        <v>0.95218056080186053</v>
      </c>
      <c r="X141" s="42">
        <f t="shared" si="76"/>
        <v>1.19595816568564E-2</v>
      </c>
      <c r="Y141" s="42">
        <f t="shared" si="59"/>
        <v>4.6188449921968919E-3</v>
      </c>
      <c r="Z141" s="10">
        <f t="shared" si="77"/>
        <v>19.350069294115116</v>
      </c>
      <c r="AA141">
        <f t="shared" si="54"/>
        <v>6067310.0475779064</v>
      </c>
      <c r="AB141" s="10">
        <f t="shared" si="55"/>
        <v>6.067310047577906</v>
      </c>
      <c r="AC141" s="10">
        <f t="shared" si="56"/>
        <v>5.9663100475779061</v>
      </c>
      <c r="AD141" s="3">
        <f t="shared" si="57"/>
        <v>865.30965157039975</v>
      </c>
      <c r="AI141" s="94">
        <f t="shared" si="58"/>
        <v>0.95218056080186053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139.67353966066324</v>
      </c>
      <c r="I142">
        <f t="shared" si="48"/>
        <v>1.3967353966066323E-4</v>
      </c>
      <c r="J142" s="4">
        <f t="shared" si="67"/>
        <v>383.36270320569133</v>
      </c>
      <c r="K142" s="40">
        <f t="shared" si="68"/>
        <v>2.7447052901864644</v>
      </c>
      <c r="L142" s="40">
        <f t="shared" si="49"/>
        <v>3.2552947098135356</v>
      </c>
      <c r="M142" s="10">
        <f t="shared" si="69"/>
        <v>6.067310047577906</v>
      </c>
      <c r="N142" s="10">
        <f t="shared" si="50"/>
        <v>17.20418640980624</v>
      </c>
      <c r="O142" s="10">
        <f t="shared" si="51"/>
        <v>-0.14810000000000001</v>
      </c>
      <c r="P142" s="10">
        <f t="shared" si="70"/>
        <v>13.172627292418014</v>
      </c>
      <c r="Q142" s="42">
        <f t="shared" si="71"/>
        <v>0.16493393465163564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2.3939757829257596E-4</v>
      </c>
      <c r="U142" s="42">
        <f t="shared" si="73"/>
        <v>0.95195964648402576</v>
      </c>
      <c r="V142" s="42">
        <f t="shared" si="74"/>
        <v>0.96455180285393227</v>
      </c>
      <c r="W142" s="42">
        <f t="shared" si="75"/>
        <v>0.95258377289275042</v>
      </c>
      <c r="X142" s="42">
        <f t="shared" si="76"/>
        <v>1.1968029961181847E-2</v>
      </c>
      <c r="Y142" s="42">
        <f t="shared" si="59"/>
        <v>4.6343143597152173E-3</v>
      </c>
      <c r="Z142" s="10">
        <f t="shared" si="77"/>
        <v>19.358234083936569</v>
      </c>
      <c r="AA142">
        <f t="shared" si="54"/>
        <v>6069827.5407614019</v>
      </c>
      <c r="AB142" s="10">
        <f t="shared" si="55"/>
        <v>6.069827540761402</v>
      </c>
      <c r="AC142" s="10">
        <f t="shared" si="56"/>
        <v>5.968827540761402</v>
      </c>
      <c r="AD142" s="3">
        <f t="shared" si="57"/>
        <v>865.67477023370589</v>
      </c>
      <c r="AI142" s="94">
        <f t="shared" si="58"/>
        <v>0.95258377289275042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139.67353966066324</v>
      </c>
      <c r="I143">
        <f t="shared" si="48"/>
        <v>1.3967353966066323E-4</v>
      </c>
      <c r="J143" s="4">
        <f t="shared" si="67"/>
        <v>384.53408173261687</v>
      </c>
      <c r="K143" s="40">
        <f t="shared" si="68"/>
        <v>2.7530918359113841</v>
      </c>
      <c r="L143" s="40">
        <f t="shared" si="49"/>
        <v>3.2469081640886159</v>
      </c>
      <c r="M143" s="10">
        <f t="shared" si="69"/>
        <v>6.069827540761402</v>
      </c>
      <c r="N143" s="10">
        <f t="shared" si="50"/>
        <v>17.20418640980624</v>
      </c>
      <c r="O143" s="10">
        <f t="shared" si="51"/>
        <v>-0.14810000000000001</v>
      </c>
      <c r="P143" s="10">
        <f t="shared" si="70"/>
        <v>13.171818017367533</v>
      </c>
      <c r="Q143" s="42">
        <f t="shared" si="71"/>
        <v>0.16622657161901808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2.4009635198928979E-4</v>
      </c>
      <c r="U143" s="42">
        <f t="shared" si="73"/>
        <v>0.95071230049670663</v>
      </c>
      <c r="V143" s="42">
        <f t="shared" si="74"/>
        <v>0.96496233574765777</v>
      </c>
      <c r="W143" s="42">
        <f t="shared" si="75"/>
        <v>0.95298571699820955</v>
      </c>
      <c r="X143" s="42">
        <f t="shared" si="76"/>
        <v>1.197661874944822E-2</v>
      </c>
      <c r="Y143" s="42">
        <f t="shared" si="59"/>
        <v>4.649795779855E-3</v>
      </c>
      <c r="Z143" s="10">
        <f t="shared" si="77"/>
        <v>19.366374129926047</v>
      </c>
      <c r="AA143">
        <f t="shared" si="54"/>
        <v>6072337.4045472406</v>
      </c>
      <c r="AB143" s="10">
        <f t="shared" si="55"/>
        <v>6.0723374045472402</v>
      </c>
      <c r="AC143" s="10">
        <f t="shared" si="56"/>
        <v>5.9713374045472403</v>
      </c>
      <c r="AD143" s="3">
        <f t="shared" si="57"/>
        <v>866.03878238538664</v>
      </c>
      <c r="AI143" s="94">
        <f t="shared" si="58"/>
        <v>0.95298571699820955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139.67353966066324</v>
      </c>
      <c r="I144">
        <f t="shared" si="48"/>
        <v>1.3967353966066323E-4</v>
      </c>
      <c r="J144" s="4">
        <f t="shared" si="67"/>
        <v>385.70728173974703</v>
      </c>
      <c r="K144" s="40">
        <f t="shared" si="68"/>
        <v>2.761491422618934</v>
      </c>
      <c r="L144" s="40">
        <f t="shared" si="49"/>
        <v>3.238508577381066</v>
      </c>
      <c r="M144" s="10">
        <f t="shared" si="69"/>
        <v>6.0723374045472402</v>
      </c>
      <c r="N144" s="10">
        <f t="shared" si="50"/>
        <v>17.20418640980624</v>
      </c>
      <c r="O144" s="10">
        <f t="shared" si="51"/>
        <v>-0.14810000000000001</v>
      </c>
      <c r="P144" s="10">
        <f t="shared" si="70"/>
        <v>13.171011578388431</v>
      </c>
      <c r="Q144" s="42">
        <f t="shared" si="71"/>
        <v>0.16751928773239702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2.4079546495307195E-4</v>
      </c>
      <c r="U144" s="42">
        <f t="shared" si="73"/>
        <v>0.9494643489007073</v>
      </c>
      <c r="V144" s="42">
        <f t="shared" si="74"/>
        <v>0.96537173404406085</v>
      </c>
      <c r="W144" s="42">
        <f t="shared" si="75"/>
        <v>0.95338644299057274</v>
      </c>
      <c r="X144" s="42">
        <f t="shared" si="76"/>
        <v>1.1985291053488112E-2</v>
      </c>
      <c r="Y144" s="42">
        <f t="shared" si="59"/>
        <v>4.6652893587233804E-3</v>
      </c>
      <c r="Z144" s="10">
        <f t="shared" si="77"/>
        <v>19.374490128510466</v>
      </c>
      <c r="AA144">
        <f t="shared" si="54"/>
        <v>6074839.8536684476</v>
      </c>
      <c r="AB144" s="10">
        <f t="shared" si="55"/>
        <v>6.0748398536684478</v>
      </c>
      <c r="AC144" s="10">
        <f t="shared" si="56"/>
        <v>5.9738398536684478</v>
      </c>
      <c r="AD144" s="3">
        <f t="shared" si="57"/>
        <v>866.40171916873783</v>
      </c>
      <c r="AI144" s="94">
        <f t="shared" si="58"/>
        <v>0.95338644299057274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139.67353966066324</v>
      </c>
      <c r="I145">
        <f t="shared" si="48"/>
        <v>1.3967353966066323E-4</v>
      </c>
      <c r="J145" s="4">
        <f t="shared" si="67"/>
        <v>386.8823032270825</v>
      </c>
      <c r="K145" s="40">
        <f t="shared" si="68"/>
        <v>2.769904050309119</v>
      </c>
      <c r="L145" s="40">
        <f t="shared" si="49"/>
        <v>3.230095949690881</v>
      </c>
      <c r="M145" s="10">
        <f t="shared" si="69"/>
        <v>6.0748398536684478</v>
      </c>
      <c r="N145" s="10">
        <f t="shared" si="50"/>
        <v>17.20418640980624</v>
      </c>
      <c r="O145" s="10">
        <f t="shared" si="51"/>
        <v>-0.14810000000000001</v>
      </c>
      <c r="P145" s="10">
        <f t="shared" si="70"/>
        <v>13.17020790270379</v>
      </c>
      <c r="Q145" s="42">
        <f t="shared" si="71"/>
        <v>0.16881208273021842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2.4149491625352626E-4</v>
      </c>
      <c r="U145" s="42">
        <f t="shared" si="73"/>
        <v>0.94821579335683126</v>
      </c>
      <c r="V145" s="42">
        <f t="shared" si="74"/>
        <v>0.96577999294558925</v>
      </c>
      <c r="W145" s="42">
        <f t="shared" si="75"/>
        <v>0.95378598515421187</v>
      </c>
      <c r="X145" s="42">
        <f t="shared" si="76"/>
        <v>1.1994007791377381E-2</v>
      </c>
      <c r="Y145" s="42">
        <f t="shared" si="59"/>
        <v>4.6807951519999037E-3</v>
      </c>
      <c r="Z145" s="10">
        <f t="shared" si="77"/>
        <v>19.382582559567879</v>
      </c>
      <c r="AA145">
        <f t="shared" si="54"/>
        <v>6077335.036088381</v>
      </c>
      <c r="AB145" s="10">
        <f t="shared" si="55"/>
        <v>6.0773350360883809</v>
      </c>
      <c r="AC145" s="10">
        <f t="shared" si="56"/>
        <v>5.9763350360883809</v>
      </c>
      <c r="AD145" s="3">
        <f t="shared" si="57"/>
        <v>866.763602043275</v>
      </c>
      <c r="AI145" s="94">
        <f t="shared" si="58"/>
        <v>0.95378598515421187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139.67353966066324</v>
      </c>
      <c r="I146">
        <f t="shared" si="48"/>
        <v>1.3967353966066323E-4</v>
      </c>
      <c r="J146" s="4">
        <f t="shared" si="67"/>
        <v>388.05914619462237</v>
      </c>
      <c r="K146" s="40">
        <f t="shared" si="68"/>
        <v>2.7783297189819329</v>
      </c>
      <c r="L146" s="40">
        <f t="shared" si="49"/>
        <v>3.2216702810180671</v>
      </c>
      <c r="M146" s="10">
        <f t="shared" si="69"/>
        <v>6.0773350360883809</v>
      </c>
      <c r="N146" s="10">
        <f t="shared" si="50"/>
        <v>17.20418640980624</v>
      </c>
      <c r="O146" s="10">
        <f t="shared" si="51"/>
        <v>-0.14810000000000001</v>
      </c>
      <c r="P146" s="10">
        <f t="shared" si="70"/>
        <v>13.169406939112184</v>
      </c>
      <c r="Q146" s="42">
        <f t="shared" si="71"/>
        <v>0.17010495635585726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2.4219470496025602E-4</v>
      </c>
      <c r="U146" s="42">
        <f t="shared" si="73"/>
        <v>0.94696663552588345</v>
      </c>
      <c r="V146" s="42">
        <f t="shared" si="74"/>
        <v>0.96618710922389361</v>
      </c>
      <c r="W146" s="42">
        <f t="shared" si="75"/>
        <v>0.95418436711302423</v>
      </c>
      <c r="X146" s="42">
        <f t="shared" si="76"/>
        <v>1.200274211086938E-2</v>
      </c>
      <c r="Y146" s="42">
        <f t="shared" si="59"/>
        <v>4.6963131807103917E-3</v>
      </c>
      <c r="Z146" s="10">
        <f t="shared" si="77"/>
        <v>19.390651754674213</v>
      </c>
      <c r="AA146">
        <f t="shared" si="54"/>
        <v>6079823.0540436152</v>
      </c>
      <c r="AB146" s="10">
        <f t="shared" si="55"/>
        <v>6.0798230540436151</v>
      </c>
      <c r="AC146" s="10">
        <f t="shared" si="56"/>
        <v>5.9788230540436151</v>
      </c>
      <c r="AD146" s="3">
        <f t="shared" si="57"/>
        <v>867.12444583663751</v>
      </c>
      <c r="AI146" s="94">
        <f t="shared" si="58"/>
        <v>0.95418436711302423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139.67353966066324</v>
      </c>
      <c r="I147">
        <f t="shared" si="48"/>
        <v>1.3967353966066323E-4</v>
      </c>
      <c r="J147" s="4">
        <f t="shared" si="67"/>
        <v>389.23781064236709</v>
      </c>
      <c r="K147" s="40">
        <f t="shared" si="68"/>
        <v>2.7867684286373788</v>
      </c>
      <c r="L147" s="40">
        <f t="shared" si="49"/>
        <v>3.2132315713626212</v>
      </c>
      <c r="M147" s="10">
        <f t="shared" si="69"/>
        <v>6.0798230540436151</v>
      </c>
      <c r="N147" s="10">
        <f t="shared" si="50"/>
        <v>17.20418640980624</v>
      </c>
      <c r="O147" s="10">
        <f t="shared" si="51"/>
        <v>-0.14810000000000001</v>
      </c>
      <c r="P147" s="10">
        <f t="shared" si="70"/>
        <v>13.16860865118594</v>
      </c>
      <c r="Q147" s="42">
        <f t="shared" si="71"/>
        <v>0.17139790835616975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2.4289483014286516E-4</v>
      </c>
      <c r="U147" s="42">
        <f t="shared" si="73"/>
        <v>0.94571687706866703</v>
      </c>
      <c r="V147" s="42">
        <f t="shared" si="74"/>
        <v>0.96659308072873096</v>
      </c>
      <c r="W147" s="42">
        <f t="shared" si="75"/>
        <v>0.95458160519014756</v>
      </c>
      <c r="X147" s="42">
        <f t="shared" si="76"/>
        <v>1.2011475538583394E-2</v>
      </c>
      <c r="Y147" s="42">
        <f t="shared" si="59"/>
        <v>4.7118434420347077E-3</v>
      </c>
      <c r="Z147" s="10">
        <f t="shared" si="77"/>
        <v>19.398697943728607</v>
      </c>
      <c r="AA147">
        <f t="shared" si="54"/>
        <v>6082303.9784201775</v>
      </c>
      <c r="AB147" s="10">
        <f t="shared" si="55"/>
        <v>6.0823039784201773</v>
      </c>
      <c r="AC147" s="10">
        <f t="shared" si="56"/>
        <v>5.9813039784201774</v>
      </c>
      <c r="AD147" s="3">
        <f t="shared" si="57"/>
        <v>867.48426082961237</v>
      </c>
      <c r="AI147" s="94">
        <f t="shared" si="58"/>
        <v>0.95458160519014756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139.67353966066324</v>
      </c>
      <c r="I148">
        <f t="shared" si="48"/>
        <v>1.3967353966066323E-4</v>
      </c>
      <c r="J148" s="4">
        <f t="shared" si="67"/>
        <v>390.4182965703169</v>
      </c>
      <c r="K148" s="40">
        <f t="shared" si="68"/>
        <v>2.7952201792754581</v>
      </c>
      <c r="L148" s="40">
        <f t="shared" si="49"/>
        <v>3.2047798207245419</v>
      </c>
      <c r="M148" s="10">
        <f t="shared" si="69"/>
        <v>6.0823039784201773</v>
      </c>
      <c r="N148" s="10">
        <f t="shared" si="50"/>
        <v>17.20418640980624</v>
      </c>
      <c r="O148" s="10">
        <f t="shared" si="51"/>
        <v>-0.14810000000000001</v>
      </c>
      <c r="P148" s="10">
        <f t="shared" si="70"/>
        <v>13.167813012626491</v>
      </c>
      <c r="Q148" s="42">
        <f t="shared" si="71"/>
        <v>0.17269093848050071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2.435952908709573E-4</v>
      </c>
      <c r="U148" s="42">
        <f t="shared" si="73"/>
        <v>0.94446651964598616</v>
      </c>
      <c r="V148" s="42">
        <f t="shared" si="74"/>
        <v>0.96699790604478575</v>
      </c>
      <c r="W148" s="42">
        <f t="shared" si="75"/>
        <v>0.95497771070327742</v>
      </c>
      <c r="X148" s="42">
        <f t="shared" si="76"/>
        <v>1.2020195341508333E-2</v>
      </c>
      <c r="Y148" s="42">
        <f t="shared" si="59"/>
        <v>4.7273859167116204E-3</v>
      </c>
      <c r="Z148" s="10">
        <f t="shared" si="77"/>
        <v>19.406721286808111</v>
      </c>
      <c r="AA148">
        <f t="shared" si="54"/>
        <v>6084777.8585754782</v>
      </c>
      <c r="AB148" s="10">
        <f t="shared" si="55"/>
        <v>6.0847778585754781</v>
      </c>
      <c r="AC148" s="10">
        <f t="shared" si="56"/>
        <v>5.9837778585754782</v>
      </c>
      <c r="AD148" s="3">
        <f t="shared" si="57"/>
        <v>867.84305418063502</v>
      </c>
      <c r="AI148" s="94">
        <f t="shared" si="58"/>
        <v>0.95497771070327742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139.67353966066324</v>
      </c>
      <c r="I149">
        <f t="shared" si="48"/>
        <v>1.3967353966066323E-4</v>
      </c>
      <c r="J149" s="4">
        <f t="shared" si="67"/>
        <v>391.60060397847133</v>
      </c>
      <c r="K149" s="40">
        <f t="shared" si="68"/>
        <v>2.8036849708961675</v>
      </c>
      <c r="L149" s="40">
        <f t="shared" si="49"/>
        <v>3.1963150291038325</v>
      </c>
      <c r="M149" s="10">
        <f t="shared" si="69"/>
        <v>6.0847778585754781</v>
      </c>
      <c r="N149" s="10">
        <f t="shared" si="50"/>
        <v>17.20418640980624</v>
      </c>
      <c r="O149" s="10">
        <f t="shared" si="51"/>
        <v>-0.14810000000000001</v>
      </c>
      <c r="P149" s="10">
        <f t="shared" si="70"/>
        <v>13.167020004092585</v>
      </c>
      <c r="Q149" s="42">
        <f t="shared" si="71"/>
        <v>0.17398404648000182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2.4429608621413584E-4</v>
      </c>
      <c r="U149" s="42">
        <f t="shared" si="73"/>
        <v>0.94321556491864533</v>
      </c>
      <c r="V149" s="42">
        <f t="shared" si="74"/>
        <v>0.96740158426322731</v>
      </c>
      <c r="W149" s="42">
        <f t="shared" si="75"/>
        <v>0.9553726915328401</v>
      </c>
      <c r="X149" s="42">
        <f t="shared" si="76"/>
        <v>1.2028892730387208E-2</v>
      </c>
      <c r="Y149" s="42">
        <f t="shared" si="59"/>
        <v>4.7429405741264245E-3</v>
      </c>
      <c r="Z149" s="10">
        <f t="shared" si="77"/>
        <v>19.414721895990738</v>
      </c>
      <c r="AA149">
        <f t="shared" si="54"/>
        <v>6087244.7290671291</v>
      </c>
      <c r="AB149" s="10">
        <f t="shared" si="55"/>
        <v>6.0872447290671294</v>
      </c>
      <c r="AC149" s="10">
        <f t="shared" si="56"/>
        <v>5.9862447290671295</v>
      </c>
      <c r="AD149" s="3">
        <f t="shared" si="57"/>
        <v>868.20083090168657</v>
      </c>
      <c r="AI149" s="94">
        <f t="shared" si="58"/>
        <v>0.9553726915328401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139.67353966066324</v>
      </c>
      <c r="I150">
        <f t="shared" si="48"/>
        <v>1.3967353966066323E-4</v>
      </c>
      <c r="J150" s="4">
        <f t="shared" si="67"/>
        <v>392.78473286683061</v>
      </c>
      <c r="K150" s="40">
        <f t="shared" si="68"/>
        <v>2.812162803499509</v>
      </c>
      <c r="L150" s="40">
        <f t="shared" si="49"/>
        <v>3.187837196500491</v>
      </c>
      <c r="M150" s="10">
        <f t="shared" si="69"/>
        <v>6.0872447290671294</v>
      </c>
      <c r="N150" s="10">
        <f t="shared" si="50"/>
        <v>17.20418640980624</v>
      </c>
      <c r="O150" s="10">
        <f t="shared" si="51"/>
        <v>-0.14810000000000001</v>
      </c>
      <c r="P150" s="10">
        <f t="shared" si="70"/>
        <v>13.166229611028317</v>
      </c>
      <c r="Q150" s="42">
        <f t="shared" si="71"/>
        <v>0.17527723210716281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2.449972152420045E-4</v>
      </c>
      <c r="U150" s="42">
        <f t="shared" si="73"/>
        <v>0.94196401454744827</v>
      </c>
      <c r="V150" s="42">
        <f t="shared" si="74"/>
        <v>0.96780411482353601</v>
      </c>
      <c r="W150" s="42">
        <f t="shared" si="75"/>
        <v>0.95576655319631976</v>
      </c>
      <c r="X150" s="42">
        <f t="shared" si="76"/>
        <v>1.2037561627216253E-2</v>
      </c>
      <c r="Y150" s="42">
        <f t="shared" si="59"/>
        <v>4.7585073758088054E-3</v>
      </c>
      <c r="Z150" s="10">
        <f t="shared" si="77"/>
        <v>19.422699850316359</v>
      </c>
      <c r="AA150">
        <f t="shared" si="54"/>
        <v>6089704.614265915</v>
      </c>
      <c r="AB150" s="10">
        <f t="shared" si="55"/>
        <v>6.0897046142659148</v>
      </c>
      <c r="AC150" s="10">
        <f t="shared" si="56"/>
        <v>5.9887046142659148</v>
      </c>
      <c r="AD150" s="3">
        <f t="shared" si="57"/>
        <v>868.55759452732627</v>
      </c>
      <c r="AI150" s="94">
        <f t="shared" si="58"/>
        <v>0.95576655319631976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139.67353966066324</v>
      </c>
      <c r="I151">
        <f t="shared" si="48"/>
        <v>1.3967353966066323E-4</v>
      </c>
      <c r="J151" s="4">
        <f t="shared" si="67"/>
        <v>393.97068323539452</v>
      </c>
      <c r="K151" s="40">
        <f t="shared" si="68"/>
        <v>2.8206536770854811</v>
      </c>
      <c r="L151" s="40">
        <f t="shared" si="49"/>
        <v>3.1793463229145189</v>
      </c>
      <c r="M151" s="10">
        <f t="shared" si="69"/>
        <v>6.0897046142659148</v>
      </c>
      <c r="N151" s="10">
        <f t="shared" si="50"/>
        <v>17.20418640980624</v>
      </c>
      <c r="O151" s="10">
        <f t="shared" si="51"/>
        <v>-0.14810000000000001</v>
      </c>
      <c r="P151" s="10">
        <f t="shared" si="70"/>
        <v>13.165441822174879</v>
      </c>
      <c r="Q151" s="42">
        <f t="shared" si="71"/>
        <v>0.17657049511548853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2.4569867702416712E-4</v>
      </c>
      <c r="U151" s="42">
        <f t="shared" si="73"/>
        <v>0.94071187019319902</v>
      </c>
      <c r="V151" s="42">
        <f t="shared" si="74"/>
        <v>0.96820549740327044</v>
      </c>
      <c r="W151" s="42">
        <f t="shared" si="75"/>
        <v>0.95615929958476709</v>
      </c>
      <c r="X151" s="42">
        <f t="shared" si="76"/>
        <v>1.2046197818503357E-2</v>
      </c>
      <c r="Y151" s="42">
        <f t="shared" si="59"/>
        <v>4.7740862778384496E-3</v>
      </c>
      <c r="Z151" s="10">
        <f t="shared" si="77"/>
        <v>19.430655206046822</v>
      </c>
      <c r="AA151">
        <f t="shared" si="54"/>
        <v>6092157.5315193506</v>
      </c>
      <c r="AB151" s="10">
        <f t="shared" si="55"/>
        <v>6.0921575315193506</v>
      </c>
      <c r="AC151" s="10">
        <f t="shared" si="56"/>
        <v>5.9911575315193506</v>
      </c>
      <c r="AD151" s="3">
        <f t="shared" si="57"/>
        <v>868.9133475735099</v>
      </c>
      <c r="AI151" s="94">
        <f t="shared" si="58"/>
        <v>0.95615929958476709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139.67353966066324</v>
      </c>
      <c r="I152">
        <f t="shared" si="48"/>
        <v>1.3967353966066323E-4</v>
      </c>
      <c r="J152" s="4">
        <f t="shared" si="67"/>
        <v>395.15845508416351</v>
      </c>
      <c r="K152" s="40">
        <f t="shared" si="68"/>
        <v>2.8291575916540861</v>
      </c>
      <c r="L152" s="40">
        <f t="shared" si="49"/>
        <v>3.1708424083459139</v>
      </c>
      <c r="M152" s="10">
        <f t="shared" si="69"/>
        <v>6.0921575315193506</v>
      </c>
      <c r="N152" s="10">
        <f t="shared" si="50"/>
        <v>17.20418640980624</v>
      </c>
      <c r="O152" s="10">
        <f t="shared" si="51"/>
        <v>-0.14810000000000001</v>
      </c>
      <c r="P152" s="10">
        <f t="shared" si="70"/>
        <v>13.164656628550304</v>
      </c>
      <c r="Q152" s="42">
        <f t="shared" si="71"/>
        <v>0.1778638352592761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2.464004706302272E-4</v>
      </c>
      <c r="U152" s="42">
        <f t="shared" si="73"/>
        <v>0.93945913351670141</v>
      </c>
      <c r="V152" s="42">
        <f t="shared" si="74"/>
        <v>0.96860573184479615</v>
      </c>
      <c r="W152" s="42">
        <f t="shared" si="75"/>
        <v>0.95655093346789377</v>
      </c>
      <c r="X152" s="42">
        <f t="shared" si="76"/>
        <v>1.2054798376902376E-2</v>
      </c>
      <c r="Y152" s="42">
        <f t="shared" si="59"/>
        <v>4.7896772325045625E-3</v>
      </c>
      <c r="Z152" s="10">
        <f t="shared" si="77"/>
        <v>19.438588003723513</v>
      </c>
      <c r="AA152">
        <f t="shared" si="54"/>
        <v>6094603.4933277788</v>
      </c>
      <c r="AB152" s="10">
        <f t="shared" si="55"/>
        <v>6.0946034933277788</v>
      </c>
      <c r="AC152" s="10">
        <f t="shared" si="56"/>
        <v>5.9936034933277789</v>
      </c>
      <c r="AD152" s="3">
        <f t="shared" si="57"/>
        <v>869.26809185319485</v>
      </c>
      <c r="AI152" s="94">
        <f t="shared" si="58"/>
        <v>0.95655093346789377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139.67353966066324</v>
      </c>
      <c r="I153">
        <f t="shared" si="48"/>
        <v>1.3967353966066323E-4</v>
      </c>
      <c r="J153" s="4">
        <f t="shared" si="67"/>
        <v>396.34804841313712</v>
      </c>
      <c r="K153" s="40">
        <f t="shared" si="68"/>
        <v>2.8376745472053218</v>
      </c>
      <c r="L153" s="40">
        <f t="shared" si="49"/>
        <v>3.1623254527946782</v>
      </c>
      <c r="M153" s="10">
        <f t="shared" si="69"/>
        <v>6.0946034933277788</v>
      </c>
      <c r="N153" s="10">
        <f t="shared" si="50"/>
        <v>17.20418640980624</v>
      </c>
      <c r="O153" s="10">
        <f t="shared" si="51"/>
        <v>-0.14810000000000001</v>
      </c>
      <c r="P153" s="10">
        <f t="shared" si="70"/>
        <v>13.163874022748013</v>
      </c>
      <c r="Q153" s="42">
        <f t="shared" si="71"/>
        <v>0.17915725229346074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2.4710259512978824E-4</v>
      </c>
      <c r="U153" s="42">
        <f t="shared" si="73"/>
        <v>0.93820580617876004</v>
      </c>
      <c r="V153" s="42">
        <f t="shared" si="74"/>
        <v>0.96900481810296368</v>
      </c>
      <c r="W153" s="42">
        <f t="shared" si="75"/>
        <v>0.95694145684151066</v>
      </c>
      <c r="X153" s="42">
        <f t="shared" si="76"/>
        <v>1.2063361261453021E-2</v>
      </c>
      <c r="Y153" s="42">
        <f t="shared" si="59"/>
        <v>4.805280189449649E-3</v>
      </c>
      <c r="Z153" s="10">
        <f t="shared" si="77"/>
        <v>19.44649827301782</v>
      </c>
      <c r="AA153">
        <f t="shared" si="54"/>
        <v>6097042.5088399369</v>
      </c>
      <c r="AB153" s="10">
        <f t="shared" si="55"/>
        <v>6.0970425088399374</v>
      </c>
      <c r="AC153" s="10">
        <f t="shared" si="56"/>
        <v>5.9960425088399374</v>
      </c>
      <c r="AD153" s="3">
        <f t="shared" si="57"/>
        <v>869.62182869324681</v>
      </c>
      <c r="AI153" s="94">
        <f t="shared" si="58"/>
        <v>0.95694145684151066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139.67353966066324</v>
      </c>
      <c r="I154">
        <f t="shared" si="48"/>
        <v>1.3967353966066323E-4</v>
      </c>
      <c r="J154" s="4">
        <f t="shared" si="67"/>
        <v>397.53946322231559</v>
      </c>
      <c r="K154" s="40">
        <f t="shared" si="68"/>
        <v>2.8462045437391894</v>
      </c>
      <c r="L154" s="40">
        <f t="shared" si="49"/>
        <v>3.1537954562608106</v>
      </c>
      <c r="M154" s="10">
        <f t="shared" si="69"/>
        <v>6.0970425088399374</v>
      </c>
      <c r="N154" s="10">
        <f t="shared" si="50"/>
        <v>17.20418640980624</v>
      </c>
      <c r="O154" s="10">
        <f t="shared" si="51"/>
        <v>-0.14810000000000001</v>
      </c>
      <c r="P154" s="10">
        <f t="shared" si="70"/>
        <v>13.163093998454926</v>
      </c>
      <c r="Q154" s="42">
        <f t="shared" si="71"/>
        <v>0.18045074597350905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2.4780504959245409E-4</v>
      </c>
      <c r="U154" s="42">
        <f t="shared" si="73"/>
        <v>0.9369518898401783</v>
      </c>
      <c r="V154" s="42">
        <f t="shared" si="74"/>
        <v>0.96940275621208727</v>
      </c>
      <c r="W154" s="42">
        <f t="shared" si="75"/>
        <v>0.95733087116630911</v>
      </c>
      <c r="X154" s="42">
        <f t="shared" si="76"/>
        <v>1.2071885045778163E-2</v>
      </c>
      <c r="Y154" s="42">
        <f t="shared" si="59"/>
        <v>4.8208950964626325E-3</v>
      </c>
      <c r="Z154" s="10">
        <f t="shared" si="77"/>
        <v>19.454386036084365</v>
      </c>
      <c r="AA154">
        <f t="shared" si="54"/>
        <v>6099474.5848868769</v>
      </c>
      <c r="AB154" s="10">
        <f t="shared" si="55"/>
        <v>6.0994745848868765</v>
      </c>
      <c r="AC154" s="10">
        <f t="shared" si="56"/>
        <v>5.9984745848868766</v>
      </c>
      <c r="AD154" s="3">
        <f t="shared" si="57"/>
        <v>869.9745590843911</v>
      </c>
      <c r="AI154" s="94">
        <f t="shared" si="58"/>
        <v>0.95733087116630911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139.67353966066324</v>
      </c>
      <c r="I155">
        <f t="shared" si="48"/>
        <v>1.3967353966066323E-4</v>
      </c>
      <c r="J155" s="4">
        <f t="shared" si="67"/>
        <v>398.73269951169914</v>
      </c>
      <c r="K155" s="40">
        <f t="shared" si="68"/>
        <v>2.8547475812556904</v>
      </c>
      <c r="L155" s="40">
        <f t="shared" si="49"/>
        <v>3.1452524187443096</v>
      </c>
      <c r="M155" s="10">
        <f t="shared" si="69"/>
        <v>6.0994745848868765</v>
      </c>
      <c r="N155" s="10">
        <f t="shared" si="50"/>
        <v>17.20418640980624</v>
      </c>
      <c r="O155" s="10">
        <f t="shared" si="51"/>
        <v>-0.14810000000000001</v>
      </c>
      <c r="P155" s="10">
        <f t="shared" si="70"/>
        <v>13.162316550118454</v>
      </c>
      <c r="Q155" s="42">
        <f t="shared" si="71"/>
        <v>0.18174431605534469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2.4850783308782846E-4</v>
      </c>
      <c r="U155" s="42">
        <f t="shared" si="73"/>
        <v>0.93569738616176035</v>
      </c>
      <c r="V155" s="42">
        <f t="shared" si="74"/>
        <v>0.96979954625863396</v>
      </c>
      <c r="W155" s="42">
        <f t="shared" si="75"/>
        <v>0.957719177532938</v>
      </c>
      <c r="X155" s="42">
        <f t="shared" si="76"/>
        <v>1.2080368725695956E-2</v>
      </c>
      <c r="Y155" s="42">
        <f t="shared" si="59"/>
        <v>4.836521900023736E-3</v>
      </c>
      <c r="Z155" s="10">
        <f t="shared" si="77"/>
        <v>19.462251309858697</v>
      </c>
      <c r="AA155">
        <f t="shared" si="54"/>
        <v>6101899.7266904265</v>
      </c>
      <c r="AB155" s="10">
        <f t="shared" si="55"/>
        <v>6.1018997266904265</v>
      </c>
      <c r="AC155" s="10">
        <f t="shared" si="56"/>
        <v>6.0008997266904265</v>
      </c>
      <c r="AD155" s="3">
        <f t="shared" si="57"/>
        <v>870.32628378396328</v>
      </c>
      <c r="AI155" s="94">
        <f t="shared" si="58"/>
        <v>0.957719177532938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139.67353966066324</v>
      </c>
      <c r="I156">
        <f t="shared" ref="I156:I219" si="78">H156/1000^2</f>
        <v>1.3967353966066323E-4</v>
      </c>
      <c r="J156" s="4">
        <f t="shared" si="67"/>
        <v>399.92775728128709</v>
      </c>
      <c r="K156" s="40">
        <f t="shared" si="68"/>
        <v>2.8633036597548203</v>
      </c>
      <c r="L156" s="40">
        <f t="shared" ref="L156:L219" si="79">IF((gstar-K156)&lt;0,0,gstar-K156)</f>
        <v>3.1366963402451797</v>
      </c>
      <c r="M156" s="10">
        <f t="shared" si="69"/>
        <v>6.1018997266904265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17.20418640980624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-0.14810000000000001</v>
      </c>
      <c r="P156" s="10">
        <f t="shared" si="70"/>
        <v>13.161541672718394</v>
      </c>
      <c r="Q156" s="42">
        <f t="shared" si="71"/>
        <v>0.18303796229529665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2.4921094468551453E-4</v>
      </c>
      <c r="U156" s="42">
        <f t="shared" si="73"/>
        <v>0.93444229680431068</v>
      </c>
      <c r="V156" s="42">
        <f t="shared" si="74"/>
        <v>0.97019518836639562</v>
      </c>
      <c r="W156" s="42">
        <f t="shared" si="75"/>
        <v>0.95810637677511656</v>
      </c>
      <c r="X156" s="42">
        <f t="shared" si="76"/>
        <v>1.2088811591279058E-2</v>
      </c>
      <c r="Y156" s="42">
        <f t="shared" si="59"/>
        <v>4.8521605456842819E-3</v>
      </c>
      <c r="Z156" s="10">
        <f t="shared" si="77"/>
        <v>19.470094107653836</v>
      </c>
      <c r="AA156">
        <f t="shared" ref="AA156:AA219" si="84">Z156*rat*to+patm*1000000</f>
        <v>6104317.9383554608</v>
      </c>
      <c r="AB156" s="10">
        <f t="shared" ref="AB156:AB219" si="85">AA156/1000000</f>
        <v>6.1043179383554609</v>
      </c>
      <c r="AC156" s="10">
        <f t="shared" ref="AC156:AC219" si="86">AB156-patm</f>
        <v>6.0033179383554609</v>
      </c>
      <c r="AD156" s="3">
        <f t="shared" ref="AD156:AD219" si="87">AC156*1000000/6895</f>
        <v>870.6770033873039</v>
      </c>
      <c r="AI156" s="94">
        <f t="shared" si="58"/>
        <v>0.95810637677511656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139.67353966066324</v>
      </c>
      <c r="I157">
        <f t="shared" si="78"/>
        <v>1.3967353966066323E-4</v>
      </c>
      <c r="J157" s="4">
        <f t="shared" si="67"/>
        <v>401.12463653108011</v>
      </c>
      <c r="K157" s="40">
        <f t="shared" si="68"/>
        <v>2.8718727792365835</v>
      </c>
      <c r="L157" s="40">
        <f t="shared" si="79"/>
        <v>3.1281272207634165</v>
      </c>
      <c r="M157" s="10">
        <f t="shared" si="69"/>
        <v>6.1043179383554609</v>
      </c>
      <c r="N157" s="10">
        <f t="shared" si="80"/>
        <v>17.20418640980624</v>
      </c>
      <c r="O157" s="10">
        <f t="shared" si="81"/>
        <v>-0.14810000000000001</v>
      </c>
      <c r="P157" s="10">
        <f t="shared" si="70"/>
        <v>13.160769361608502</v>
      </c>
      <c r="Q157" s="42">
        <f t="shared" si="71"/>
        <v>0.18433168445006301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2.4991438345511646E-4</v>
      </c>
      <c r="U157" s="42">
        <f t="shared" si="73"/>
        <v>0.9331866234286329</v>
      </c>
      <c r="V157" s="42">
        <f t="shared" si="74"/>
        <v>0.97058968268541745</v>
      </c>
      <c r="W157" s="42">
        <f t="shared" si="75"/>
        <v>0.95849246954823131</v>
      </c>
      <c r="X157" s="42">
        <f t="shared" si="76"/>
        <v>1.2097213137186147E-2</v>
      </c>
      <c r="Y157" s="42">
        <f t="shared" si="59"/>
        <v>4.8678109783307907E-3</v>
      </c>
      <c r="Z157" s="10">
        <f t="shared" si="77"/>
        <v>19.477914440266815</v>
      </c>
      <c r="AA157">
        <f t="shared" si="84"/>
        <v>6106729.2232110882</v>
      </c>
      <c r="AB157" s="10">
        <f t="shared" si="85"/>
        <v>6.1067292232110884</v>
      </c>
      <c r="AC157" s="10">
        <f t="shared" si="86"/>
        <v>6.0057292232110884</v>
      </c>
      <c r="AD157" s="3">
        <f t="shared" si="87"/>
        <v>871.02671837724267</v>
      </c>
      <c r="AI157" s="94">
        <f t="shared" ref="AI157:AI220" si="88">($M157-patm)*1000000*$I157/SQRT(rat*to)*SQRT(k)*(2/(k+1))^((k+1)/2/(k-1))</f>
        <v>0.95849246954823131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139.67353966066324</v>
      </c>
      <c r="I158">
        <f t="shared" si="78"/>
        <v>1.3967353966066323E-4</v>
      </c>
      <c r="J158" s="4">
        <f t="shared" si="67"/>
        <v>402.32333726107777</v>
      </c>
      <c r="K158" s="40">
        <f t="shared" si="68"/>
        <v>2.8804549397009773</v>
      </c>
      <c r="L158" s="40">
        <f t="shared" si="79"/>
        <v>3.1195450602990227</v>
      </c>
      <c r="M158" s="10">
        <f t="shared" si="69"/>
        <v>6.1067292232110884</v>
      </c>
      <c r="N158" s="10">
        <f t="shared" si="80"/>
        <v>17.20418640980624</v>
      </c>
      <c r="O158" s="10">
        <f t="shared" si="81"/>
        <v>-0.14810000000000001</v>
      </c>
      <c r="P158" s="10">
        <f t="shared" si="70"/>
        <v>13.159999612406702</v>
      </c>
      <c r="Q158" s="42">
        <f t="shared" si="71"/>
        <v>0.18562548227668541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2.5061814846623755E-4</v>
      </c>
      <c r="U158" s="42">
        <f t="shared" si="73"/>
        <v>0.93193036769553106</v>
      </c>
      <c r="V158" s="42">
        <f t="shared" si="74"/>
        <v>0.97098302938213943</v>
      </c>
      <c r="W158" s="42">
        <f t="shared" si="75"/>
        <v>0.95887745638380917</v>
      </c>
      <c r="X158" s="42">
        <f t="shared" si="76"/>
        <v>1.2105572998330261E-2</v>
      </c>
      <c r="Y158" s="42">
        <f t="shared" ref="Y158:Y221" si="89">IF((X158*(Q158-Q157)+Y157)&lt;0,0,X158*(Q158-Q157)+Y157)</f>
        <v>4.8834731423660488E-3</v>
      </c>
      <c r="Z158" s="10">
        <f t="shared" si="77"/>
        <v>19.485712316735651</v>
      </c>
      <c r="AA158">
        <f t="shared" si="84"/>
        <v>6109133.5840440448</v>
      </c>
      <c r="AB158" s="10">
        <f t="shared" si="85"/>
        <v>6.1091335840440451</v>
      </c>
      <c r="AC158" s="10">
        <f t="shared" si="86"/>
        <v>6.0081335840440451</v>
      </c>
      <c r="AD158" s="3">
        <f t="shared" si="87"/>
        <v>871.375429157947</v>
      </c>
      <c r="AI158" s="94">
        <f t="shared" si="88"/>
        <v>0.95887745638380917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139.67353966066324</v>
      </c>
      <c r="I159">
        <f t="shared" si="78"/>
        <v>1.3967353966066323E-4</v>
      </c>
      <c r="J159" s="4">
        <f t="shared" si="67"/>
        <v>403.5238594712805</v>
      </c>
      <c r="K159" s="40">
        <f t="shared" si="68"/>
        <v>2.8890501411480041</v>
      </c>
      <c r="L159" s="40">
        <f t="shared" si="79"/>
        <v>3.1109498588519959</v>
      </c>
      <c r="M159" s="10">
        <f t="shared" si="69"/>
        <v>6.1091335840440451</v>
      </c>
      <c r="N159" s="10">
        <f t="shared" si="80"/>
        <v>17.20418640980624</v>
      </c>
      <c r="O159" s="10">
        <f t="shared" si="81"/>
        <v>-0.14810000000000001</v>
      </c>
      <c r="P159" s="10">
        <f t="shared" si="70"/>
        <v>13.159232420920013</v>
      </c>
      <c r="Q159" s="42">
        <f t="shared" si="71"/>
        <v>0.18691935553253089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2.5132223878848161E-4</v>
      </c>
      <c r="U159" s="42">
        <f t="shared" si="73"/>
        <v>0.93067353126580932</v>
      </c>
      <c r="V159" s="42">
        <f t="shared" si="74"/>
        <v>0.9713752286350944</v>
      </c>
      <c r="W159" s="42">
        <f t="shared" si="75"/>
        <v>0.95926133772678146</v>
      </c>
      <c r="X159" s="42">
        <f t="shared" si="76"/>
        <v>1.2113890908312941E-2</v>
      </c>
      <c r="Y159" s="42">
        <f t="shared" si="89"/>
        <v>4.8991469818365444E-3</v>
      </c>
      <c r="Z159" s="10">
        <f t="shared" si="77"/>
        <v>19.493487744869945</v>
      </c>
      <c r="AA159">
        <f t="shared" si="84"/>
        <v>6111531.0232623108</v>
      </c>
      <c r="AB159" s="10">
        <f t="shared" si="85"/>
        <v>6.1115310232623106</v>
      </c>
      <c r="AC159" s="10">
        <f t="shared" si="86"/>
        <v>6.0105310232623106</v>
      </c>
      <c r="AD159" s="3">
        <f t="shared" si="87"/>
        <v>871.72313607865271</v>
      </c>
      <c r="AI159" s="94">
        <f t="shared" si="88"/>
        <v>0.95926133772678146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139.67353966066324</v>
      </c>
      <c r="I160">
        <f t="shared" si="78"/>
        <v>1.3967353966066323E-4</v>
      </c>
      <c r="J160" s="4">
        <f t="shared" si="67"/>
        <v>404.72620316168764</v>
      </c>
      <c r="K160" s="40">
        <f t="shared" si="68"/>
        <v>2.8976583835776601</v>
      </c>
      <c r="L160" s="40">
        <f t="shared" si="79"/>
        <v>3.1023416164223399</v>
      </c>
      <c r="M160" s="10">
        <f t="shared" si="69"/>
        <v>6.1115310232623106</v>
      </c>
      <c r="N160" s="10">
        <f t="shared" si="80"/>
        <v>17.20418640980624</v>
      </c>
      <c r="O160" s="10">
        <f t="shared" si="81"/>
        <v>-0.14810000000000001</v>
      </c>
      <c r="P160" s="10">
        <f t="shared" si="70"/>
        <v>13.158467783091917</v>
      </c>
      <c r="Q160" s="42">
        <f t="shared" si="71"/>
        <v>0.18821330397527902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2.5202665349145206E-4</v>
      </c>
      <c r="U160" s="42">
        <f t="shared" si="73"/>
        <v>0.92941611580027184</v>
      </c>
      <c r="V160" s="42">
        <f t="shared" si="74"/>
        <v>0.97176628063088699</v>
      </c>
      <c r="W160" s="42">
        <f t="shared" si="75"/>
        <v>0.95964411396160754</v>
      </c>
      <c r="X160" s="42">
        <f t="shared" si="76"/>
        <v>1.2122166669279455E-2</v>
      </c>
      <c r="Y160" s="42">
        <f t="shared" si="89"/>
        <v>4.9148324405209921E-3</v>
      </c>
      <c r="Z160" s="10">
        <f t="shared" si="77"/>
        <v>19.501240731618442</v>
      </c>
      <c r="AA160">
        <f t="shared" si="84"/>
        <v>6113921.5430084262</v>
      </c>
      <c r="AB160" s="10">
        <f t="shared" si="85"/>
        <v>6.1139215430084262</v>
      </c>
      <c r="AC160" s="10">
        <f t="shared" si="86"/>
        <v>6.0129215430084262</v>
      </c>
      <c r="AD160" s="3">
        <f t="shared" si="87"/>
        <v>872.06983945009802</v>
      </c>
      <c r="AI160" s="94">
        <f t="shared" si="88"/>
        <v>0.95964411396160754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139.67353966066324</v>
      </c>
      <c r="I161">
        <f t="shared" si="78"/>
        <v>1.3967353966066323E-4</v>
      </c>
      <c r="J161" s="4">
        <f t="shared" si="67"/>
        <v>405.93036833230008</v>
      </c>
      <c r="K161" s="40">
        <f t="shared" si="68"/>
        <v>2.9062796669899509</v>
      </c>
      <c r="L161" s="40">
        <f t="shared" si="79"/>
        <v>3.0937203330100491</v>
      </c>
      <c r="M161" s="10">
        <f t="shared" si="69"/>
        <v>6.1139215430084262</v>
      </c>
      <c r="N161" s="10">
        <f t="shared" si="80"/>
        <v>17.20418640980624</v>
      </c>
      <c r="O161" s="10">
        <f t="shared" si="81"/>
        <v>-0.14810000000000001</v>
      </c>
      <c r="P161" s="10">
        <f t="shared" si="70"/>
        <v>13.157705694965902</v>
      </c>
      <c r="Q161" s="42">
        <f t="shared" si="71"/>
        <v>0.18950732736291243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2.5273139164475294E-4</v>
      </c>
      <c r="U161" s="42">
        <f t="shared" si="73"/>
        <v>0.92815812295972222</v>
      </c>
      <c r="V161" s="42">
        <f t="shared" si="74"/>
        <v>0.97215618556192984</v>
      </c>
      <c r="W161" s="42">
        <f t="shared" si="75"/>
        <v>0.96002578543036643</v>
      </c>
      <c r="X161" s="42">
        <f t="shared" si="76"/>
        <v>1.2130400131563412E-2</v>
      </c>
      <c r="Y161" s="42">
        <f t="shared" si="89"/>
        <v>4.9305294619925869E-3</v>
      </c>
      <c r="Z161" s="10">
        <f t="shared" si="77"/>
        <v>19.508971283326336</v>
      </c>
      <c r="AA161">
        <f t="shared" si="84"/>
        <v>6116305.14523884</v>
      </c>
      <c r="AB161" s="10">
        <f t="shared" si="85"/>
        <v>6.1163051452388402</v>
      </c>
      <c r="AC161" s="10">
        <f t="shared" si="86"/>
        <v>6.0153051452388402</v>
      </c>
      <c r="AD161" s="3">
        <f t="shared" si="87"/>
        <v>872.41553955603194</v>
      </c>
      <c r="AI161" s="94">
        <f t="shared" si="88"/>
        <v>0.96002578543036643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139.67353966066324</v>
      </c>
      <c r="I162">
        <f t="shared" si="78"/>
        <v>1.3967353966066323E-4</v>
      </c>
      <c r="J162" s="4">
        <f t="shared" si="67"/>
        <v>407.13635498311692</v>
      </c>
      <c r="K162" s="40">
        <f t="shared" si="68"/>
        <v>2.9149139913848705</v>
      </c>
      <c r="L162" s="40">
        <f t="shared" si="79"/>
        <v>3.0850860086151295</v>
      </c>
      <c r="M162" s="10">
        <f t="shared" si="69"/>
        <v>6.1163051452388402</v>
      </c>
      <c r="N162" s="10">
        <f t="shared" si="80"/>
        <v>17.20418640980624</v>
      </c>
      <c r="O162" s="10">
        <f t="shared" si="81"/>
        <v>-0.14810000000000001</v>
      </c>
      <c r="P162" s="10">
        <f t="shared" si="70"/>
        <v>13.156946152659946</v>
      </c>
      <c r="Q162" s="42">
        <f t="shared" si="71"/>
        <v>0.19080142545370996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2.5343645231798743E-4</v>
      </c>
      <c r="U162" s="42">
        <f t="shared" si="73"/>
        <v>0.92689955440496485</v>
      </c>
      <c r="V162" s="42">
        <f t="shared" si="74"/>
        <v>0.97254494362303956</v>
      </c>
      <c r="W162" s="42">
        <f t="shared" si="75"/>
        <v>0.96040635244542516</v>
      </c>
      <c r="X162" s="42">
        <f t="shared" si="76"/>
        <v>1.21385911776144E-2</v>
      </c>
      <c r="Y162" s="42">
        <f t="shared" si="89"/>
        <v>4.9462379896605098E-3</v>
      </c>
      <c r="Z162" s="10">
        <f t="shared" si="77"/>
        <v>19.516679405906658</v>
      </c>
      <c r="AA162">
        <f t="shared" si="84"/>
        <v>6118681.8317767503</v>
      </c>
      <c r="AB162" s="10">
        <f t="shared" si="85"/>
        <v>6.1186818317767502</v>
      </c>
      <c r="AC162" s="10">
        <f t="shared" si="86"/>
        <v>6.0176818317767502</v>
      </c>
      <c r="AD162" s="3">
        <f t="shared" si="87"/>
        <v>872.76023666087747</v>
      </c>
      <c r="AI162" s="94">
        <f t="shared" si="88"/>
        <v>0.96040635244542516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139.67353966066324</v>
      </c>
      <c r="I163">
        <f t="shared" si="78"/>
        <v>1.3967353966066323E-4</v>
      </c>
      <c r="J163" s="4">
        <f t="shared" si="67"/>
        <v>408.34416311413884</v>
      </c>
      <c r="K163" s="40">
        <f t="shared" si="68"/>
        <v>2.9235613567624239</v>
      </c>
      <c r="L163" s="40">
        <f t="shared" si="79"/>
        <v>3.0764386432375761</v>
      </c>
      <c r="M163" s="10">
        <f t="shared" si="69"/>
        <v>6.1186818317767502</v>
      </c>
      <c r="N163" s="10">
        <f t="shared" si="80"/>
        <v>17.20418640980624</v>
      </c>
      <c r="O163" s="10">
        <f t="shared" si="81"/>
        <v>-0.14810000000000001</v>
      </c>
      <c r="P163" s="10">
        <f t="shared" si="70"/>
        <v>13.1561891523495</v>
      </c>
      <c r="Q163" s="42">
        <f t="shared" si="71"/>
        <v>0.19209559800624143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2.5414183458075958E-4</v>
      </c>
      <c r="U163" s="42">
        <f t="shared" si="73"/>
        <v>0.92564041179680367</v>
      </c>
      <c r="V163" s="42">
        <f t="shared" si="74"/>
        <v>0.97293255501225429</v>
      </c>
      <c r="W163" s="42">
        <f t="shared" si="75"/>
        <v>0.96078581529787699</v>
      </c>
      <c r="X163" s="42">
        <f t="shared" si="76"/>
        <v>1.2146739714377297E-2</v>
      </c>
      <c r="Y163" s="42">
        <f t="shared" si="89"/>
        <v>4.9619579668016009E-3</v>
      </c>
      <c r="Z163" s="10">
        <f t="shared" si="77"/>
        <v>19.524365104969846</v>
      </c>
      <c r="AA163">
        <f t="shared" si="84"/>
        <v>6121051.6043520505</v>
      </c>
      <c r="AB163" s="10">
        <f t="shared" si="85"/>
        <v>6.1210516043520506</v>
      </c>
      <c r="AC163" s="10">
        <f t="shared" si="86"/>
        <v>6.0200516043520507</v>
      </c>
      <c r="AD163" s="3">
        <f t="shared" si="87"/>
        <v>873.10393101552586</v>
      </c>
      <c r="AI163" s="94">
        <f t="shared" si="88"/>
        <v>0.96078581529787699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139.67353966066324</v>
      </c>
      <c r="I164">
        <f t="shared" si="78"/>
        <v>1.3967353966066323E-4</v>
      </c>
      <c r="J164" s="4">
        <f t="shared" si="67"/>
        <v>409.55379272536561</v>
      </c>
      <c r="K164" s="40">
        <f t="shared" si="68"/>
        <v>2.9322217631226088</v>
      </c>
      <c r="L164" s="40">
        <f t="shared" si="79"/>
        <v>3.0677782368773912</v>
      </c>
      <c r="M164" s="10">
        <f t="shared" si="69"/>
        <v>6.1210516043520506</v>
      </c>
      <c r="N164" s="10">
        <f t="shared" si="80"/>
        <v>17.20418640980624</v>
      </c>
      <c r="O164" s="10">
        <f t="shared" si="81"/>
        <v>-0.14810000000000001</v>
      </c>
      <c r="P164" s="10">
        <f t="shared" si="70"/>
        <v>13.155434690254603</v>
      </c>
      <c r="Q164" s="42">
        <f t="shared" si="71"/>
        <v>0.19338984477936372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2.5484753750267268E-4</v>
      </c>
      <c r="U164" s="42">
        <f t="shared" si="73"/>
        <v>0.92438069679604251</v>
      </c>
      <c r="V164" s="42">
        <f t="shared" si="74"/>
        <v>0.9733190199286198</v>
      </c>
      <c r="W164" s="42">
        <f t="shared" si="75"/>
        <v>0.96116417426391731</v>
      </c>
      <c r="X164" s="42">
        <f t="shared" si="76"/>
        <v>1.2154845664702485E-2</v>
      </c>
      <c r="Y164" s="42">
        <f t="shared" si="89"/>
        <v>4.9776893365809415E-3</v>
      </c>
      <c r="Z164" s="10">
        <f t="shared" si="77"/>
        <v>19.532028385907942</v>
      </c>
      <c r="AA164">
        <f t="shared" si="84"/>
        <v>6123414.4646272995</v>
      </c>
      <c r="AB164" s="10">
        <f t="shared" si="85"/>
        <v>6.1234144646272997</v>
      </c>
      <c r="AC164" s="10">
        <f t="shared" si="86"/>
        <v>6.0224144646272997</v>
      </c>
      <c r="AD164" s="3">
        <f t="shared" si="87"/>
        <v>873.44662286110213</v>
      </c>
      <c r="AI164" s="94">
        <f t="shared" si="88"/>
        <v>0.96116417426391731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139.67353966066324</v>
      </c>
      <c r="I165">
        <f t="shared" si="78"/>
        <v>1.3967353966066323E-4</v>
      </c>
      <c r="J165" s="4">
        <f t="shared" si="67"/>
        <v>410.76524381679701</v>
      </c>
      <c r="K165" s="40">
        <f t="shared" si="68"/>
        <v>2.9408952104654245</v>
      </c>
      <c r="L165" s="40">
        <f t="shared" si="79"/>
        <v>3.0591047895345755</v>
      </c>
      <c r="M165" s="10">
        <f t="shared" si="69"/>
        <v>6.1234144646272997</v>
      </c>
      <c r="N165" s="10">
        <f t="shared" si="80"/>
        <v>17.20418640980624</v>
      </c>
      <c r="O165" s="10">
        <f t="shared" si="81"/>
        <v>-0.14810000000000001</v>
      </c>
      <c r="P165" s="10">
        <f t="shared" si="70"/>
        <v>13.15468276263152</v>
      </c>
      <c r="Q165" s="42">
        <f t="shared" si="71"/>
        <v>0.1946841655322176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2.5555356015333056E-4</v>
      </c>
      <c r="U165" s="42">
        <f t="shared" si="73"/>
        <v>0.92312041106348564</v>
      </c>
      <c r="V165" s="42">
        <f t="shared" si="74"/>
        <v>0.97370433857144201</v>
      </c>
      <c r="W165" s="42">
        <f t="shared" si="75"/>
        <v>0.96154142960899092</v>
      </c>
      <c r="X165" s="42">
        <f t="shared" si="76"/>
        <v>1.2162908962451091E-2</v>
      </c>
      <c r="Y165" s="42">
        <f t="shared" si="89"/>
        <v>4.9934320420661144E-3</v>
      </c>
      <c r="Z165" s="10">
        <f t="shared" si="77"/>
        <v>19.539669253952422</v>
      </c>
      <c r="AA165">
        <f t="shared" si="84"/>
        <v>6125770.4142155452</v>
      </c>
      <c r="AB165" s="10">
        <f t="shared" si="85"/>
        <v>6.1257704142155456</v>
      </c>
      <c r="AC165" s="10">
        <f t="shared" si="86"/>
        <v>6.0247704142155456</v>
      </c>
      <c r="AD165" s="3">
        <f t="shared" si="87"/>
        <v>873.78831243155116</v>
      </c>
      <c r="AI165" s="94">
        <f t="shared" si="88"/>
        <v>0.96154142960899092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139.67353966066324</v>
      </c>
      <c r="I166">
        <f t="shared" si="78"/>
        <v>1.3967353966066323E-4</v>
      </c>
      <c r="J166" s="4">
        <f t="shared" si="67"/>
        <v>411.97851638843326</v>
      </c>
      <c r="K166" s="40">
        <f t="shared" si="68"/>
        <v>2.9495816987908716</v>
      </c>
      <c r="L166" s="40">
        <f t="shared" si="79"/>
        <v>3.0504183012091284</v>
      </c>
      <c r="M166" s="10">
        <f t="shared" si="69"/>
        <v>6.1257704142155456</v>
      </c>
      <c r="N166" s="10">
        <f t="shared" si="80"/>
        <v>17.20418640980624</v>
      </c>
      <c r="O166" s="10">
        <f t="shared" si="81"/>
        <v>-0.14810000000000001</v>
      </c>
      <c r="P166" s="10">
        <f t="shared" si="70"/>
        <v>13.15393336576696</v>
      </c>
      <c r="Q166" s="42">
        <f t="shared" si="71"/>
        <v>0.19597856002422515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2.5625990160233684E-4</v>
      </c>
      <c r="U166" s="42">
        <f t="shared" si="73"/>
        <v>0.9218595562599371</v>
      </c>
      <c r="V166" s="42">
        <f t="shared" si="74"/>
        <v>0.9740885111408405</v>
      </c>
      <c r="W166" s="42">
        <f t="shared" si="75"/>
        <v>0.96191758159063767</v>
      </c>
      <c r="X166" s="42">
        <f t="shared" si="76"/>
        <v>1.2170929550202825E-2</v>
      </c>
      <c r="Y166" s="42">
        <f t="shared" si="89"/>
        <v>5.0091860262385084E-3</v>
      </c>
      <c r="Z166" s="10">
        <f t="shared" si="77"/>
        <v>19.547287714219699</v>
      </c>
      <c r="AA166">
        <f t="shared" si="84"/>
        <v>6128119.4546943596</v>
      </c>
      <c r="AB166" s="10">
        <f t="shared" si="85"/>
        <v>6.1281194546943594</v>
      </c>
      <c r="AC166" s="10">
        <f t="shared" si="86"/>
        <v>6.0271194546943594</v>
      </c>
      <c r="AD166" s="3">
        <f t="shared" si="87"/>
        <v>874.12899995567216</v>
      </c>
      <c r="AI166" s="94">
        <f t="shared" si="88"/>
        <v>0.96191758159063767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139.67353966066324</v>
      </c>
      <c r="I167">
        <f t="shared" si="78"/>
        <v>1.3967353966066323E-4</v>
      </c>
      <c r="J167" s="4">
        <f t="shared" si="67"/>
        <v>413.19361044027437</v>
      </c>
      <c r="K167" s="40">
        <f t="shared" si="68"/>
        <v>2.9582812280989508</v>
      </c>
      <c r="L167" s="40">
        <f t="shared" si="79"/>
        <v>3.0417187719010492</v>
      </c>
      <c r="M167" s="10">
        <f t="shared" si="69"/>
        <v>6.1281194546943594</v>
      </c>
      <c r="N167" s="10">
        <f t="shared" si="80"/>
        <v>17.20418640980624</v>
      </c>
      <c r="O167" s="10">
        <f t="shared" si="81"/>
        <v>-0.14810000000000001</v>
      </c>
      <c r="P167" s="10">
        <f t="shared" si="70"/>
        <v>13.153186495973523</v>
      </c>
      <c r="Q167" s="42">
        <f t="shared" si="71"/>
        <v>0.1972730280150877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2.5696656091929503E-4</v>
      </c>
      <c r="U167" s="42">
        <f t="shared" si="73"/>
        <v>0.92059813404620094</v>
      </c>
      <c r="V167" s="42">
        <f t="shared" si="74"/>
        <v>0.97447153783665152</v>
      </c>
      <c r="W167" s="42">
        <f t="shared" si="75"/>
        <v>0.96229263046073377</v>
      </c>
      <c r="X167" s="42">
        <f t="shared" si="76"/>
        <v>1.2178907375917758E-2</v>
      </c>
      <c r="Y167" s="42">
        <f t="shared" si="89"/>
        <v>5.0249512320003136E-3</v>
      </c>
      <c r="Z167" s="10">
        <f t="shared" si="77"/>
        <v>19.554883771739039</v>
      </c>
      <c r="AA167">
        <f t="shared" si="84"/>
        <v>6130461.5876144413</v>
      </c>
      <c r="AB167" s="10">
        <f t="shared" si="85"/>
        <v>6.130461587614441</v>
      </c>
      <c r="AC167" s="10">
        <f t="shared" si="86"/>
        <v>6.0294615876144411</v>
      </c>
      <c r="AD167" s="3">
        <f t="shared" si="87"/>
        <v>874.46868565836712</v>
      </c>
      <c r="AI167" s="94">
        <f t="shared" si="88"/>
        <v>0.96229263046073377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139.67353966066324</v>
      </c>
      <c r="I168">
        <f t="shared" si="78"/>
        <v>1.3967353966066323E-4</v>
      </c>
      <c r="J168" s="4">
        <f t="shared" ref="J168:J231" si="97">PI()/4*dc^2-PI()/4*(F168^2-E168^2)</f>
        <v>414.41052597232033</v>
      </c>
      <c r="K168" s="40">
        <f t="shared" ref="K168:K231" si="98">J168/H168</f>
        <v>2.9669937983896619</v>
      </c>
      <c r="L168" s="40">
        <f t="shared" si="79"/>
        <v>3.0330062016103381</v>
      </c>
      <c r="M168" s="10">
        <f t="shared" ref="M168:M231" si="99">AB167</f>
        <v>6.130461587614441</v>
      </c>
      <c r="N168" s="10">
        <f t="shared" si="80"/>
        <v>17.20418640980624</v>
      </c>
      <c r="O168" s="10">
        <f t="shared" si="81"/>
        <v>-0.14810000000000001</v>
      </c>
      <c r="P168" s="10">
        <f t="shared" ref="P168:P231" si="100">(1+kv*L168)*N168*M168^O168</f>
        <v>13.152442149586905</v>
      </c>
      <c r="Q168" s="42">
        <f t="shared" ref="Q168:Q231" si="101">xincp/P168+Q167</f>
        <v>0.19856756926478389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2.5767353717380894E-4</v>
      </c>
      <c r="U168" s="42">
        <f t="shared" ref="U168:U231" si="103">rhopgrain*R168/1000^2</f>
        <v>0.9193361460830809</v>
      </c>
      <c r="V168" s="42">
        <f t="shared" ref="V168:V231" si="104">(U167-U168)/(Q168-Q167)</f>
        <v>0.97485341885877941</v>
      </c>
      <c r="W168" s="42">
        <f t="shared" ref="W168:W231" si="105">IF(V168&lt;AI168,IF(AB167&gt;pbd,AI168,0),AI168)</f>
        <v>0.96266657646686427</v>
      </c>
      <c r="X168" s="42">
        <f t="shared" ref="X168:X231" si="106">V168-W168</f>
        <v>1.2186842391915143E-2</v>
      </c>
      <c r="Y168" s="42">
        <f t="shared" si="89"/>
        <v>5.0407276021801938E-3</v>
      </c>
      <c r="Z168" s="10">
        <f t="shared" ref="Z168:Z231" si="107">Y168/T168</f>
        <v>19.562457431474865</v>
      </c>
      <c r="AA168">
        <f t="shared" si="84"/>
        <v>6132796.8145064991</v>
      </c>
      <c r="AB168" s="10">
        <f t="shared" si="85"/>
        <v>6.1327968145064995</v>
      </c>
      <c r="AC168" s="10">
        <f t="shared" si="86"/>
        <v>6.0317968145064995</v>
      </c>
      <c r="AD168" s="3">
        <f t="shared" si="87"/>
        <v>874.80736976163871</v>
      </c>
      <c r="AI168" s="94">
        <f t="shared" si="88"/>
        <v>0.96266657646686427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139.67353966066324</v>
      </c>
      <c r="I169">
        <f t="shared" si="78"/>
        <v>1.3967353966066323E-4</v>
      </c>
      <c r="J169" s="4">
        <f t="shared" si="97"/>
        <v>415.62926298457114</v>
      </c>
      <c r="K169" s="40">
        <f t="shared" si="98"/>
        <v>2.9757194096630051</v>
      </c>
      <c r="L169" s="40">
        <f t="shared" si="79"/>
        <v>3.0242805903369949</v>
      </c>
      <c r="M169" s="10">
        <f t="shared" si="99"/>
        <v>6.1327968145064995</v>
      </c>
      <c r="N169" s="10">
        <f t="shared" si="80"/>
        <v>17.20418640980624</v>
      </c>
      <c r="O169" s="10">
        <f t="shared" si="81"/>
        <v>-0.14810000000000001</v>
      </c>
      <c r="P169" s="10">
        <f t="shared" si="100"/>
        <v>13.151700322963608</v>
      </c>
      <c r="Q169" s="42">
        <f t="shared" si="101"/>
        <v>0.19986218353356813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2.58380829435482E-4</v>
      </c>
      <c r="U169" s="42">
        <f t="shared" si="103"/>
        <v>0.91807359403138122</v>
      </c>
      <c r="V169" s="42">
        <f t="shared" si="104"/>
        <v>0.9752341544059443</v>
      </c>
      <c r="W169" s="42">
        <f t="shared" si="105"/>
        <v>0.96303941985342278</v>
      </c>
      <c r="X169" s="42">
        <f t="shared" si="106"/>
        <v>1.2194734552521513E-2</v>
      </c>
      <c r="Y169" s="42">
        <f t="shared" si="89"/>
        <v>5.056515079535924E-3</v>
      </c>
      <c r="Z169" s="10">
        <f t="shared" si="107"/>
        <v>19.570008698337048</v>
      </c>
      <c r="AA169">
        <f t="shared" si="84"/>
        <v>6135125.1368844183</v>
      </c>
      <c r="AB169" s="10">
        <f t="shared" si="85"/>
        <v>6.135125136884418</v>
      </c>
      <c r="AC169" s="10">
        <f t="shared" si="86"/>
        <v>6.034125136884418</v>
      </c>
      <c r="AD169" s="3">
        <f t="shared" si="87"/>
        <v>875.14505248504975</v>
      </c>
      <c r="AI169" s="94">
        <f t="shared" si="88"/>
        <v>0.96303941985342278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139.67353966066324</v>
      </c>
      <c r="I170">
        <f t="shared" si="78"/>
        <v>1.3967353966066323E-4</v>
      </c>
      <c r="J170" s="4">
        <f t="shared" si="97"/>
        <v>416.84982147702658</v>
      </c>
      <c r="K170" s="40">
        <f t="shared" si="98"/>
        <v>2.9844580619189784</v>
      </c>
      <c r="L170" s="40">
        <f t="shared" si="79"/>
        <v>3.0155419380810216</v>
      </c>
      <c r="M170" s="10">
        <f t="shared" si="99"/>
        <v>6.135125136884418</v>
      </c>
      <c r="N170" s="10">
        <f t="shared" si="80"/>
        <v>17.20418640980624</v>
      </c>
      <c r="O170" s="10">
        <f t="shared" si="81"/>
        <v>-0.14810000000000001</v>
      </c>
      <c r="P170" s="10">
        <f t="shared" si="100"/>
        <v>13.150961012479902</v>
      </c>
      <c r="Q170" s="42">
        <f t="shared" si="101"/>
        <v>0.20115687058196904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2.5908843677391812E-4</v>
      </c>
      <c r="U170" s="42">
        <f t="shared" si="103"/>
        <v>0.91681047955190587</v>
      </c>
      <c r="V170" s="42">
        <f t="shared" si="104"/>
        <v>0.9756137446771026</v>
      </c>
      <c r="W170" s="42">
        <f t="shared" si="105"/>
        <v>0.96341116086211698</v>
      </c>
      <c r="X170" s="42">
        <f t="shared" si="106"/>
        <v>1.2202583814985624E-2</v>
      </c>
      <c r="Y170" s="42">
        <f t="shared" si="89"/>
        <v>5.0723136067582124E-3</v>
      </c>
      <c r="Z170" s="10">
        <f t="shared" si="107"/>
        <v>19.577537577195461</v>
      </c>
      <c r="AA170">
        <f t="shared" si="84"/>
        <v>6137446.5562497536</v>
      </c>
      <c r="AB170" s="10">
        <f t="shared" si="85"/>
        <v>6.1374465562497535</v>
      </c>
      <c r="AC170" s="10">
        <f t="shared" si="86"/>
        <v>6.0364465562497536</v>
      </c>
      <c r="AD170" s="3">
        <f t="shared" si="87"/>
        <v>875.48173404637475</v>
      </c>
      <c r="AI170" s="94">
        <f t="shared" si="88"/>
        <v>0.96341116086211698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139.67353966066324</v>
      </c>
      <c r="I171">
        <f t="shared" si="78"/>
        <v>1.3967353966066323E-4</v>
      </c>
      <c r="J171" s="4">
        <f t="shared" si="97"/>
        <v>418.07220144968687</v>
      </c>
      <c r="K171" s="40">
        <f t="shared" si="98"/>
        <v>2.9932097551575838</v>
      </c>
      <c r="L171" s="40">
        <f t="shared" si="79"/>
        <v>3.0067902448424162</v>
      </c>
      <c r="M171" s="10">
        <f t="shared" si="99"/>
        <v>6.1374465562497535</v>
      </c>
      <c r="N171" s="10">
        <f t="shared" si="80"/>
        <v>17.20418640980624</v>
      </c>
      <c r="O171" s="10">
        <f t="shared" si="81"/>
        <v>-0.14810000000000001</v>
      </c>
      <c r="P171" s="10">
        <f t="shared" si="100"/>
        <v>13.150224214530311</v>
      </c>
      <c r="Q171" s="42">
        <f t="shared" si="101"/>
        <v>0.20245163017078807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2.5979635825872072E-4</v>
      </c>
      <c r="U171" s="42">
        <f t="shared" si="103"/>
        <v>0.91554680430545909</v>
      </c>
      <c r="V171" s="42">
        <f t="shared" si="104"/>
        <v>0.97599218987008329</v>
      </c>
      <c r="W171" s="42">
        <f t="shared" si="105"/>
        <v>0.96378179973268596</v>
      </c>
      <c r="X171" s="42">
        <f t="shared" si="106"/>
        <v>1.2210390137397331E-2</v>
      </c>
      <c r="Y171" s="42">
        <f t="shared" si="89"/>
        <v>5.0881231264718286E-3</v>
      </c>
      <c r="Z171" s="10">
        <f t="shared" si="107"/>
        <v>19.585044072884084</v>
      </c>
      <c r="AA171">
        <f t="shared" si="84"/>
        <v>6139761.0740929926</v>
      </c>
      <c r="AB171" s="10">
        <f t="shared" si="85"/>
        <v>6.1397610740929922</v>
      </c>
      <c r="AC171" s="10">
        <f t="shared" si="86"/>
        <v>6.0387610740929922</v>
      </c>
      <c r="AD171" s="3">
        <f t="shared" si="87"/>
        <v>875.81741466178278</v>
      </c>
      <c r="AI171" s="94">
        <f t="shared" si="88"/>
        <v>0.96378179973268596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139.67353966066324</v>
      </c>
      <c r="I172">
        <f t="shared" si="78"/>
        <v>1.3967353966066323E-4</v>
      </c>
      <c r="J172" s="4">
        <f t="shared" si="97"/>
        <v>419.29640290255224</v>
      </c>
      <c r="K172" s="40">
        <f t="shared" si="98"/>
        <v>3.0019744893788225</v>
      </c>
      <c r="L172" s="40">
        <f t="shared" si="79"/>
        <v>2.9980255106211775</v>
      </c>
      <c r="M172" s="10">
        <f t="shared" si="99"/>
        <v>6.1397610740929922</v>
      </c>
      <c r="N172" s="10">
        <f t="shared" si="80"/>
        <v>17.20418640980624</v>
      </c>
      <c r="O172" s="10">
        <f t="shared" si="81"/>
        <v>-0.14810000000000001</v>
      </c>
      <c r="P172" s="10">
        <f t="shared" si="100"/>
        <v>13.149489925527163</v>
      </c>
      <c r="Q172" s="42">
        <f t="shared" si="101"/>
        <v>0.20374646206109812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2.6050459295949352E-4</v>
      </c>
      <c r="U172" s="42">
        <f t="shared" si="103"/>
        <v>0.91428256995284451</v>
      </c>
      <c r="V172" s="42">
        <f t="shared" si="104"/>
        <v>0.97636949018290065</v>
      </c>
      <c r="W172" s="42">
        <f t="shared" si="105"/>
        <v>0.96415133670310105</v>
      </c>
      <c r="X172" s="42">
        <f t="shared" si="106"/>
        <v>1.2218153479799598E-2</v>
      </c>
      <c r="Y172" s="42">
        <f t="shared" si="89"/>
        <v>5.1039435812381762E-3</v>
      </c>
      <c r="Z172" s="10">
        <f t="shared" si="107"/>
        <v>19.592528190210452</v>
      </c>
      <c r="AA172">
        <f t="shared" si="84"/>
        <v>6142068.6918964665</v>
      </c>
      <c r="AB172" s="10">
        <f t="shared" si="85"/>
        <v>6.1420686918964664</v>
      </c>
      <c r="AC172" s="10">
        <f t="shared" si="86"/>
        <v>6.0410686918964664</v>
      </c>
      <c r="AD172" s="3">
        <f t="shared" si="87"/>
        <v>876.15209454626051</v>
      </c>
      <c r="AI172" s="94">
        <f t="shared" si="88"/>
        <v>0.96415133670310105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139.67353966066324</v>
      </c>
      <c r="I173">
        <f t="shared" si="78"/>
        <v>1.3967353966066323E-4</v>
      </c>
      <c r="J173" s="4">
        <f t="shared" si="97"/>
        <v>420.52242583562202</v>
      </c>
      <c r="K173" s="40">
        <f t="shared" si="98"/>
        <v>3.0107522645826901</v>
      </c>
      <c r="L173" s="40">
        <f t="shared" si="79"/>
        <v>2.9892477354173099</v>
      </c>
      <c r="M173" s="10">
        <f t="shared" si="99"/>
        <v>6.1420686918964664</v>
      </c>
      <c r="N173" s="10">
        <f t="shared" si="80"/>
        <v>17.20418640980624</v>
      </c>
      <c r="O173" s="10">
        <f t="shared" si="81"/>
        <v>-0.14810000000000001</v>
      </c>
      <c r="P173" s="10">
        <f t="shared" si="100"/>
        <v>13.148758141899606</v>
      </c>
      <c r="Q173" s="42">
        <f t="shared" si="101"/>
        <v>0.20504136601424236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2.6121313994584001E-4</v>
      </c>
      <c r="U173" s="42">
        <f t="shared" si="103"/>
        <v>0.91301777815486662</v>
      </c>
      <c r="V173" s="42">
        <f t="shared" si="104"/>
        <v>0.97674564581161916</v>
      </c>
      <c r="W173" s="42">
        <f t="shared" si="105"/>
        <v>0.96451977201003269</v>
      </c>
      <c r="X173" s="42">
        <f t="shared" si="106"/>
        <v>1.2225873801586462E-2</v>
      </c>
      <c r="Y173" s="42">
        <f t="shared" si="89"/>
        <v>5.119774913554493E-3</v>
      </c>
      <c r="Z173" s="10">
        <f t="shared" si="107"/>
        <v>19.599989933952131</v>
      </c>
      <c r="AA173">
        <f t="shared" si="84"/>
        <v>6144369.4111332688</v>
      </c>
      <c r="AB173" s="10">
        <f t="shared" si="85"/>
        <v>6.144369411133269</v>
      </c>
      <c r="AC173" s="10">
        <f t="shared" si="86"/>
        <v>6.043369411133269</v>
      </c>
      <c r="AD173" s="3">
        <f t="shared" si="87"/>
        <v>876.48577391345452</v>
      </c>
      <c r="AI173" s="94">
        <f t="shared" si="88"/>
        <v>0.96451977201003269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139.67353966066324</v>
      </c>
      <c r="I174">
        <f t="shared" si="78"/>
        <v>1.3967353966066323E-4</v>
      </c>
      <c r="J174" s="4">
        <f t="shared" si="97"/>
        <v>421.75027024889687</v>
      </c>
      <c r="K174" s="40">
        <f t="shared" si="98"/>
        <v>3.019543080769191</v>
      </c>
      <c r="L174" s="40">
        <f t="shared" si="79"/>
        <v>2.980456919230809</v>
      </c>
      <c r="M174" s="10">
        <f t="shared" si="99"/>
        <v>6.144369411133269</v>
      </c>
      <c r="N174" s="10">
        <f t="shared" si="80"/>
        <v>17.20418640980624</v>
      </c>
      <c r="O174" s="10">
        <f t="shared" si="81"/>
        <v>-0.14810000000000001</v>
      </c>
      <c r="P174" s="10">
        <f t="shared" si="100"/>
        <v>13.148028860093891</v>
      </c>
      <c r="Q174" s="42">
        <f t="shared" si="101"/>
        <v>0.20633634179183291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2.6192199828736404E-4</v>
      </c>
      <c r="U174" s="42">
        <f t="shared" si="103"/>
        <v>0.91175243057232924</v>
      </c>
      <c r="V174" s="42">
        <f t="shared" si="104"/>
        <v>0.97712065695290573</v>
      </c>
      <c r="W174" s="42">
        <f t="shared" si="105"/>
        <v>0.9648871058886751</v>
      </c>
      <c r="X174" s="42">
        <f t="shared" si="106"/>
        <v>1.223355106423063E-2</v>
      </c>
      <c r="Y174" s="42">
        <f t="shared" si="89"/>
        <v>5.1356170658565887E-3</v>
      </c>
      <c r="Z174" s="10">
        <f t="shared" si="107"/>
        <v>19.607429308866674</v>
      </c>
      <c r="AA174">
        <f t="shared" si="84"/>
        <v>6146663.233270322</v>
      </c>
      <c r="AB174" s="10">
        <f t="shared" si="85"/>
        <v>6.1466632332703224</v>
      </c>
      <c r="AC174" s="10">
        <f t="shared" si="86"/>
        <v>6.0456632332703224</v>
      </c>
      <c r="AD174" s="3">
        <f t="shared" si="87"/>
        <v>876.8184529761163</v>
      </c>
      <c r="AI174" s="94">
        <f t="shared" si="88"/>
        <v>0.9648871058886751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139.67353966066324</v>
      </c>
      <c r="I175">
        <f t="shared" si="78"/>
        <v>1.3967353966066323E-4</v>
      </c>
      <c r="J175" s="4">
        <f t="shared" si="97"/>
        <v>422.97993614237657</v>
      </c>
      <c r="K175" s="40">
        <f t="shared" si="98"/>
        <v>3.0283469379383239</v>
      </c>
      <c r="L175" s="40">
        <f t="shared" si="79"/>
        <v>2.9716530620616761</v>
      </c>
      <c r="M175" s="10">
        <f t="shared" si="99"/>
        <v>6.1466632332703224</v>
      </c>
      <c r="N175" s="10">
        <f t="shared" si="80"/>
        <v>17.20418640980624</v>
      </c>
      <c r="O175" s="10">
        <f t="shared" si="81"/>
        <v>-0.14810000000000001</v>
      </c>
      <c r="P175" s="10">
        <f t="shared" si="100"/>
        <v>13.147302076572341</v>
      </c>
      <c r="Q175" s="42">
        <f t="shared" si="101"/>
        <v>0.20763138915574975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2.6263116705366933E-4</v>
      </c>
      <c r="U175" s="42">
        <f t="shared" si="103"/>
        <v>0.91048652886603609</v>
      </c>
      <c r="V175" s="42">
        <f t="shared" si="104"/>
        <v>0.97749452380217527</v>
      </c>
      <c r="W175" s="42">
        <f t="shared" si="105"/>
        <v>0.96525333857323781</v>
      </c>
      <c r="X175" s="42">
        <f t="shared" si="106"/>
        <v>1.2241185228937468E-2</v>
      </c>
      <c r="Y175" s="42">
        <f t="shared" si="89"/>
        <v>5.1514699805185419E-3</v>
      </c>
      <c r="Z175" s="10">
        <f t="shared" si="107"/>
        <v>19.614846319689949</v>
      </c>
      <c r="AA175">
        <f t="shared" si="84"/>
        <v>6148950.1597678596</v>
      </c>
      <c r="AB175" s="10">
        <f t="shared" si="85"/>
        <v>6.1489501597678595</v>
      </c>
      <c r="AC175" s="10">
        <f t="shared" si="86"/>
        <v>6.0479501597678595</v>
      </c>
      <c r="AD175" s="3">
        <f t="shared" si="87"/>
        <v>877.1501319460275</v>
      </c>
      <c r="AI175" s="94">
        <f t="shared" si="88"/>
        <v>0.96525333857323781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139.67353966066324</v>
      </c>
      <c r="I176">
        <f t="shared" si="78"/>
        <v>1.3967353966066323E-4</v>
      </c>
      <c r="J176" s="4">
        <f t="shared" si="97"/>
        <v>424.2114235160609</v>
      </c>
      <c r="K176" s="40">
        <f t="shared" si="98"/>
        <v>3.0371638360900874</v>
      </c>
      <c r="L176" s="40">
        <f t="shared" si="79"/>
        <v>2.9628361639099126</v>
      </c>
      <c r="M176" s="10">
        <f t="shared" si="99"/>
        <v>6.1489501597678595</v>
      </c>
      <c r="N176" s="10">
        <f t="shared" si="80"/>
        <v>17.20418640980624</v>
      </c>
      <c r="O176" s="10">
        <f t="shared" si="81"/>
        <v>-0.14810000000000001</v>
      </c>
      <c r="P176" s="10">
        <f t="shared" si="100"/>
        <v>13.146577787813463</v>
      </c>
      <c r="Q176" s="42">
        <f t="shared" si="101"/>
        <v>0.20892650786813938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2.6334064531435917E-4</v>
      </c>
      <c r="U176" s="42">
        <f t="shared" si="103"/>
        <v>0.90922007469679156</v>
      </c>
      <c r="V176" s="42">
        <f t="shared" si="104"/>
        <v>0.977867246553633</v>
      </c>
      <c r="W176" s="42">
        <f t="shared" si="105"/>
        <v>0.96561847029686276</v>
      </c>
      <c r="X176" s="42">
        <f t="shared" si="106"/>
        <v>1.2248776256770233E-2</v>
      </c>
      <c r="Y176" s="42">
        <f t="shared" si="89"/>
        <v>5.1673335998525588E-3</v>
      </c>
      <c r="Z176" s="10">
        <f t="shared" si="107"/>
        <v>19.622240971135039</v>
      </c>
      <c r="AA176">
        <f t="shared" si="84"/>
        <v>6151230.1920790924</v>
      </c>
      <c r="AB176" s="10">
        <f t="shared" si="85"/>
        <v>6.1512301920790922</v>
      </c>
      <c r="AC176" s="10">
        <f t="shared" si="86"/>
        <v>6.0502301920790922</v>
      </c>
      <c r="AD176" s="3">
        <f t="shared" si="87"/>
        <v>877.480811033951</v>
      </c>
      <c r="AI176" s="94">
        <f t="shared" si="88"/>
        <v>0.96561847029686276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139.67353966066324</v>
      </c>
      <c r="I177">
        <f t="shared" si="78"/>
        <v>1.3967353966066323E-4</v>
      </c>
      <c r="J177" s="4">
        <f t="shared" si="97"/>
        <v>425.44473236995009</v>
      </c>
      <c r="K177" s="40">
        <f t="shared" si="98"/>
        <v>3.0459937752244826</v>
      </c>
      <c r="L177" s="40">
        <f t="shared" si="79"/>
        <v>2.9540062247755174</v>
      </c>
      <c r="M177" s="10">
        <f t="shared" si="99"/>
        <v>6.1512301920790922</v>
      </c>
      <c r="N177" s="10">
        <f t="shared" si="80"/>
        <v>17.20418640980624</v>
      </c>
      <c r="O177" s="10">
        <f t="shared" si="81"/>
        <v>-0.14810000000000001</v>
      </c>
      <c r="P177" s="10">
        <f t="shared" si="100"/>
        <v>13.145855990312006</v>
      </c>
      <c r="Q177" s="42">
        <f t="shared" si="101"/>
        <v>0.2102216976914138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2.6405043213903738E-4</v>
      </c>
      <c r="U177" s="42">
        <f t="shared" si="103"/>
        <v>0.9079530697253998</v>
      </c>
      <c r="V177" s="42">
        <f t="shared" si="104"/>
        <v>0.97823882540135554</v>
      </c>
      <c r="W177" s="42">
        <f t="shared" si="105"/>
        <v>0.96598250129157004</v>
      </c>
      <c r="X177" s="42">
        <f t="shared" si="106"/>
        <v>1.2256324109785499E-2</v>
      </c>
      <c r="Y177" s="42">
        <f t="shared" si="89"/>
        <v>5.1832078661103063E-3</v>
      </c>
      <c r="Z177" s="10">
        <f t="shared" si="107"/>
        <v>19.629613267896705</v>
      </c>
      <c r="AA177">
        <f t="shared" si="84"/>
        <v>6153503.3316515805</v>
      </c>
      <c r="AB177" s="10">
        <f t="shared" si="85"/>
        <v>6.1535033316515806</v>
      </c>
      <c r="AC177" s="10">
        <f t="shared" si="86"/>
        <v>6.0525033316515806</v>
      </c>
      <c r="AD177" s="3">
        <f t="shared" si="87"/>
        <v>877.81049044983035</v>
      </c>
      <c r="AI177" s="94">
        <f t="shared" si="88"/>
        <v>0.96598250129157004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139.67353966066324</v>
      </c>
      <c r="I178">
        <f t="shared" si="78"/>
        <v>1.3967353966066323E-4</v>
      </c>
      <c r="J178" s="4">
        <f t="shared" si="97"/>
        <v>426.67986270404413</v>
      </c>
      <c r="K178" s="40">
        <f t="shared" si="98"/>
        <v>3.0548367553415097</v>
      </c>
      <c r="L178" s="40">
        <f t="shared" si="79"/>
        <v>2.9451632446584903</v>
      </c>
      <c r="M178" s="10">
        <f t="shared" si="99"/>
        <v>6.1535033316515806</v>
      </c>
      <c r="N178" s="10">
        <f t="shared" si="80"/>
        <v>17.20418640980624</v>
      </c>
      <c r="O178" s="10">
        <f t="shared" si="81"/>
        <v>-0.14810000000000001</v>
      </c>
      <c r="P178" s="10">
        <f t="shared" si="100"/>
        <v>13.145136680578451</v>
      </c>
      <c r="Q178" s="42">
        <f t="shared" si="101"/>
        <v>0.21151695838824924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2.647605265973076E-4</v>
      </c>
      <c r="U178" s="42">
        <f t="shared" si="103"/>
        <v>0.90668551561266453</v>
      </c>
      <c r="V178" s="42">
        <f t="shared" si="104"/>
        <v>0.97860926053892816</v>
      </c>
      <c r="W178" s="42">
        <f t="shared" si="105"/>
        <v>0.96634543178847765</v>
      </c>
      <c r="X178" s="42">
        <f t="shared" si="106"/>
        <v>1.2263828750450512E-2</v>
      </c>
      <c r="Y178" s="42">
        <f t="shared" si="89"/>
        <v>5.1990927214834856E-3</v>
      </c>
      <c r="Z178" s="10">
        <f t="shared" si="107"/>
        <v>19.636963214652997</v>
      </c>
      <c r="AA178">
        <f t="shared" si="84"/>
        <v>6155769.5799277341</v>
      </c>
      <c r="AB178" s="10">
        <f t="shared" si="85"/>
        <v>6.1557695799277337</v>
      </c>
      <c r="AC178" s="10">
        <f t="shared" si="86"/>
        <v>6.0547695799277337</v>
      </c>
      <c r="AD178" s="3">
        <f t="shared" si="87"/>
        <v>878.13917040286208</v>
      </c>
      <c r="AI178" s="94">
        <f t="shared" si="88"/>
        <v>0.96634543178847765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139.67353966066324</v>
      </c>
      <c r="I179">
        <f t="shared" si="78"/>
        <v>1.3967353966066323E-4</v>
      </c>
      <c r="J179" s="4">
        <f t="shared" si="97"/>
        <v>427.91681451834324</v>
      </c>
      <c r="K179" s="40">
        <f t="shared" si="98"/>
        <v>3.0636927764411701</v>
      </c>
      <c r="L179" s="40">
        <f t="shared" si="79"/>
        <v>2.9363072235588299</v>
      </c>
      <c r="M179" s="10">
        <f t="shared" si="99"/>
        <v>6.1557695799277337</v>
      </c>
      <c r="N179" s="10">
        <f t="shared" si="80"/>
        <v>17.20418640980624</v>
      </c>
      <c r="O179" s="10">
        <f t="shared" si="81"/>
        <v>-0.14810000000000001</v>
      </c>
      <c r="P179" s="10">
        <f t="shared" si="100"/>
        <v>13.144419855138821</v>
      </c>
      <c r="Q179" s="42">
        <f t="shared" si="101"/>
        <v>0.21281228972158509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2.6547092775877352E-4</v>
      </c>
      <c r="U179" s="42">
        <f t="shared" si="103"/>
        <v>0.90541741401938969</v>
      </c>
      <c r="V179" s="42">
        <f t="shared" si="104"/>
        <v>0.97897855215863727</v>
      </c>
      <c r="W179" s="42">
        <f t="shared" si="105"/>
        <v>0.9667072620178816</v>
      </c>
      <c r="X179" s="42">
        <f t="shared" si="106"/>
        <v>1.2271290140755675E-2</v>
      </c>
      <c r="Y179" s="42">
        <f t="shared" si="89"/>
        <v>5.2149881081032618E-3</v>
      </c>
      <c r="Z179" s="10">
        <f t="shared" si="107"/>
        <v>19.644290816062483</v>
      </c>
      <c r="AA179">
        <f t="shared" si="84"/>
        <v>6158028.9383439524</v>
      </c>
      <c r="AB179" s="10">
        <f t="shared" si="85"/>
        <v>6.1580289383439526</v>
      </c>
      <c r="AC179" s="10">
        <f t="shared" si="86"/>
        <v>6.0570289383439526</v>
      </c>
      <c r="AD179" s="3">
        <f t="shared" si="87"/>
        <v>878.46685110137093</v>
      </c>
      <c r="AI179" s="94">
        <f t="shared" si="88"/>
        <v>0.9667072620178816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139.67353966066324</v>
      </c>
      <c r="I180">
        <f t="shared" si="78"/>
        <v>1.3967353966066323E-4</v>
      </c>
      <c r="J180" s="4">
        <f t="shared" si="97"/>
        <v>429.15558781284676</v>
      </c>
      <c r="K180" s="40">
        <f t="shared" si="98"/>
        <v>3.0725618385234594</v>
      </c>
      <c r="L180" s="40">
        <f t="shared" si="79"/>
        <v>2.9274381614765406</v>
      </c>
      <c r="M180" s="10">
        <f t="shared" si="99"/>
        <v>6.1580289383439526</v>
      </c>
      <c r="N180" s="10">
        <f t="shared" si="80"/>
        <v>17.20418640980624</v>
      </c>
      <c r="O180" s="10">
        <f t="shared" si="81"/>
        <v>-0.14810000000000001</v>
      </c>
      <c r="P180" s="10">
        <f t="shared" si="100"/>
        <v>13.14370551053489</v>
      </c>
      <c r="Q180" s="42">
        <f t="shared" si="101"/>
        <v>0.21410769145462272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2.6618163469303868E-4</v>
      </c>
      <c r="U180" s="42">
        <f t="shared" si="103"/>
        <v>0.90414876660637977</v>
      </c>
      <c r="V180" s="42">
        <f t="shared" si="104"/>
        <v>0.97934670045177463</v>
      </c>
      <c r="W180" s="42">
        <f t="shared" si="105"/>
        <v>0.96706799220911799</v>
      </c>
      <c r="X180" s="42">
        <f t="shared" si="106"/>
        <v>1.2278708242656644E-2</v>
      </c>
      <c r="Y180" s="42">
        <f t="shared" si="89"/>
        <v>5.2308939680402629E-3</v>
      </c>
      <c r="Z180" s="10">
        <f t="shared" si="107"/>
        <v>19.651596076763685</v>
      </c>
      <c r="AA180">
        <f t="shared" si="84"/>
        <v>6160281.4083304554</v>
      </c>
      <c r="AB180" s="10">
        <f t="shared" si="85"/>
        <v>6.1602814083304551</v>
      </c>
      <c r="AC180" s="10">
        <f t="shared" si="86"/>
        <v>6.0592814083304551</v>
      </c>
      <c r="AD180" s="3">
        <f t="shared" si="87"/>
        <v>878.79353275278538</v>
      </c>
      <c r="AI180" s="94">
        <f t="shared" si="88"/>
        <v>0.96706799220911799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139.67353966066324</v>
      </c>
      <c r="I181">
        <f t="shared" si="78"/>
        <v>1.3967353966066323E-4</v>
      </c>
      <c r="J181" s="4">
        <f t="shared" si="97"/>
        <v>430.39618258755513</v>
      </c>
      <c r="K181" s="40">
        <f t="shared" si="98"/>
        <v>3.0814439415883808</v>
      </c>
      <c r="L181" s="40">
        <f t="shared" si="79"/>
        <v>2.9185560584116192</v>
      </c>
      <c r="M181" s="10">
        <f t="shared" si="99"/>
        <v>6.1602814083304551</v>
      </c>
      <c r="N181" s="10">
        <f t="shared" si="80"/>
        <v>17.20418640980624</v>
      </c>
      <c r="O181" s="10">
        <f t="shared" si="81"/>
        <v>-0.14810000000000001</v>
      </c>
      <c r="P181" s="10">
        <f t="shared" si="100"/>
        <v>13.14299364332418</v>
      </c>
      <c r="Q181" s="42">
        <f t="shared" si="101"/>
        <v>0.21540316335082435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2.6689264646970667E-4</v>
      </c>
      <c r="U181" s="42">
        <f t="shared" si="103"/>
        <v>0.9028795750344385</v>
      </c>
      <c r="V181" s="42">
        <f t="shared" si="104"/>
        <v>0.97971370560996884</v>
      </c>
      <c r="W181" s="42">
        <f t="shared" si="105"/>
        <v>0.96742762259053638</v>
      </c>
      <c r="X181" s="42">
        <f t="shared" si="106"/>
        <v>1.2286083019432459E-2</v>
      </c>
      <c r="Y181" s="42">
        <f t="shared" si="89"/>
        <v>5.2468102433063379E-3</v>
      </c>
      <c r="Z181" s="10">
        <f t="shared" si="107"/>
        <v>19.65887900138107</v>
      </c>
      <c r="AA181">
        <f t="shared" si="84"/>
        <v>6162526.9913131315</v>
      </c>
      <c r="AB181" s="10">
        <f t="shared" si="85"/>
        <v>6.1625269913131318</v>
      </c>
      <c r="AC181" s="10">
        <f t="shared" si="86"/>
        <v>6.0615269913131318</v>
      </c>
      <c r="AD181" s="3">
        <f t="shared" si="87"/>
        <v>879.11921556390598</v>
      </c>
      <c r="AI181" s="94">
        <f t="shared" si="88"/>
        <v>0.96742762259053638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139.67353966066324</v>
      </c>
      <c r="I182">
        <f t="shared" si="78"/>
        <v>1.3967353966066323E-4</v>
      </c>
      <c r="J182" s="4">
        <f t="shared" si="97"/>
        <v>431.63859884246858</v>
      </c>
      <c r="K182" s="40">
        <f t="shared" si="98"/>
        <v>3.0903390856359354</v>
      </c>
      <c r="L182" s="40">
        <f t="shared" si="79"/>
        <v>2.9096609143640646</v>
      </c>
      <c r="M182" s="10">
        <f t="shared" si="99"/>
        <v>6.1625269913131318</v>
      </c>
      <c r="N182" s="10">
        <f t="shared" si="80"/>
        <v>17.20418640980624</v>
      </c>
      <c r="O182" s="10">
        <f t="shared" si="81"/>
        <v>-0.14810000000000001</v>
      </c>
      <c r="P182" s="10">
        <f t="shared" si="100"/>
        <v>13.142284250079328</v>
      </c>
      <c r="Q182" s="42">
        <f t="shared" si="101"/>
        <v>0.21669870517391196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2.6760396215838133E-4</v>
      </c>
      <c r="U182" s="42">
        <f t="shared" si="103"/>
        <v>0.9016098409643698</v>
      </c>
      <c r="V182" s="42">
        <f t="shared" si="104"/>
        <v>0.98007956782328542</v>
      </c>
      <c r="W182" s="42">
        <f t="shared" si="105"/>
        <v>0.96778615338979457</v>
      </c>
      <c r="X182" s="42">
        <f t="shared" si="106"/>
        <v>1.2293414433490857E-2</v>
      </c>
      <c r="Y182" s="42">
        <f t="shared" si="89"/>
        <v>5.2627368758534744E-3</v>
      </c>
      <c r="Z182" s="10">
        <f t="shared" si="107"/>
        <v>19.666139594520374</v>
      </c>
      <c r="AA182">
        <f t="shared" si="84"/>
        <v>6164765.6887120893</v>
      </c>
      <c r="AB182" s="10">
        <f t="shared" si="85"/>
        <v>6.1647656887120892</v>
      </c>
      <c r="AC182" s="10">
        <f t="shared" si="86"/>
        <v>6.0637656887120892</v>
      </c>
      <c r="AD182" s="3">
        <f t="shared" si="87"/>
        <v>879.44389974069463</v>
      </c>
      <c r="AI182" s="94">
        <f t="shared" si="88"/>
        <v>0.96778615338979457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139.67353966066324</v>
      </c>
      <c r="I183">
        <f t="shared" si="78"/>
        <v>1.3967353966066323E-4</v>
      </c>
      <c r="J183" s="4">
        <f t="shared" si="97"/>
        <v>432.88283657758666</v>
      </c>
      <c r="K183" s="40">
        <f t="shared" si="98"/>
        <v>3.0992472706661203</v>
      </c>
      <c r="L183" s="40">
        <f t="shared" si="79"/>
        <v>2.9007527293338797</v>
      </c>
      <c r="M183" s="10">
        <f t="shared" si="99"/>
        <v>6.1647656887120892</v>
      </c>
      <c r="N183" s="10">
        <f t="shared" si="80"/>
        <v>17.20418640980624</v>
      </c>
      <c r="O183" s="10">
        <f t="shared" si="81"/>
        <v>-0.14810000000000001</v>
      </c>
      <c r="P183" s="10">
        <f t="shared" si="100"/>
        <v>13.141577327388495</v>
      </c>
      <c r="Q183" s="42">
        <f t="shared" si="101"/>
        <v>0.21799431668786609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2.6831558082866618E-4</v>
      </c>
      <c r="U183" s="42">
        <f t="shared" si="103"/>
        <v>0.90033956605697785</v>
      </c>
      <c r="V183" s="42">
        <f t="shared" si="104"/>
        <v>0.98044428728110755</v>
      </c>
      <c r="W183" s="42">
        <f t="shared" si="105"/>
        <v>0.96814358483362817</v>
      </c>
      <c r="X183" s="42">
        <f t="shared" si="106"/>
        <v>1.2300702447479384E-2</v>
      </c>
      <c r="Y183" s="42">
        <f t="shared" si="89"/>
        <v>5.2786738075741527E-3</v>
      </c>
      <c r="Z183" s="10">
        <f t="shared" si="107"/>
        <v>19.67337786076936</v>
      </c>
      <c r="AA183">
        <f t="shared" si="84"/>
        <v>6166997.5019419007</v>
      </c>
      <c r="AB183" s="10">
        <f t="shared" si="85"/>
        <v>6.1669975019419008</v>
      </c>
      <c r="AC183" s="10">
        <f t="shared" si="86"/>
        <v>6.0659975019419008</v>
      </c>
      <c r="AD183" s="3">
        <f t="shared" si="87"/>
        <v>879.76758548831049</v>
      </c>
      <c r="AI183" s="94">
        <f t="shared" si="88"/>
        <v>0.96814358483362817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139.67353966066324</v>
      </c>
      <c r="I184">
        <f t="shared" si="78"/>
        <v>1.3967353966066323E-4</v>
      </c>
      <c r="J184" s="4">
        <f t="shared" si="97"/>
        <v>434.12889579290982</v>
      </c>
      <c r="K184" s="40">
        <f t="shared" si="98"/>
        <v>3.1081684966789389</v>
      </c>
      <c r="L184" s="40">
        <f t="shared" si="79"/>
        <v>2.8918315033210611</v>
      </c>
      <c r="M184" s="10">
        <f t="shared" si="99"/>
        <v>6.1669975019419008</v>
      </c>
      <c r="N184" s="10">
        <f t="shared" si="80"/>
        <v>17.20418640980624</v>
      </c>
      <c r="O184" s="10">
        <f t="shared" si="81"/>
        <v>-0.14810000000000001</v>
      </c>
      <c r="P184" s="10">
        <f t="shared" si="100"/>
        <v>13.140872871855224</v>
      </c>
      <c r="Q184" s="42">
        <f t="shared" si="101"/>
        <v>0.21928999765692483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2.6902750155016481E-4</v>
      </c>
      <c r="U184" s="42">
        <f t="shared" si="103"/>
        <v>0.89906875197306668</v>
      </c>
      <c r="V184" s="42">
        <f t="shared" si="104"/>
        <v>0.98080786417227128</v>
      </c>
      <c r="W184" s="42">
        <f t="shared" si="105"/>
        <v>0.96849991714788819</v>
      </c>
      <c r="X184" s="42">
        <f t="shared" si="106"/>
        <v>1.2307947024383092E-2</v>
      </c>
      <c r="Y184" s="42">
        <f t="shared" si="89"/>
        <v>5.2946209803018292E-3</v>
      </c>
      <c r="Z184" s="10">
        <f t="shared" si="107"/>
        <v>19.680593804699019</v>
      </c>
      <c r="AA184">
        <f t="shared" si="84"/>
        <v>6169222.4324119622</v>
      </c>
      <c r="AB184" s="10">
        <f t="shared" si="85"/>
        <v>6.1692224324119618</v>
      </c>
      <c r="AC184" s="10">
        <f t="shared" si="86"/>
        <v>6.0682224324119618</v>
      </c>
      <c r="AD184" s="3">
        <f t="shared" si="87"/>
        <v>880.09027301116203</v>
      </c>
      <c r="AI184" s="94">
        <f t="shared" si="88"/>
        <v>0.96849991714788819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139.67353966066324</v>
      </c>
      <c r="I185">
        <f t="shared" si="78"/>
        <v>1.3967353966066323E-4</v>
      </c>
      <c r="J185" s="4">
        <f t="shared" si="97"/>
        <v>435.37677648843737</v>
      </c>
      <c r="K185" s="40">
        <f t="shared" si="98"/>
        <v>3.1171027636743864</v>
      </c>
      <c r="L185" s="40">
        <f t="shared" si="79"/>
        <v>2.8828972363256136</v>
      </c>
      <c r="M185" s="10">
        <f t="shared" si="99"/>
        <v>6.1692224324119618</v>
      </c>
      <c r="N185" s="10">
        <f t="shared" si="80"/>
        <v>17.20418640980624</v>
      </c>
      <c r="O185" s="10">
        <f t="shared" si="81"/>
        <v>-0.14810000000000001</v>
      </c>
      <c r="P185" s="10">
        <f t="shared" si="100"/>
        <v>13.140170880098296</v>
      </c>
      <c r="Q185" s="42">
        <f t="shared" si="101"/>
        <v>0.22058574784558263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2.6973972339248086E-4</v>
      </c>
      <c r="U185" s="42">
        <f t="shared" si="103"/>
        <v>0.89779740037344047</v>
      </c>
      <c r="V185" s="42">
        <f t="shared" si="104"/>
        <v>0.98117029868476757</v>
      </c>
      <c r="W185" s="42">
        <f t="shared" si="105"/>
        <v>0.96885515055759941</v>
      </c>
      <c r="X185" s="42">
        <f t="shared" si="106"/>
        <v>1.2315148127168163E-2</v>
      </c>
      <c r="Y185" s="42">
        <f t="shared" si="89"/>
        <v>5.3105783358109561E-3</v>
      </c>
      <c r="Z185" s="10">
        <f t="shared" si="107"/>
        <v>19.687787430863033</v>
      </c>
      <c r="AA185">
        <f t="shared" si="84"/>
        <v>6171440.4815263357</v>
      </c>
      <c r="AB185" s="10">
        <f t="shared" si="85"/>
        <v>6.1714404815263357</v>
      </c>
      <c r="AC185" s="10">
        <f t="shared" si="86"/>
        <v>6.0704404815263358</v>
      </c>
      <c r="AD185" s="3">
        <f t="shared" si="87"/>
        <v>880.41196251288409</v>
      </c>
      <c r="AI185" s="94">
        <f t="shared" si="88"/>
        <v>0.96885515055759941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139.67353966066324</v>
      </c>
      <c r="I186">
        <f t="shared" si="78"/>
        <v>1.3967353966066323E-4</v>
      </c>
      <c r="J186" s="4">
        <f t="shared" si="97"/>
        <v>436.62647866417001</v>
      </c>
      <c r="K186" s="40">
        <f t="shared" si="98"/>
        <v>3.1260500716524668</v>
      </c>
      <c r="L186" s="40">
        <f t="shared" si="79"/>
        <v>2.8739499283475332</v>
      </c>
      <c r="M186" s="10">
        <f t="shared" si="99"/>
        <v>6.1714404815263357</v>
      </c>
      <c r="N186" s="10">
        <f t="shared" si="80"/>
        <v>17.20418640980624</v>
      </c>
      <c r="O186" s="10">
        <f t="shared" si="81"/>
        <v>-0.14810000000000001</v>
      </c>
      <c r="P186" s="10">
        <f t="shared" si="100"/>
        <v>13.1394713487517</v>
      </c>
      <c r="Q186" s="42">
        <f t="shared" si="101"/>
        <v>0.22188156701858922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2.7045224542521804E-4</v>
      </c>
      <c r="U186" s="42">
        <f t="shared" si="103"/>
        <v>0.89652551291890303</v>
      </c>
      <c r="V186" s="42">
        <f t="shared" si="104"/>
        <v>0.98153159100615617</v>
      </c>
      <c r="W186" s="42">
        <f t="shared" si="105"/>
        <v>0.96920928528693495</v>
      </c>
      <c r="X186" s="42">
        <f t="shared" si="106"/>
        <v>1.2322305719221216E-2</v>
      </c>
      <c r="Y186" s="42">
        <f t="shared" si="89"/>
        <v>5.3265458158175717E-3</v>
      </c>
      <c r="Z186" s="10">
        <f t="shared" si="107"/>
        <v>19.694958743799372</v>
      </c>
      <c r="AA186">
        <f t="shared" si="84"/>
        <v>6173651.6506842375</v>
      </c>
      <c r="AB186" s="10">
        <f t="shared" si="85"/>
        <v>6.1736516506842376</v>
      </c>
      <c r="AC186" s="10">
        <f t="shared" si="86"/>
        <v>6.0726516506842376</v>
      </c>
      <c r="AD186" s="3">
        <f t="shared" si="87"/>
        <v>880.73265419640859</v>
      </c>
      <c r="AI186" s="94">
        <f t="shared" si="88"/>
        <v>0.96920928528693495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139.67353966066324</v>
      </c>
      <c r="I187">
        <f t="shared" si="78"/>
        <v>1.3967353966066323E-4</v>
      </c>
      <c r="J187" s="4">
        <f t="shared" si="97"/>
        <v>437.87800232010727</v>
      </c>
      <c r="K187" s="40">
        <f t="shared" si="98"/>
        <v>3.1350104206131779</v>
      </c>
      <c r="L187" s="40">
        <f t="shared" si="79"/>
        <v>2.8649895793868221</v>
      </c>
      <c r="M187" s="10">
        <f t="shared" si="99"/>
        <v>6.1736516506842376</v>
      </c>
      <c r="N187" s="10">
        <f t="shared" si="80"/>
        <v>17.20418640980624</v>
      </c>
      <c r="O187" s="10">
        <f t="shared" si="81"/>
        <v>-0.14810000000000001</v>
      </c>
      <c r="P187" s="10">
        <f t="shared" si="100"/>
        <v>13.138774274464456</v>
      </c>
      <c r="Q187" s="42">
        <f t="shared" si="101"/>
        <v>0.22317745494094848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2.7116506671797996E-4</v>
      </c>
      <c r="U187" s="42">
        <f t="shared" si="103"/>
        <v>0.89525309127025843</v>
      </c>
      <c r="V187" s="42">
        <f t="shared" si="104"/>
        <v>0.98189174132286106</v>
      </c>
      <c r="W187" s="42">
        <f t="shared" si="105"/>
        <v>0.96956232155929445</v>
      </c>
      <c r="X187" s="42">
        <f t="shared" si="106"/>
        <v>1.2329419763566607E-2</v>
      </c>
      <c r="Y187" s="42">
        <f t="shared" si="89"/>
        <v>5.3425233619788758E-3</v>
      </c>
      <c r="Z187" s="10">
        <f t="shared" si="107"/>
        <v>19.702107748028123</v>
      </c>
      <c r="AA187">
        <f t="shared" si="84"/>
        <v>6175855.9412793694</v>
      </c>
      <c r="AB187" s="10">
        <f t="shared" si="85"/>
        <v>6.1758559412793694</v>
      </c>
      <c r="AC187" s="10">
        <f t="shared" si="86"/>
        <v>6.0748559412793695</v>
      </c>
      <c r="AD187" s="3">
        <f t="shared" si="87"/>
        <v>881.05234826386788</v>
      </c>
      <c r="AI187" s="94">
        <f t="shared" si="88"/>
        <v>0.96956232155929445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139.67353966066324</v>
      </c>
      <c r="I188">
        <f t="shared" si="78"/>
        <v>1.3967353966066323E-4</v>
      </c>
      <c r="J188" s="4">
        <f t="shared" si="97"/>
        <v>439.13134745624939</v>
      </c>
      <c r="K188" s="40">
        <f t="shared" si="98"/>
        <v>3.143983810556521</v>
      </c>
      <c r="L188" s="40">
        <f t="shared" si="79"/>
        <v>2.856016189443479</v>
      </c>
      <c r="M188" s="10">
        <f t="shared" si="99"/>
        <v>6.1758559412793694</v>
      </c>
      <c r="N188" s="10">
        <f t="shared" si="80"/>
        <v>17.20418640980624</v>
      </c>
      <c r="O188" s="10">
        <f t="shared" si="81"/>
        <v>-0.14810000000000001</v>
      </c>
      <c r="P188" s="10">
        <f t="shared" si="100"/>
        <v>13.138079653900759</v>
      </c>
      <c r="Q188" s="42">
        <f t="shared" si="101"/>
        <v>0.2244734113779174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2.7187818634037014E-4</v>
      </c>
      <c r="U188" s="42">
        <f t="shared" si="103"/>
        <v>0.89398013708831081</v>
      </c>
      <c r="V188" s="42">
        <f t="shared" si="104"/>
        <v>0.98225074982064731</v>
      </c>
      <c r="W188" s="42">
        <f t="shared" si="105"/>
        <v>0.96991425959719713</v>
      </c>
      <c r="X188" s="42">
        <f t="shared" si="106"/>
        <v>1.2336490223450181E-2</v>
      </c>
      <c r="Y188" s="42">
        <f t="shared" si="89"/>
        <v>5.3585109158935601E-3</v>
      </c>
      <c r="Z188" s="10">
        <f t="shared" si="107"/>
        <v>19.709234448052133</v>
      </c>
      <c r="AA188">
        <f t="shared" si="84"/>
        <v>6178053.3547001192</v>
      </c>
      <c r="AB188" s="10">
        <f t="shared" si="85"/>
        <v>6.1780533547001193</v>
      </c>
      <c r="AC188" s="10">
        <f t="shared" si="86"/>
        <v>6.0770533547001193</v>
      </c>
      <c r="AD188" s="3">
        <f t="shared" si="87"/>
        <v>881.37104491662353</v>
      </c>
      <c r="AI188" s="94">
        <f t="shared" si="88"/>
        <v>0.96991425959719713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139.67353966066324</v>
      </c>
      <c r="I189">
        <f t="shared" si="78"/>
        <v>1.3967353966066323E-4</v>
      </c>
      <c r="J189" s="4">
        <f t="shared" si="97"/>
        <v>440.38651407259636</v>
      </c>
      <c r="K189" s="40">
        <f t="shared" si="98"/>
        <v>3.152970241482496</v>
      </c>
      <c r="L189" s="40">
        <f t="shared" si="79"/>
        <v>2.847029758517504</v>
      </c>
      <c r="M189" s="10">
        <f t="shared" si="99"/>
        <v>6.1780533547001193</v>
      </c>
      <c r="N189" s="10">
        <f t="shared" si="80"/>
        <v>17.20418640980624</v>
      </c>
      <c r="O189" s="10">
        <f t="shared" si="81"/>
        <v>-0.14810000000000001</v>
      </c>
      <c r="P189" s="10">
        <f t="shared" si="100"/>
        <v>13.137387483739866</v>
      </c>
      <c r="Q189" s="42">
        <f t="shared" si="101"/>
        <v>0.22576943609500494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2.725916033619924E-4</v>
      </c>
      <c r="U189" s="42">
        <f t="shared" si="103"/>
        <v>0.89270665203386401</v>
      </c>
      <c r="V189" s="42">
        <f t="shared" si="104"/>
        <v>0.98260861668488253</v>
      </c>
      <c r="W189" s="42">
        <f t="shared" si="105"/>
        <v>0.97026509962231311</v>
      </c>
      <c r="X189" s="42">
        <f t="shared" si="106"/>
        <v>1.234351706256942E-2</v>
      </c>
      <c r="Y189" s="42">
        <f t="shared" si="89"/>
        <v>5.3745084191024421E-3</v>
      </c>
      <c r="Z189" s="10">
        <f t="shared" si="107"/>
        <v>19.716338848358721</v>
      </c>
      <c r="AA189">
        <f t="shared" si="84"/>
        <v>6180243.8923300859</v>
      </c>
      <c r="AB189" s="10">
        <f t="shared" si="85"/>
        <v>6.1802438923300862</v>
      </c>
      <c r="AC189" s="10">
        <f t="shared" si="86"/>
        <v>6.0792438923300862</v>
      </c>
      <c r="AD189" s="3">
        <f t="shared" si="87"/>
        <v>881.68874435534235</v>
      </c>
      <c r="AI189" s="94">
        <f t="shared" si="88"/>
        <v>0.97026509962231311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139.67353966066324</v>
      </c>
      <c r="I190">
        <f t="shared" si="78"/>
        <v>1.3967353966066323E-4</v>
      </c>
      <c r="J190" s="4">
        <f t="shared" si="97"/>
        <v>441.64350216914841</v>
      </c>
      <c r="K190" s="40">
        <f t="shared" si="98"/>
        <v>3.1619697133911044</v>
      </c>
      <c r="L190" s="40">
        <f t="shared" si="79"/>
        <v>2.8380302866088956</v>
      </c>
      <c r="M190" s="10">
        <f t="shared" si="99"/>
        <v>6.1802438923300862</v>
      </c>
      <c r="N190" s="10">
        <f t="shared" si="80"/>
        <v>17.20418640980624</v>
      </c>
      <c r="O190" s="10">
        <f t="shared" si="81"/>
        <v>-0.14810000000000001</v>
      </c>
      <c r="P190" s="10">
        <f t="shared" si="100"/>
        <v>13.136697760675881</v>
      </c>
      <c r="Q190" s="42">
        <f t="shared" si="101"/>
        <v>0.22706552885797091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2.7330531685245036E-4</v>
      </c>
      <c r="U190" s="42">
        <f t="shared" si="103"/>
        <v>0.89143263776772186</v>
      </c>
      <c r="V190" s="42">
        <f t="shared" si="104"/>
        <v>0.98296534209998299</v>
      </c>
      <c r="W190" s="42">
        <f t="shared" si="105"/>
        <v>0.97061484185554903</v>
      </c>
      <c r="X190" s="42">
        <f t="shared" si="106"/>
        <v>1.235050024443396E-2</v>
      </c>
      <c r="Y190" s="42">
        <f t="shared" si="89"/>
        <v>5.3905158130882619E-3</v>
      </c>
      <c r="Z190" s="10">
        <f t="shared" si="107"/>
        <v>19.723420953418355</v>
      </c>
      <c r="AA190">
        <f t="shared" si="84"/>
        <v>6182427.5555476714</v>
      </c>
      <c r="AB190" s="10">
        <f t="shared" si="85"/>
        <v>6.1824275555476715</v>
      </c>
      <c r="AC190" s="10">
        <f t="shared" si="86"/>
        <v>6.0814275555476716</v>
      </c>
      <c r="AD190" s="3">
        <f t="shared" si="87"/>
        <v>882.00544677993787</v>
      </c>
      <c r="AI190" s="94">
        <f t="shared" si="88"/>
        <v>0.97061484185554903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139.67353966066324</v>
      </c>
      <c r="I191">
        <f t="shared" si="78"/>
        <v>1.3967353966066323E-4</v>
      </c>
      <c r="J191" s="4">
        <f t="shared" si="97"/>
        <v>442.90231174590508</v>
      </c>
      <c r="K191" s="40">
        <f t="shared" si="98"/>
        <v>3.1709822262823431</v>
      </c>
      <c r="L191" s="40">
        <f t="shared" si="79"/>
        <v>2.8290177737176569</v>
      </c>
      <c r="M191" s="10">
        <f t="shared" si="99"/>
        <v>6.1824275555476715</v>
      </c>
      <c r="N191" s="10">
        <f t="shared" si="80"/>
        <v>17.20418640980624</v>
      </c>
      <c r="O191" s="10">
        <f t="shared" si="81"/>
        <v>-0.14810000000000001</v>
      </c>
      <c r="P191" s="10">
        <f t="shared" si="100"/>
        <v>13.136010481417845</v>
      </c>
      <c r="Q191" s="42">
        <f t="shared" si="101"/>
        <v>0.22836168943282495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2.7401932588134754E-4</v>
      </c>
      <c r="U191" s="42">
        <f t="shared" si="103"/>
        <v>0.89015809595068907</v>
      </c>
      <c r="V191" s="42">
        <f t="shared" si="104"/>
        <v>0.98332092624890577</v>
      </c>
      <c r="W191" s="42">
        <f t="shared" si="105"/>
        <v>0.97096348651698083</v>
      </c>
      <c r="X191" s="42">
        <f t="shared" si="106"/>
        <v>1.2357439731924935E-2</v>
      </c>
      <c r="Y191" s="42">
        <f t="shared" si="89"/>
        <v>5.4065330392749182E-3</v>
      </c>
      <c r="Z191" s="10">
        <f t="shared" si="107"/>
        <v>19.730480767681286</v>
      </c>
      <c r="AA191">
        <f t="shared" si="84"/>
        <v>6184604.3457250465</v>
      </c>
      <c r="AB191" s="10">
        <f t="shared" si="85"/>
        <v>6.1846043457250461</v>
      </c>
      <c r="AC191" s="10">
        <f t="shared" si="86"/>
        <v>6.0836043457250462</v>
      </c>
      <c r="AD191" s="3">
        <f t="shared" si="87"/>
        <v>882.32115238941935</v>
      </c>
      <c r="AI191" s="94">
        <f t="shared" si="88"/>
        <v>0.97096348651698083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139.67353966066324</v>
      </c>
      <c r="I192">
        <f t="shared" si="78"/>
        <v>1.3967353966066323E-4</v>
      </c>
      <c r="J192" s="4">
        <f t="shared" si="97"/>
        <v>444.16294280286638</v>
      </c>
      <c r="K192" s="40">
        <f t="shared" si="98"/>
        <v>3.1800077801562123</v>
      </c>
      <c r="L192" s="40">
        <f t="shared" si="79"/>
        <v>2.8199922198437877</v>
      </c>
      <c r="M192" s="10">
        <f t="shared" si="99"/>
        <v>6.1846043457250461</v>
      </c>
      <c r="N192" s="10">
        <f t="shared" si="80"/>
        <v>17.20418640980624</v>
      </c>
      <c r="O192" s="10">
        <f t="shared" si="81"/>
        <v>-0.14810000000000001</v>
      </c>
      <c r="P192" s="10">
        <f t="shared" si="100"/>
        <v>13.135325642689994</v>
      </c>
      <c r="Q192" s="42">
        <f t="shared" si="101"/>
        <v>0.22965791758582538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2.7473362951828764E-4</v>
      </c>
      <c r="U192" s="42">
        <f t="shared" si="103"/>
        <v>0.88888302824356924</v>
      </c>
      <c r="V192" s="42">
        <f t="shared" si="104"/>
        <v>0.98367536931548538</v>
      </c>
      <c r="W192" s="42">
        <f t="shared" si="105"/>
        <v>0.97131103382568984</v>
      </c>
      <c r="X192" s="42">
        <f t="shared" si="106"/>
        <v>1.2364335489795542E-2</v>
      </c>
      <c r="Y192" s="42">
        <f t="shared" si="89"/>
        <v>5.4225600390299337E-3</v>
      </c>
      <c r="Z192" s="10">
        <f t="shared" si="107"/>
        <v>19.737518295585947</v>
      </c>
      <c r="AA192">
        <f t="shared" si="84"/>
        <v>6186774.2642307365</v>
      </c>
      <c r="AB192" s="10">
        <f t="shared" si="85"/>
        <v>6.1867742642307366</v>
      </c>
      <c r="AC192" s="10">
        <f t="shared" si="86"/>
        <v>6.0857742642307366</v>
      </c>
      <c r="AD192" s="3">
        <f t="shared" si="87"/>
        <v>882.63586138226776</v>
      </c>
      <c r="AI192" s="94">
        <f t="shared" si="88"/>
        <v>0.97131103382568984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139.67353966066324</v>
      </c>
      <c r="I193">
        <f t="shared" si="78"/>
        <v>1.3967353966066323E-4</v>
      </c>
      <c r="J193" s="4">
        <f t="shared" si="97"/>
        <v>445.42539534003276</v>
      </c>
      <c r="K193" s="40">
        <f t="shared" si="98"/>
        <v>3.1890463750127149</v>
      </c>
      <c r="L193" s="40">
        <f t="shared" si="79"/>
        <v>2.8109536249872851</v>
      </c>
      <c r="M193" s="10">
        <f t="shared" si="99"/>
        <v>6.1867742642307366</v>
      </c>
      <c r="N193" s="10">
        <f t="shared" si="80"/>
        <v>17.20418640980624</v>
      </c>
      <c r="O193" s="10">
        <f t="shared" si="81"/>
        <v>-0.14810000000000001</v>
      </c>
      <c r="P193" s="10">
        <f t="shared" si="100"/>
        <v>13.134643241230904</v>
      </c>
      <c r="Q193" s="42">
        <f t="shared" si="101"/>
        <v>0.23095421308347816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2.7544822683287428E-4</v>
      </c>
      <c r="U193" s="42">
        <f t="shared" si="103"/>
        <v>0.88760743630716621</v>
      </c>
      <c r="V193" s="42">
        <f t="shared" si="104"/>
        <v>0.98402867148174156</v>
      </c>
      <c r="W193" s="42">
        <f t="shared" si="105"/>
        <v>0.97165748400017571</v>
      </c>
      <c r="X193" s="42">
        <f t="shared" si="106"/>
        <v>1.2371187481565848E-2</v>
      </c>
      <c r="Y193" s="42">
        <f t="shared" si="89"/>
        <v>5.4385967536629059E-3</v>
      </c>
      <c r="Z193" s="10">
        <f t="shared" si="107"/>
        <v>19.744533541552713</v>
      </c>
      <c r="AA193">
        <f t="shared" si="84"/>
        <v>6188937.3124276996</v>
      </c>
      <c r="AB193" s="10">
        <f t="shared" si="85"/>
        <v>6.1889373124276998</v>
      </c>
      <c r="AC193" s="10">
        <f t="shared" si="86"/>
        <v>6.0879373124276999</v>
      </c>
      <c r="AD193" s="3">
        <f t="shared" si="87"/>
        <v>882.94957395615654</v>
      </c>
      <c r="AI193" s="94">
        <f t="shared" si="88"/>
        <v>0.97165748400017571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139.67353966066324</v>
      </c>
      <c r="I194">
        <f t="shared" si="78"/>
        <v>1.3967353966066323E-4</v>
      </c>
      <c r="J194" s="4">
        <f t="shared" si="97"/>
        <v>446.689669357404</v>
      </c>
      <c r="K194" s="40">
        <f t="shared" si="98"/>
        <v>3.1980980108518495</v>
      </c>
      <c r="L194" s="40">
        <f t="shared" si="79"/>
        <v>2.8019019891481505</v>
      </c>
      <c r="M194" s="10">
        <f t="shared" si="99"/>
        <v>6.1889373124276998</v>
      </c>
      <c r="N194" s="10">
        <f t="shared" si="80"/>
        <v>17.20418640980624</v>
      </c>
      <c r="O194" s="10">
        <f t="shared" si="81"/>
        <v>-0.14810000000000001</v>
      </c>
      <c r="P194" s="10">
        <f t="shared" si="100"/>
        <v>13.133963273794057</v>
      </c>
      <c r="Q194" s="42">
        <f t="shared" si="101"/>
        <v>0.23225057569253582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2.761631168947112E-4</v>
      </c>
      <c r="U194" s="42">
        <f t="shared" si="103"/>
        <v>0.88633132180228436</v>
      </c>
      <c r="V194" s="42">
        <f t="shared" si="104"/>
        <v>0.98438083292873901</v>
      </c>
      <c r="W194" s="42">
        <f t="shared" si="105"/>
        <v>0.9720028372580487</v>
      </c>
      <c r="X194" s="42">
        <f t="shared" si="106"/>
        <v>1.2377995670690312E-2</v>
      </c>
      <c r="Y194" s="42">
        <f t="shared" si="89"/>
        <v>5.4546431244254668E-3</v>
      </c>
      <c r="Z194" s="10">
        <f t="shared" si="107"/>
        <v>19.751526509983162</v>
      </c>
      <c r="AA194">
        <f t="shared" si="84"/>
        <v>6191093.491673097</v>
      </c>
      <c r="AB194" s="10">
        <f t="shared" si="85"/>
        <v>6.1910934916730973</v>
      </c>
      <c r="AC194" s="10">
        <f t="shared" si="86"/>
        <v>6.0900934916730973</v>
      </c>
      <c r="AD194" s="3">
        <f t="shared" si="87"/>
        <v>883.26229030791831</v>
      </c>
      <c r="AI194" s="94">
        <f t="shared" si="88"/>
        <v>0.9720028372580487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139.67353966066324</v>
      </c>
      <c r="I195">
        <f t="shared" si="78"/>
        <v>1.3967353966066323E-4</v>
      </c>
      <c r="J195" s="4">
        <f t="shared" si="97"/>
        <v>447.95576485497986</v>
      </c>
      <c r="K195" s="40">
        <f t="shared" si="98"/>
        <v>3.2071626876736143</v>
      </c>
      <c r="L195" s="40">
        <f t="shared" si="79"/>
        <v>2.7928373123263857</v>
      </c>
      <c r="M195" s="10">
        <f t="shared" si="99"/>
        <v>6.1910934916730973</v>
      </c>
      <c r="N195" s="10">
        <f t="shared" si="80"/>
        <v>17.20418640980624</v>
      </c>
      <c r="O195" s="10">
        <f t="shared" si="81"/>
        <v>-0.14810000000000001</v>
      </c>
      <c r="P195" s="10">
        <f t="shared" si="100"/>
        <v>13.133285737147844</v>
      </c>
      <c r="Q195" s="42">
        <f t="shared" si="101"/>
        <v>0.23354700517999635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2.7687829877340179E-4</v>
      </c>
      <c r="U195" s="42">
        <f t="shared" si="103"/>
        <v>0.88505468638972762</v>
      </c>
      <c r="V195" s="42">
        <f t="shared" si="104"/>
        <v>0.9847318538375982</v>
      </c>
      <c r="W195" s="42">
        <f t="shared" si="105"/>
        <v>0.97234709381599427</v>
      </c>
      <c r="X195" s="42">
        <f t="shared" si="106"/>
        <v>1.2384760021603936E-2</v>
      </c>
      <c r="Y195" s="42">
        <f t="shared" si="89"/>
        <v>5.4706990925125964E-3</v>
      </c>
      <c r="Z195" s="10">
        <f t="shared" si="107"/>
        <v>19.758497205264312</v>
      </c>
      <c r="AA195">
        <f t="shared" si="84"/>
        <v>6193242.8033196032</v>
      </c>
      <c r="AB195" s="10">
        <f t="shared" si="85"/>
        <v>6.1932428033196034</v>
      </c>
      <c r="AC195" s="10">
        <f t="shared" si="86"/>
        <v>6.0922428033196034</v>
      </c>
      <c r="AD195" s="3">
        <f t="shared" si="87"/>
        <v>883.57401063373504</v>
      </c>
      <c r="AI195" s="94">
        <f t="shared" si="88"/>
        <v>0.97234709381599427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139.67353966066324</v>
      </c>
      <c r="I196">
        <f t="shared" si="78"/>
        <v>1.3967353966066323E-4</v>
      </c>
      <c r="J196" s="4">
        <f t="shared" si="97"/>
        <v>449.22368183276058</v>
      </c>
      <c r="K196" s="40">
        <f t="shared" si="98"/>
        <v>3.2162404054780112</v>
      </c>
      <c r="L196" s="40">
        <f t="shared" si="79"/>
        <v>2.7837595945219888</v>
      </c>
      <c r="M196" s="10">
        <f t="shared" si="99"/>
        <v>6.1932428033196034</v>
      </c>
      <c r="N196" s="10">
        <f t="shared" si="80"/>
        <v>17.20418640980624</v>
      </c>
      <c r="O196" s="10">
        <f t="shared" si="81"/>
        <v>-0.14810000000000001</v>
      </c>
      <c r="P196" s="10">
        <f t="shared" si="100"/>
        <v>13.132610628075119</v>
      </c>
      <c r="Q196" s="42">
        <f t="shared" si="101"/>
        <v>0.23484350131310214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2.7759377153854987E-4</v>
      </c>
      <c r="U196" s="42">
        <f t="shared" si="103"/>
        <v>0.88377753173030005</v>
      </c>
      <c r="V196" s="42">
        <f t="shared" si="104"/>
        <v>0.98508173438830016</v>
      </c>
      <c r="W196" s="42">
        <f t="shared" si="105"/>
        <v>0.97269025388998032</v>
      </c>
      <c r="X196" s="42">
        <f t="shared" si="106"/>
        <v>1.239148049831984E-2</v>
      </c>
      <c r="Y196" s="42">
        <f t="shared" si="89"/>
        <v>5.4867645990621236E-3</v>
      </c>
      <c r="Z196" s="10">
        <f t="shared" si="107"/>
        <v>19.765445631766159</v>
      </c>
      <c r="AA196">
        <f t="shared" si="84"/>
        <v>6195385.2487146407</v>
      </c>
      <c r="AB196" s="10">
        <f t="shared" si="85"/>
        <v>6.1953852487146408</v>
      </c>
      <c r="AC196" s="10">
        <f t="shared" si="86"/>
        <v>6.0943852487146408</v>
      </c>
      <c r="AD196" s="3">
        <f t="shared" si="87"/>
        <v>883.88473512902692</v>
      </c>
      <c r="AI196" s="94">
        <f t="shared" si="88"/>
        <v>0.97269025388998032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139.67353966066324</v>
      </c>
      <c r="I197">
        <f t="shared" si="78"/>
        <v>1.3967353966066323E-4</v>
      </c>
      <c r="J197" s="4">
        <f t="shared" si="97"/>
        <v>450.49342029074614</v>
      </c>
      <c r="K197" s="40">
        <f t="shared" si="98"/>
        <v>3.2253311642650395</v>
      </c>
      <c r="L197" s="40">
        <f t="shared" si="79"/>
        <v>2.7746688357349605</v>
      </c>
      <c r="M197" s="10">
        <f t="shared" si="99"/>
        <v>6.1953852487146408</v>
      </c>
      <c r="N197" s="10">
        <f t="shared" si="80"/>
        <v>17.20418640980624</v>
      </c>
      <c r="O197" s="10">
        <f t="shared" si="81"/>
        <v>-0.14810000000000001</v>
      </c>
      <c r="P197" s="10">
        <f t="shared" si="100"/>
        <v>13.131937943373389</v>
      </c>
      <c r="Q197" s="42">
        <f t="shared" si="101"/>
        <v>0.23614006385933889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2.7830953425975907E-4</v>
      </c>
      <c r="U197" s="42">
        <f t="shared" si="103"/>
        <v>0.88249985948480547</v>
      </c>
      <c r="V197" s="42">
        <f t="shared" si="104"/>
        <v>0.98543047476035495</v>
      </c>
      <c r="W197" s="42">
        <f t="shared" si="105"/>
        <v>0.97303231769513743</v>
      </c>
      <c r="X197" s="42">
        <f t="shared" si="106"/>
        <v>1.2398157065217519E-2</v>
      </c>
      <c r="Y197" s="42">
        <f t="shared" si="89"/>
        <v>5.5028395851552453E-3</v>
      </c>
      <c r="Z197" s="10">
        <f t="shared" si="107"/>
        <v>19.772371793843011</v>
      </c>
      <c r="AA197">
        <f t="shared" si="84"/>
        <v>6197520.8292007959</v>
      </c>
      <c r="AB197" s="10">
        <f t="shared" si="85"/>
        <v>6.1975208292007959</v>
      </c>
      <c r="AC197" s="10">
        <f t="shared" si="86"/>
        <v>6.096520829200796</v>
      </c>
      <c r="AD197" s="3">
        <f t="shared" si="87"/>
        <v>884.19446398851278</v>
      </c>
      <c r="AI197" s="94">
        <f t="shared" si="88"/>
        <v>0.97303231769513743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139.67353966066324</v>
      </c>
      <c r="I198">
        <f t="shared" si="78"/>
        <v>1.3967353966066323E-4</v>
      </c>
      <c r="J198" s="4">
        <f t="shared" si="97"/>
        <v>451.76498022893634</v>
      </c>
      <c r="K198" s="40">
        <f t="shared" si="98"/>
        <v>3.2344349640346985</v>
      </c>
      <c r="L198" s="40">
        <f t="shared" si="79"/>
        <v>2.7655650359653015</v>
      </c>
      <c r="M198" s="10">
        <f t="shared" si="99"/>
        <v>6.1975208292007959</v>
      </c>
      <c r="N198" s="10">
        <f t="shared" si="80"/>
        <v>17.20418640980624</v>
      </c>
      <c r="O198" s="10">
        <f t="shared" si="81"/>
        <v>-0.14810000000000001</v>
      </c>
      <c r="P198" s="10">
        <f t="shared" si="100"/>
        <v>13.131267679854631</v>
      </c>
      <c r="Q198" s="42">
        <f t="shared" si="101"/>
        <v>0.23743669258643463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2.79025586006633E-4</v>
      </c>
      <c r="U198" s="42">
        <f t="shared" si="103"/>
        <v>0.88122167131404827</v>
      </c>
      <c r="V198" s="42">
        <f t="shared" si="104"/>
        <v>0.98577807513192817</v>
      </c>
      <c r="W198" s="42">
        <f t="shared" si="105"/>
        <v>0.97337328544582347</v>
      </c>
      <c r="X198" s="42">
        <f t="shared" si="106"/>
        <v>1.24047896861047E-2</v>
      </c>
      <c r="Y198" s="42">
        <f t="shared" si="89"/>
        <v>5.5189239918158293E-3</v>
      </c>
      <c r="Z198" s="10">
        <f t="shared" si="107"/>
        <v>19.779275695830393</v>
      </c>
      <c r="AA198">
        <f t="shared" si="84"/>
        <v>6199649.5461148657</v>
      </c>
      <c r="AB198" s="10">
        <f t="shared" si="85"/>
        <v>6.1996495461148653</v>
      </c>
      <c r="AC198" s="10">
        <f t="shared" si="86"/>
        <v>6.0986495461148653</v>
      </c>
      <c r="AD198" s="3">
        <f t="shared" si="87"/>
        <v>884.50319740607188</v>
      </c>
      <c r="AI198" s="94">
        <f t="shared" si="88"/>
        <v>0.97337328544582347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139.67353966066324</v>
      </c>
      <c r="I199">
        <f t="shared" si="78"/>
        <v>1.3967353966066323E-4</v>
      </c>
      <c r="J199" s="4">
        <f t="shared" si="97"/>
        <v>453.03836164733139</v>
      </c>
      <c r="K199" s="40">
        <f t="shared" si="98"/>
        <v>3.2435518047869896</v>
      </c>
      <c r="L199" s="40">
        <f t="shared" si="79"/>
        <v>2.7564481952130104</v>
      </c>
      <c r="M199" s="10">
        <f t="shared" si="99"/>
        <v>6.1996495461148653</v>
      </c>
      <c r="N199" s="10">
        <f t="shared" si="80"/>
        <v>17.20418640980624</v>
      </c>
      <c r="O199" s="10">
        <f t="shared" si="81"/>
        <v>-0.14810000000000001</v>
      </c>
      <c r="P199" s="10">
        <f t="shared" si="100"/>
        <v>13.130599834345549</v>
      </c>
      <c r="Q199" s="42">
        <f t="shared" si="101"/>
        <v>0.23873338726235854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2.7974192584877516E-4</v>
      </c>
      <c r="U199" s="42">
        <f t="shared" si="103"/>
        <v>0.87994296887883228</v>
      </c>
      <c r="V199" s="42">
        <f t="shared" si="104"/>
        <v>0.98612453568138503</v>
      </c>
      <c r="W199" s="42">
        <f t="shared" si="105"/>
        <v>0.97371315735547181</v>
      </c>
      <c r="X199" s="42">
        <f t="shared" si="106"/>
        <v>1.2411378325913214E-2</v>
      </c>
      <c r="Y199" s="42">
        <f t="shared" si="89"/>
        <v>5.5350177600119186E-3</v>
      </c>
      <c r="Z199" s="10">
        <f t="shared" si="107"/>
        <v>19.78615734204989</v>
      </c>
      <c r="AA199">
        <f t="shared" si="84"/>
        <v>6201771.4007893484</v>
      </c>
      <c r="AB199" s="10">
        <f t="shared" si="85"/>
        <v>6.2017714007893483</v>
      </c>
      <c r="AC199" s="10">
        <f t="shared" si="86"/>
        <v>6.1007714007893483</v>
      </c>
      <c r="AD199" s="3">
        <f t="shared" si="87"/>
        <v>884.8109355749599</v>
      </c>
      <c r="AI199" s="94">
        <f t="shared" si="88"/>
        <v>0.97371315735547181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139.67353966066324</v>
      </c>
      <c r="I200">
        <f t="shared" si="78"/>
        <v>1.3967353966066323E-4</v>
      </c>
      <c r="J200" s="4">
        <f t="shared" si="97"/>
        <v>454.31356454593151</v>
      </c>
      <c r="K200" s="40">
        <f t="shared" si="98"/>
        <v>3.2526816865219139</v>
      </c>
      <c r="L200" s="40">
        <f t="shared" si="79"/>
        <v>2.7473183134780861</v>
      </c>
      <c r="M200" s="10">
        <f t="shared" si="99"/>
        <v>6.2017714007893483</v>
      </c>
      <c r="N200" s="10">
        <f t="shared" si="80"/>
        <v>17.20418640980624</v>
      </c>
      <c r="O200" s="10">
        <f t="shared" si="81"/>
        <v>-0.14810000000000001</v>
      </c>
      <c r="P200" s="10">
        <f t="shared" si="100"/>
        <v>13.129934403687056</v>
      </c>
      <c r="Q200" s="42">
        <f t="shared" si="101"/>
        <v>0.24003014765531999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2.8045855285578961E-4</v>
      </c>
      <c r="U200" s="42">
        <f t="shared" si="103"/>
        <v>0.8786637538399612</v>
      </c>
      <c r="V200" s="42">
        <f t="shared" si="104"/>
        <v>0.9864698565859904</v>
      </c>
      <c r="W200" s="42">
        <f t="shared" si="105"/>
        <v>0.97405193363683018</v>
      </c>
      <c r="X200" s="42">
        <f t="shared" si="106"/>
        <v>1.2417922949160221E-2</v>
      </c>
      <c r="Y200" s="42">
        <f t="shared" si="89"/>
        <v>5.551120830655237E-3</v>
      </c>
      <c r="Z200" s="10">
        <f t="shared" si="107"/>
        <v>19.793016736806724</v>
      </c>
      <c r="AA200">
        <f t="shared" si="84"/>
        <v>6203886.3945516925</v>
      </c>
      <c r="AB200" s="10">
        <f t="shared" si="85"/>
        <v>6.2038863945516924</v>
      </c>
      <c r="AC200" s="10">
        <f t="shared" si="86"/>
        <v>6.1028863945516925</v>
      </c>
      <c r="AD200" s="3">
        <f t="shared" si="87"/>
        <v>885.11767868770016</v>
      </c>
      <c r="AI200" s="94">
        <f t="shared" si="88"/>
        <v>0.97405193363683018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139.67353966066324</v>
      </c>
      <c r="I201">
        <f t="shared" si="78"/>
        <v>1.3967353966066323E-4</v>
      </c>
      <c r="J201" s="4">
        <f t="shared" si="97"/>
        <v>455.59058892473627</v>
      </c>
      <c r="K201" s="40">
        <f t="shared" si="98"/>
        <v>3.2618246092394685</v>
      </c>
      <c r="L201" s="40">
        <f t="shared" si="79"/>
        <v>2.7381753907605315</v>
      </c>
      <c r="M201" s="10">
        <f t="shared" si="99"/>
        <v>6.2038863945516924</v>
      </c>
      <c r="N201" s="10">
        <f t="shared" si="80"/>
        <v>17.20418640980624</v>
      </c>
      <c r="O201" s="10">
        <f t="shared" si="81"/>
        <v>-0.14810000000000001</v>
      </c>
      <c r="P201" s="10">
        <f t="shared" si="100"/>
        <v>13.129271384734464</v>
      </c>
      <c r="Q201" s="42">
        <f t="shared" si="101"/>
        <v>0.24132697353376745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2.8117546609727942E-4</v>
      </c>
      <c r="U201" s="42">
        <f t="shared" si="103"/>
        <v>0.87738402785823977</v>
      </c>
      <c r="V201" s="42">
        <f t="shared" si="104"/>
        <v>0.98681403802144108</v>
      </c>
      <c r="W201" s="42">
        <f t="shared" si="105"/>
        <v>0.97438961450183925</v>
      </c>
      <c r="X201" s="42">
        <f t="shared" si="106"/>
        <v>1.2424423519601824E-2</v>
      </c>
      <c r="Y201" s="42">
        <f t="shared" si="89"/>
        <v>5.567233144600248E-3</v>
      </c>
      <c r="Z201" s="10">
        <f t="shared" si="107"/>
        <v>19.79985388438595</v>
      </c>
      <c r="AA201">
        <f t="shared" si="84"/>
        <v>6205994.5287231356</v>
      </c>
      <c r="AB201" s="10">
        <f t="shared" si="85"/>
        <v>6.205994528723136</v>
      </c>
      <c r="AC201" s="10">
        <f t="shared" si="86"/>
        <v>6.104994528723136</v>
      </c>
      <c r="AD201" s="3">
        <f t="shared" si="87"/>
        <v>885.42342693591524</v>
      </c>
      <c r="AI201" s="94">
        <f t="shared" si="88"/>
        <v>0.97438961450183925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139.67353966066324</v>
      </c>
      <c r="I202">
        <f t="shared" si="78"/>
        <v>1.3967353966066323E-4</v>
      </c>
      <c r="J202" s="4">
        <f t="shared" si="97"/>
        <v>456.86943478374587</v>
      </c>
      <c r="K202" s="40">
        <f t="shared" si="98"/>
        <v>3.2709805729396551</v>
      </c>
      <c r="L202" s="40">
        <f t="shared" si="79"/>
        <v>2.7290194270603449</v>
      </c>
      <c r="M202" s="10">
        <f t="shared" si="99"/>
        <v>6.205994528723136</v>
      </c>
      <c r="N202" s="10">
        <f t="shared" si="80"/>
        <v>17.20418640980624</v>
      </c>
      <c r="O202" s="10">
        <f t="shared" si="81"/>
        <v>-0.14810000000000001</v>
      </c>
      <c r="P202" s="10">
        <f t="shared" si="100"/>
        <v>13.128610774357799</v>
      </c>
      <c r="Q202" s="42">
        <f t="shared" si="101"/>
        <v>0.24262386466638738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2.8189266464284863E-4</v>
      </c>
      <c r="U202" s="42">
        <f t="shared" si="103"/>
        <v>0.87610379259447146</v>
      </c>
      <c r="V202" s="42">
        <f t="shared" si="104"/>
        <v>0.98715708016448056</v>
      </c>
      <c r="W202" s="42">
        <f t="shared" si="105"/>
        <v>0.9747262001614484</v>
      </c>
      <c r="X202" s="42">
        <f t="shared" si="106"/>
        <v>1.2430880003032163E-2</v>
      </c>
      <c r="Y202" s="42">
        <f t="shared" si="89"/>
        <v>5.5833546426468433E-3</v>
      </c>
      <c r="Z202" s="10">
        <f t="shared" si="107"/>
        <v>19.806668789061334</v>
      </c>
      <c r="AA202">
        <f t="shared" si="84"/>
        <v>6208095.8046214292</v>
      </c>
      <c r="AB202" s="10">
        <f t="shared" si="85"/>
        <v>6.2080958046214292</v>
      </c>
      <c r="AC202" s="10">
        <f t="shared" si="86"/>
        <v>6.1070958046214292</v>
      </c>
      <c r="AD202" s="3">
        <f t="shared" si="87"/>
        <v>885.72818051072215</v>
      </c>
      <c r="AI202" s="94">
        <f t="shared" si="88"/>
        <v>0.9747262001614484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139.67353966066324</v>
      </c>
      <c r="I203">
        <f t="shared" si="78"/>
        <v>1.3967353966066323E-4</v>
      </c>
      <c r="J203" s="4">
        <f t="shared" si="97"/>
        <v>458.15010212296011</v>
      </c>
      <c r="K203" s="40">
        <f t="shared" si="98"/>
        <v>3.2801495776224718</v>
      </c>
      <c r="L203" s="40">
        <f t="shared" si="79"/>
        <v>2.7198504223775282</v>
      </c>
      <c r="M203" s="10">
        <f t="shared" si="99"/>
        <v>6.2080958046214292</v>
      </c>
      <c r="N203" s="10">
        <f t="shared" si="80"/>
        <v>17.20418640980624</v>
      </c>
      <c r="O203" s="10">
        <f t="shared" si="81"/>
        <v>-0.14810000000000001</v>
      </c>
      <c r="P203" s="10">
        <f t="shared" si="100"/>
        <v>13.127952569440904</v>
      </c>
      <c r="Q203" s="42">
        <f t="shared" si="101"/>
        <v>0.24392082082210331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2.8261014756210065E-4</v>
      </c>
      <c r="U203" s="42">
        <f t="shared" si="103"/>
        <v>0.87482304970946057</v>
      </c>
      <c r="V203" s="42">
        <f t="shared" si="104"/>
        <v>0.98749898318954421</v>
      </c>
      <c r="W203" s="42">
        <f t="shared" si="105"/>
        <v>0.97506169082605076</v>
      </c>
      <c r="X203" s="42">
        <f t="shared" si="106"/>
        <v>1.2437292363493446E-2</v>
      </c>
      <c r="Y203" s="42">
        <f t="shared" si="89"/>
        <v>5.5994852655381145E-3</v>
      </c>
      <c r="Z203" s="10">
        <f t="shared" si="107"/>
        <v>19.813461455086944</v>
      </c>
      <c r="AA203">
        <f t="shared" si="84"/>
        <v>6210190.2235582527</v>
      </c>
      <c r="AB203" s="10">
        <f t="shared" si="85"/>
        <v>6.2101902235582527</v>
      </c>
      <c r="AC203" s="10">
        <f t="shared" si="86"/>
        <v>6.1091902235582527</v>
      </c>
      <c r="AD203" s="3">
        <f t="shared" si="87"/>
        <v>886.03193960235717</v>
      </c>
      <c r="AI203" s="94">
        <f t="shared" si="88"/>
        <v>0.97506169082605076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139.67353966066324</v>
      </c>
      <c r="I204">
        <f t="shared" si="78"/>
        <v>1.3967353966066323E-4</v>
      </c>
      <c r="J204" s="4">
        <f t="shared" si="97"/>
        <v>459.43259094237942</v>
      </c>
      <c r="K204" s="40">
        <f t="shared" si="98"/>
        <v>3.2893316232879224</v>
      </c>
      <c r="L204" s="40">
        <f t="shared" si="79"/>
        <v>2.7106683767120776</v>
      </c>
      <c r="M204" s="10">
        <f t="shared" si="99"/>
        <v>6.2101902235582527</v>
      </c>
      <c r="N204" s="10">
        <f t="shared" si="80"/>
        <v>17.20418640980624</v>
      </c>
      <c r="O204" s="10">
        <f t="shared" si="81"/>
        <v>-0.14810000000000001</v>
      </c>
      <c r="P204" s="10">
        <f t="shared" si="100"/>
        <v>13.127296766882196</v>
      </c>
      <c r="Q204" s="42">
        <f t="shared" si="101"/>
        <v>0.24521784177007469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2.8332791392463941E-4</v>
      </c>
      <c r="U204" s="42">
        <f t="shared" si="103"/>
        <v>0.8735418008640109</v>
      </c>
      <c r="V204" s="42">
        <f t="shared" si="104"/>
        <v>0.98783974727133039</v>
      </c>
      <c r="W204" s="42">
        <f t="shared" si="105"/>
        <v>0.9753960867050695</v>
      </c>
      <c r="X204" s="42">
        <f t="shared" si="106"/>
        <v>1.2443660566260895E-2</v>
      </c>
      <c r="Y204" s="42">
        <f t="shared" si="89"/>
        <v>5.6156249539620002E-3</v>
      </c>
      <c r="Z204" s="10">
        <f t="shared" si="107"/>
        <v>19.820231886702363</v>
      </c>
      <c r="AA204">
        <f t="shared" si="84"/>
        <v>6212277.7868408188</v>
      </c>
      <c r="AB204" s="10">
        <f t="shared" si="85"/>
        <v>6.2122777868408185</v>
      </c>
      <c r="AC204" s="10">
        <f t="shared" si="86"/>
        <v>6.1112777868408186</v>
      </c>
      <c r="AD204" s="3">
        <f t="shared" si="87"/>
        <v>886.33470440040878</v>
      </c>
      <c r="AI204" s="94">
        <f t="shared" si="88"/>
        <v>0.9753960867050695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139.67353966066324</v>
      </c>
      <c r="I205">
        <f t="shared" si="78"/>
        <v>1.3967353966066323E-4</v>
      </c>
      <c r="J205" s="4">
        <f t="shared" si="97"/>
        <v>460.71690124200336</v>
      </c>
      <c r="K205" s="40">
        <f t="shared" si="98"/>
        <v>3.2985267099360032</v>
      </c>
      <c r="L205" s="40">
        <f t="shared" si="79"/>
        <v>2.7014732900639968</v>
      </c>
      <c r="M205" s="10">
        <f t="shared" si="99"/>
        <v>6.2122777868408185</v>
      </c>
      <c r="N205" s="10">
        <f t="shared" si="80"/>
        <v>17.20418640980624</v>
      </c>
      <c r="O205" s="10">
        <f t="shared" si="81"/>
        <v>-0.14810000000000001</v>
      </c>
      <c r="P205" s="10">
        <f t="shared" si="100"/>
        <v>13.126643363594134</v>
      </c>
      <c r="Q205" s="42">
        <f t="shared" si="101"/>
        <v>0.2465149272796959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2.8404596280006821E-4</v>
      </c>
      <c r="U205" s="42">
        <f t="shared" si="103"/>
        <v>0.87226004771892673</v>
      </c>
      <c r="V205" s="42">
        <f t="shared" si="104"/>
        <v>0.98817937258313537</v>
      </c>
      <c r="W205" s="42">
        <f t="shared" si="105"/>
        <v>0.97572938800721454</v>
      </c>
      <c r="X205" s="42">
        <f t="shared" si="106"/>
        <v>1.2449984575920836E-2</v>
      </c>
      <c r="Y205" s="42">
        <f t="shared" si="89"/>
        <v>5.6317736485504344E-3</v>
      </c>
      <c r="Z205" s="10">
        <f t="shared" si="107"/>
        <v>19.826980088129179</v>
      </c>
      <c r="AA205">
        <f t="shared" si="84"/>
        <v>6214358.4957707943</v>
      </c>
      <c r="AB205" s="10">
        <f t="shared" si="85"/>
        <v>6.214358495770794</v>
      </c>
      <c r="AC205" s="10">
        <f t="shared" si="86"/>
        <v>6.113358495770794</v>
      </c>
      <c r="AD205" s="3">
        <f t="shared" si="87"/>
        <v>886.63647509366126</v>
      </c>
      <c r="AI205" s="94">
        <f t="shared" si="88"/>
        <v>0.97572938800721454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139.67353966066324</v>
      </c>
      <c r="I206">
        <f t="shared" si="78"/>
        <v>1.3967353966066323E-4</v>
      </c>
      <c r="J206" s="4">
        <f t="shared" si="97"/>
        <v>462.00303302183238</v>
      </c>
      <c r="K206" s="40">
        <f t="shared" si="98"/>
        <v>3.3077348375667173</v>
      </c>
      <c r="L206" s="40">
        <f t="shared" si="79"/>
        <v>2.6922651624332827</v>
      </c>
      <c r="M206" s="10">
        <f t="shared" si="99"/>
        <v>6.214358495770794</v>
      </c>
      <c r="N206" s="10">
        <f t="shared" si="80"/>
        <v>17.20418640980624</v>
      </c>
      <c r="O206" s="10">
        <f t="shared" si="81"/>
        <v>-0.14810000000000001</v>
      </c>
      <c r="P206" s="10">
        <f t="shared" si="100"/>
        <v>13.125992356503486</v>
      </c>
      <c r="Q206" s="42">
        <f t="shared" si="101"/>
        <v>0.24781207712059514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2.8476429325799093E-4</v>
      </c>
      <c r="U206" s="42">
        <f t="shared" si="103"/>
        <v>0.87097779193501179</v>
      </c>
      <c r="V206" s="42">
        <f t="shared" si="104"/>
        <v>0.98851785929837643</v>
      </c>
      <c r="W206" s="42">
        <f t="shared" si="105"/>
        <v>0.97606159494031075</v>
      </c>
      <c r="X206" s="42">
        <f t="shared" si="106"/>
        <v>1.2456264358065683E-2</v>
      </c>
      <c r="Y206" s="42">
        <f t="shared" si="89"/>
        <v>5.6479312898806977E-3</v>
      </c>
      <c r="Z206" s="10">
        <f t="shared" si="107"/>
        <v>19.833706063575118</v>
      </c>
      <c r="AA206">
        <f t="shared" si="84"/>
        <v>6216432.3516455665</v>
      </c>
      <c r="AB206" s="10">
        <f t="shared" si="85"/>
        <v>6.2164323516455662</v>
      </c>
      <c r="AC206" s="10">
        <f t="shared" si="86"/>
        <v>6.1154323516455662</v>
      </c>
      <c r="AD206" s="3">
        <f t="shared" si="87"/>
        <v>886.93725187027792</v>
      </c>
      <c r="AI206" s="94">
        <f t="shared" si="88"/>
        <v>0.97606159494031075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139.67353966066324</v>
      </c>
      <c r="I207">
        <f t="shared" si="78"/>
        <v>1.3967353966066323E-4</v>
      </c>
      <c r="J207" s="4">
        <f t="shared" si="97"/>
        <v>463.29098628186603</v>
      </c>
      <c r="K207" s="40">
        <f t="shared" si="98"/>
        <v>3.316956006180062</v>
      </c>
      <c r="L207" s="40">
        <f t="shared" si="79"/>
        <v>2.683043993819938</v>
      </c>
      <c r="M207" s="10">
        <f t="shared" si="99"/>
        <v>6.2164323516455662</v>
      </c>
      <c r="N207" s="10">
        <f t="shared" si="80"/>
        <v>17.20418640980624</v>
      </c>
      <c r="O207" s="10">
        <f t="shared" si="81"/>
        <v>-0.14810000000000001</v>
      </c>
      <c r="P207" s="10">
        <f t="shared" si="100"/>
        <v>13.125343742550912</v>
      </c>
      <c r="Q207" s="42">
        <f t="shared" si="101"/>
        <v>0.24910929106263352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2.8548290436801102E-4</v>
      </c>
      <c r="U207" s="42">
        <f t="shared" si="103"/>
        <v>0.86969503517307034</v>
      </c>
      <c r="V207" s="42">
        <f t="shared" si="104"/>
        <v>0.98885520758879952</v>
      </c>
      <c r="W207" s="42">
        <f t="shared" si="105"/>
        <v>0.97639270771149989</v>
      </c>
      <c r="X207" s="42">
        <f t="shared" si="106"/>
        <v>1.2462499877299638E-2</v>
      </c>
      <c r="Y207" s="42">
        <f t="shared" si="89"/>
        <v>5.6640978184741824E-3</v>
      </c>
      <c r="Z207" s="10">
        <f t="shared" si="107"/>
        <v>19.840409817229173</v>
      </c>
      <c r="AA207">
        <f t="shared" si="84"/>
        <v>6218499.3557567531</v>
      </c>
      <c r="AB207" s="10">
        <f t="shared" si="85"/>
        <v>6.2184993557567534</v>
      </c>
      <c r="AC207" s="10">
        <f t="shared" si="86"/>
        <v>6.1174993557567534</v>
      </c>
      <c r="AD207" s="3">
        <f t="shared" si="87"/>
        <v>887.23703491758567</v>
      </c>
      <c r="AI207" s="94">
        <f t="shared" si="88"/>
        <v>0.97639270771149989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139.67353966066324</v>
      </c>
      <c r="I208">
        <f t="shared" si="78"/>
        <v>1.3967353966066323E-4</v>
      </c>
      <c r="J208" s="4">
        <f t="shared" si="97"/>
        <v>464.58076102210453</v>
      </c>
      <c r="K208" s="40">
        <f t="shared" si="98"/>
        <v>3.3261902157760384</v>
      </c>
      <c r="L208" s="40">
        <f t="shared" si="79"/>
        <v>2.6738097842239616</v>
      </c>
      <c r="M208" s="10">
        <f t="shared" si="99"/>
        <v>6.2184993557567534</v>
      </c>
      <c r="N208" s="10">
        <f t="shared" si="80"/>
        <v>17.20418640980624</v>
      </c>
      <c r="O208" s="10">
        <f t="shared" si="81"/>
        <v>-0.14810000000000001</v>
      </c>
      <c r="P208" s="10">
        <f t="shared" si="100"/>
        <v>13.124697518691365</v>
      </c>
      <c r="Q208" s="42">
        <f t="shared" si="101"/>
        <v>0.2504065688759039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2.8620179519973227E-4</v>
      </c>
      <c r="U208" s="42">
        <f t="shared" si="103"/>
        <v>0.86841177909390643</v>
      </c>
      <c r="V208" s="42">
        <f t="shared" si="104"/>
        <v>0.98919141762617147</v>
      </c>
      <c r="W208" s="42">
        <f t="shared" si="105"/>
        <v>0.97672272652700165</v>
      </c>
      <c r="X208" s="42">
        <f t="shared" si="106"/>
        <v>1.2468691099169815E-2</v>
      </c>
      <c r="Y208" s="42">
        <f t="shared" si="89"/>
        <v>5.6802731747976577E-3</v>
      </c>
      <c r="Z208" s="10">
        <f t="shared" si="107"/>
        <v>19.847091353265458</v>
      </c>
      <c r="AA208">
        <f t="shared" si="84"/>
        <v>6220559.5093913795</v>
      </c>
      <c r="AB208" s="10">
        <f t="shared" si="85"/>
        <v>6.2205595093913795</v>
      </c>
      <c r="AC208" s="10">
        <f t="shared" si="86"/>
        <v>6.1195595093913795</v>
      </c>
      <c r="AD208" s="3">
        <f t="shared" si="87"/>
        <v>887.53582442224501</v>
      </c>
      <c r="AI208" s="94">
        <f t="shared" si="88"/>
        <v>0.97672272652700165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139.67353966066324</v>
      </c>
      <c r="I209">
        <f t="shared" si="78"/>
        <v>1.3967353966066323E-4</v>
      </c>
      <c r="J209" s="4">
        <f t="shared" si="97"/>
        <v>465.87235724254788</v>
      </c>
      <c r="K209" s="40">
        <f t="shared" si="98"/>
        <v>3.3354374663546471</v>
      </c>
      <c r="L209" s="40">
        <f t="shared" si="79"/>
        <v>2.6645625336453529</v>
      </c>
      <c r="M209" s="10">
        <f t="shared" si="99"/>
        <v>6.2205595093913795</v>
      </c>
      <c r="N209" s="10">
        <f t="shared" si="80"/>
        <v>17.20418640980624</v>
      </c>
      <c r="O209" s="10">
        <f t="shared" si="81"/>
        <v>-0.14810000000000001</v>
      </c>
      <c r="P209" s="10">
        <f t="shared" si="100"/>
        <v>13.12405368189369</v>
      </c>
      <c r="Q209" s="42">
        <f t="shared" si="101"/>
        <v>0.25170391033072997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2.8692096482275822E-4</v>
      </c>
      <c r="U209" s="42">
        <f t="shared" si="103"/>
        <v>0.86712802535832378</v>
      </c>
      <c r="V209" s="42">
        <f t="shared" si="104"/>
        <v>0.98952648958153755</v>
      </c>
      <c r="W209" s="42">
        <f t="shared" si="105"/>
        <v>0.97705165159230367</v>
      </c>
      <c r="X209" s="42">
        <f t="shared" si="106"/>
        <v>1.2474837989233878E-2</v>
      </c>
      <c r="Y209" s="42">
        <f t="shared" si="89"/>
        <v>5.6964572992633297E-3</v>
      </c>
      <c r="Z209" s="10">
        <f t="shared" si="107"/>
        <v>19.853750675842889</v>
      </c>
      <c r="AA209">
        <f t="shared" si="84"/>
        <v>6222612.8138317866</v>
      </c>
      <c r="AB209" s="10">
        <f t="shared" si="85"/>
        <v>6.2226128138317867</v>
      </c>
      <c r="AC209" s="10">
        <f t="shared" si="86"/>
        <v>6.1216128138317867</v>
      </c>
      <c r="AD209" s="3">
        <f t="shared" si="87"/>
        <v>887.83362057023737</v>
      </c>
      <c r="AI209" s="94">
        <f t="shared" si="88"/>
        <v>0.97705165159230367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139.67353966066324</v>
      </c>
      <c r="I210">
        <f t="shared" si="78"/>
        <v>1.3967353966066323E-4</v>
      </c>
      <c r="J210" s="4">
        <f t="shared" si="97"/>
        <v>467.16577494319586</v>
      </c>
      <c r="K210" s="40">
        <f t="shared" si="98"/>
        <v>3.3446977579158856</v>
      </c>
      <c r="L210" s="40">
        <f t="shared" si="79"/>
        <v>2.6553022420841144</v>
      </c>
      <c r="M210" s="10">
        <f t="shared" si="99"/>
        <v>6.2226128138317867</v>
      </c>
      <c r="N210" s="10">
        <f t="shared" si="80"/>
        <v>17.20418640980624</v>
      </c>
      <c r="O210" s="10">
        <f t="shared" si="81"/>
        <v>-0.14810000000000001</v>
      </c>
      <c r="P210" s="10">
        <f t="shared" si="100"/>
        <v>13.123412229140612</v>
      </c>
      <c r="Q210" s="42">
        <f t="shared" si="101"/>
        <v>0.25300131519766511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2.8764041230669245E-4</v>
      </c>
      <c r="U210" s="42">
        <f t="shared" si="103"/>
        <v>0.865843775627127</v>
      </c>
      <c r="V210" s="42">
        <f t="shared" si="104"/>
        <v>0.98986042362440929</v>
      </c>
      <c r="W210" s="42">
        <f t="shared" si="105"/>
        <v>0.97737948311214462</v>
      </c>
      <c r="X210" s="42">
        <f t="shared" si="106"/>
        <v>1.2480940512264671E-2</v>
      </c>
      <c r="Y210" s="42">
        <f t="shared" si="89"/>
        <v>5.7126501322278698E-3</v>
      </c>
      <c r="Z210" s="10">
        <f t="shared" si="107"/>
        <v>19.860387789101203</v>
      </c>
      <c r="AA210">
        <f t="shared" si="84"/>
        <v>6224659.2703544013</v>
      </c>
      <c r="AB210" s="10">
        <f t="shared" si="85"/>
        <v>6.224659270354401</v>
      </c>
      <c r="AC210" s="10">
        <f t="shared" si="86"/>
        <v>6.1236592703544011</v>
      </c>
      <c r="AD210" s="3">
        <f t="shared" si="87"/>
        <v>888.13042354668619</v>
      </c>
      <c r="AI210" s="94">
        <f t="shared" si="88"/>
        <v>0.97737948311214462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139.67353966066324</v>
      </c>
      <c r="I211">
        <f t="shared" si="78"/>
        <v>1.3967353966066323E-4</v>
      </c>
      <c r="J211" s="4">
        <f t="shared" si="97"/>
        <v>468.46101412404869</v>
      </c>
      <c r="K211" s="40">
        <f t="shared" si="98"/>
        <v>3.3539710904597562</v>
      </c>
      <c r="L211" s="40">
        <f t="shared" si="79"/>
        <v>2.6460289095402438</v>
      </c>
      <c r="M211" s="10">
        <f t="shared" si="99"/>
        <v>6.224659270354401</v>
      </c>
      <c r="N211" s="10">
        <f t="shared" si="80"/>
        <v>17.20418640980624</v>
      </c>
      <c r="O211" s="10">
        <f t="shared" si="81"/>
        <v>-0.14810000000000001</v>
      </c>
      <c r="P211" s="10">
        <f t="shared" si="100"/>
        <v>13.122773157429062</v>
      </c>
      <c r="Q211" s="42">
        <f t="shared" si="101"/>
        <v>0.25429878324749144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2.8836013672113873E-4</v>
      </c>
      <c r="U211" s="42">
        <f t="shared" si="103"/>
        <v>0.86455903156111968</v>
      </c>
      <c r="V211" s="42">
        <f t="shared" si="104"/>
        <v>0.99019321992497489</v>
      </c>
      <c r="W211" s="42">
        <f t="shared" si="105"/>
        <v>0.97770622129031981</v>
      </c>
      <c r="X211" s="42">
        <f t="shared" si="106"/>
        <v>1.2486998634655078E-2</v>
      </c>
      <c r="Y211" s="42">
        <f t="shared" si="89"/>
        <v>5.7288516139945601E-3</v>
      </c>
      <c r="Z211" s="10">
        <f t="shared" si="107"/>
        <v>19.867002697167873</v>
      </c>
      <c r="AA211">
        <f t="shared" si="84"/>
        <v>6226698.8802318694</v>
      </c>
      <c r="AB211" s="10">
        <f t="shared" si="85"/>
        <v>6.2266988802318695</v>
      </c>
      <c r="AC211" s="10">
        <f t="shared" si="86"/>
        <v>6.1256988802318695</v>
      </c>
      <c r="AD211" s="3">
        <f t="shared" si="87"/>
        <v>888.42623353616671</v>
      </c>
      <c r="AI211" s="94">
        <f t="shared" si="88"/>
        <v>0.97770622129031981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139.67353966066324</v>
      </c>
      <c r="I212">
        <f t="shared" si="78"/>
        <v>1.3967353966066323E-4</v>
      </c>
      <c r="J212" s="4">
        <f t="shared" si="97"/>
        <v>469.7580747851066</v>
      </c>
      <c r="K212" s="40">
        <f t="shared" si="98"/>
        <v>3.3632574639862605</v>
      </c>
      <c r="L212" s="40">
        <f t="shared" si="79"/>
        <v>2.6367425360137395</v>
      </c>
      <c r="M212" s="10">
        <f t="shared" si="99"/>
        <v>6.2266988802318695</v>
      </c>
      <c r="N212" s="10">
        <f t="shared" si="80"/>
        <v>17.20418640980624</v>
      </c>
      <c r="O212" s="10">
        <f t="shared" si="81"/>
        <v>-0.14810000000000001</v>
      </c>
      <c r="P212" s="10">
        <f t="shared" si="100"/>
        <v>13.122136463769472</v>
      </c>
      <c r="Q212" s="42">
        <f t="shared" si="101"/>
        <v>0.25559631425121887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2.8908013713570073E-4</v>
      </c>
      <c r="U212" s="42">
        <f t="shared" si="103"/>
        <v>0.86327379482110589</v>
      </c>
      <c r="V212" s="42">
        <f t="shared" si="104"/>
        <v>0.99052487865159866</v>
      </c>
      <c r="W212" s="42">
        <f t="shared" si="105"/>
        <v>0.97803186633002004</v>
      </c>
      <c r="X212" s="42">
        <f t="shared" si="106"/>
        <v>1.2493012321578623E-2</v>
      </c>
      <c r="Y212" s="42">
        <f t="shared" si="89"/>
        <v>5.7450616848117569E-3</v>
      </c>
      <c r="Z212" s="10">
        <f t="shared" si="107"/>
        <v>19.873595404152223</v>
      </c>
      <c r="AA212">
        <f t="shared" si="84"/>
        <v>6228731.6447312413</v>
      </c>
      <c r="AB212" s="10">
        <f t="shared" si="85"/>
        <v>6.2287316447312415</v>
      </c>
      <c r="AC212" s="10">
        <f t="shared" si="86"/>
        <v>6.1277316447312415</v>
      </c>
      <c r="AD212" s="3">
        <f t="shared" si="87"/>
        <v>888.72105072244256</v>
      </c>
      <c r="AI212" s="94">
        <f t="shared" si="88"/>
        <v>0.97803186633002004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139.67353966066324</v>
      </c>
      <c r="I213">
        <f t="shared" si="78"/>
        <v>1.3967353966066323E-4</v>
      </c>
      <c r="J213" s="4">
        <f t="shared" si="97"/>
        <v>471.05695692636914</v>
      </c>
      <c r="K213" s="40">
        <f t="shared" si="98"/>
        <v>3.372556878495395</v>
      </c>
      <c r="L213" s="40">
        <f t="shared" si="79"/>
        <v>2.627443121504605</v>
      </c>
      <c r="M213" s="10">
        <f t="shared" si="99"/>
        <v>6.2287316447312415</v>
      </c>
      <c r="N213" s="10">
        <f t="shared" si="80"/>
        <v>17.20418640980624</v>
      </c>
      <c r="O213" s="10">
        <f t="shared" si="81"/>
        <v>-0.14810000000000001</v>
      </c>
      <c r="P213" s="10">
        <f t="shared" si="100"/>
        <v>13.121502145186309</v>
      </c>
      <c r="Q213" s="42">
        <f t="shared" si="101"/>
        <v>0.25689390798008394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2.8980041261998196E-4</v>
      </c>
      <c r="U213" s="42">
        <f t="shared" si="103"/>
        <v>0.86198806706788966</v>
      </c>
      <c r="V213" s="42">
        <f t="shared" si="104"/>
        <v>0.99085539997236438</v>
      </c>
      <c r="W213" s="42">
        <f t="shared" si="105"/>
        <v>0.97835641843354348</v>
      </c>
      <c r="X213" s="42">
        <f t="shared" si="106"/>
        <v>1.2498981538820897E-2</v>
      </c>
      <c r="Y213" s="42">
        <f t="shared" si="89"/>
        <v>5.7612802848737311E-3</v>
      </c>
      <c r="Z213" s="10">
        <f t="shared" si="107"/>
        <v>19.880165914147792</v>
      </c>
      <c r="AA213">
        <f t="shared" si="84"/>
        <v>6230757.5651146993</v>
      </c>
      <c r="AB213" s="10">
        <f t="shared" si="85"/>
        <v>6.2307575651146996</v>
      </c>
      <c r="AC213" s="10">
        <f t="shared" si="86"/>
        <v>6.1297575651146996</v>
      </c>
      <c r="AD213" s="3">
        <f t="shared" si="87"/>
        <v>889.01487528857137</v>
      </c>
      <c r="AI213" s="94">
        <f t="shared" si="88"/>
        <v>0.97835641843354348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139.67353966066324</v>
      </c>
      <c r="I214">
        <f t="shared" si="78"/>
        <v>1.3967353966066323E-4</v>
      </c>
      <c r="J214" s="4">
        <f t="shared" si="97"/>
        <v>472.35766054783653</v>
      </c>
      <c r="K214" s="40">
        <f t="shared" si="98"/>
        <v>3.3818693339871611</v>
      </c>
      <c r="L214" s="40">
        <f t="shared" si="79"/>
        <v>2.6181306660128389</v>
      </c>
      <c r="M214" s="10">
        <f t="shared" si="99"/>
        <v>6.2307575651146996</v>
      </c>
      <c r="N214" s="10">
        <f t="shared" si="80"/>
        <v>17.20418640980624</v>
      </c>
      <c r="O214" s="10">
        <f t="shared" si="81"/>
        <v>-0.14810000000000001</v>
      </c>
      <c r="P214" s="10">
        <f t="shared" si="100"/>
        <v>13.120870198717785</v>
      </c>
      <c r="Q214" s="42">
        <f t="shared" si="101"/>
        <v>0.25819156420554884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2.9052096224358614E-4</v>
      </c>
      <c r="U214" s="42">
        <f t="shared" si="103"/>
        <v>0.86070184996227506</v>
      </c>
      <c r="V214" s="42">
        <f t="shared" si="104"/>
        <v>0.99118478405465205</v>
      </c>
      <c r="W214" s="42">
        <f t="shared" si="105"/>
        <v>0.9786798778024105</v>
      </c>
      <c r="X214" s="42">
        <f t="shared" si="106"/>
        <v>1.2504906252241543E-2</v>
      </c>
      <c r="Y214" s="42">
        <f t="shared" si="89"/>
        <v>5.7775073543208074E-3</v>
      </c>
      <c r="Z214" s="10">
        <f t="shared" si="107"/>
        <v>19.886714231232236</v>
      </c>
      <c r="AA214">
        <f t="shared" si="84"/>
        <v>6232776.6426395299</v>
      </c>
      <c r="AB214" s="10">
        <f t="shared" si="85"/>
        <v>6.2327766426395295</v>
      </c>
      <c r="AC214" s="10">
        <f t="shared" si="86"/>
        <v>6.1317766426395295</v>
      </c>
      <c r="AD214" s="3">
        <f t="shared" si="87"/>
        <v>889.3077074169006</v>
      </c>
      <c r="AI214" s="94">
        <f t="shared" si="88"/>
        <v>0.9786798778024105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139.67353966066324</v>
      </c>
      <c r="I215">
        <f t="shared" si="78"/>
        <v>1.3967353966066323E-4</v>
      </c>
      <c r="J215" s="4">
        <f t="shared" si="97"/>
        <v>473.66018564950855</v>
      </c>
      <c r="K215" s="40">
        <f t="shared" si="98"/>
        <v>3.3911948304615578</v>
      </c>
      <c r="L215" s="40">
        <f t="shared" si="79"/>
        <v>2.6088051695384422</v>
      </c>
      <c r="M215" s="10">
        <f t="shared" si="99"/>
        <v>6.2327766426395295</v>
      </c>
      <c r="N215" s="10">
        <f t="shared" si="80"/>
        <v>17.20418640980624</v>
      </c>
      <c r="O215" s="10">
        <f t="shared" si="81"/>
        <v>-0.14810000000000001</v>
      </c>
      <c r="P215" s="10">
        <f t="shared" si="100"/>
        <v>13.12024062141584</v>
      </c>
      <c r="Q215" s="42">
        <f t="shared" si="101"/>
        <v>0.25948928269930049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2.9124178507611677E-4</v>
      </c>
      <c r="U215" s="42">
        <f t="shared" si="103"/>
        <v>0.85941514516506623</v>
      </c>
      <c r="V215" s="42">
        <f t="shared" si="104"/>
        <v>0.99151303106501365</v>
      </c>
      <c r="W215" s="42">
        <f t="shared" si="105"/>
        <v>0.97900224463736019</v>
      </c>
      <c r="X215" s="42">
        <f t="shared" si="106"/>
        <v>1.2510786427653464E-2</v>
      </c>
      <c r="Y215" s="42">
        <f t="shared" si="89"/>
        <v>5.7937428332393501E-3</v>
      </c>
      <c r="Z215" s="10">
        <f t="shared" si="107"/>
        <v>19.893240359466759</v>
      </c>
      <c r="AA215">
        <f t="shared" si="84"/>
        <v>6234788.8785579437</v>
      </c>
      <c r="AB215" s="10">
        <f t="shared" si="85"/>
        <v>6.2347888785579437</v>
      </c>
      <c r="AC215" s="10">
        <f t="shared" si="86"/>
        <v>6.1337888785579437</v>
      </c>
      <c r="AD215" s="3">
        <f t="shared" si="87"/>
        <v>889.59954728904188</v>
      </c>
      <c r="AI215" s="94">
        <f t="shared" si="88"/>
        <v>0.97900224463736019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139.67353966066324</v>
      </c>
      <c r="I216">
        <f t="shared" si="78"/>
        <v>1.3967353966066323E-4</v>
      </c>
      <c r="J216" s="4">
        <f t="shared" si="97"/>
        <v>474.96453223138565</v>
      </c>
      <c r="K216" s="40">
        <f t="shared" si="98"/>
        <v>3.4005333679185883</v>
      </c>
      <c r="L216" s="40">
        <f t="shared" si="79"/>
        <v>2.5994666320814117</v>
      </c>
      <c r="M216" s="10">
        <f t="shared" si="99"/>
        <v>6.2347888785579437</v>
      </c>
      <c r="N216" s="10">
        <f t="shared" si="80"/>
        <v>17.20418640980624</v>
      </c>
      <c r="O216" s="10">
        <f t="shared" si="81"/>
        <v>-0.14810000000000001</v>
      </c>
      <c r="P216" s="10">
        <f t="shared" si="100"/>
        <v>13.119613410346146</v>
      </c>
      <c r="Q216" s="42">
        <f t="shared" si="101"/>
        <v>0.26078706323324946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2.9196288018717764E-4</v>
      </c>
      <c r="U216" s="42">
        <f t="shared" si="103"/>
        <v>0.85812795433706701</v>
      </c>
      <c r="V216" s="42">
        <f t="shared" si="104"/>
        <v>0.99184014116968966</v>
      </c>
      <c r="W216" s="42">
        <f t="shared" si="105"/>
        <v>0.97932351913832105</v>
      </c>
      <c r="X216" s="42">
        <f t="shared" si="106"/>
        <v>1.2516622031368607E-2</v>
      </c>
      <c r="Y216" s="42">
        <f t="shared" si="89"/>
        <v>5.8099866616624571E-3</v>
      </c>
      <c r="Z216" s="10">
        <f t="shared" si="107"/>
        <v>19.899744302897922</v>
      </c>
      <c r="AA216">
        <f t="shared" si="84"/>
        <v>6236794.2741176393</v>
      </c>
      <c r="AB216" s="10">
        <f t="shared" si="85"/>
        <v>6.2367942741176394</v>
      </c>
      <c r="AC216" s="10">
        <f t="shared" si="86"/>
        <v>6.1357942741176394</v>
      </c>
      <c r="AD216" s="3">
        <f t="shared" si="87"/>
        <v>889.89039508595204</v>
      </c>
      <c r="AI216" s="94">
        <f t="shared" si="88"/>
        <v>0.97932351913832105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139.67353966066324</v>
      </c>
      <c r="I217">
        <f t="shared" si="78"/>
        <v>1.3967353966066323E-4</v>
      </c>
      <c r="J217" s="4">
        <f t="shared" si="97"/>
        <v>476.2707002934676</v>
      </c>
      <c r="K217" s="40">
        <f t="shared" si="98"/>
        <v>3.4098849463582503</v>
      </c>
      <c r="L217" s="40">
        <f t="shared" si="79"/>
        <v>2.5901150536417497</v>
      </c>
      <c r="M217" s="10">
        <f t="shared" si="99"/>
        <v>6.2367942741176394</v>
      </c>
      <c r="N217" s="10">
        <f t="shared" si="80"/>
        <v>17.20418640980624</v>
      </c>
      <c r="O217" s="10">
        <f t="shared" si="81"/>
        <v>-0.14810000000000001</v>
      </c>
      <c r="P217" s="10">
        <f t="shared" si="100"/>
        <v>13.118988562587889</v>
      </c>
      <c r="Q217" s="42">
        <f t="shared" si="101"/>
        <v>0.26208490557952896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2.9268424664637236E-4</v>
      </c>
      <c r="U217" s="42">
        <f t="shared" si="103"/>
        <v>0.85684027913908145</v>
      </c>
      <c r="V217" s="42">
        <f t="shared" si="104"/>
        <v>0.99216611453379988</v>
      </c>
      <c r="W217" s="42">
        <f t="shared" si="105"/>
        <v>0.97964370150450109</v>
      </c>
      <c r="X217" s="42">
        <f t="shared" si="106"/>
        <v>1.2522413029298796E-2</v>
      </c>
      <c r="Y217" s="42">
        <f t="shared" si="89"/>
        <v>5.8262387795694828E-3</v>
      </c>
      <c r="Z217" s="10">
        <f t="shared" si="107"/>
        <v>19.906226065555469</v>
      </c>
      <c r="AA217">
        <f t="shared" si="84"/>
        <v>6238792.8305611294</v>
      </c>
      <c r="AB217" s="10">
        <f t="shared" si="85"/>
        <v>6.2387928305611293</v>
      </c>
      <c r="AC217" s="10">
        <f t="shared" si="86"/>
        <v>6.1377928305611293</v>
      </c>
      <c r="AD217" s="3">
        <f t="shared" si="87"/>
        <v>890.18025098783608</v>
      </c>
      <c r="AI217" s="94">
        <f t="shared" si="88"/>
        <v>0.97964370150450109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139.67353966066324</v>
      </c>
      <c r="I218">
        <f t="shared" si="78"/>
        <v>1.3967353966066323E-4</v>
      </c>
      <c r="J218" s="4">
        <f t="shared" si="97"/>
        <v>477.57868983575418</v>
      </c>
      <c r="K218" s="40">
        <f t="shared" si="98"/>
        <v>3.4192495657805426</v>
      </c>
      <c r="L218" s="40">
        <f t="shared" si="79"/>
        <v>2.5807504342194574</v>
      </c>
      <c r="M218" s="10">
        <f t="shared" si="99"/>
        <v>6.2387928305611293</v>
      </c>
      <c r="N218" s="10">
        <f t="shared" si="80"/>
        <v>17.20418640980624</v>
      </c>
      <c r="O218" s="10">
        <f t="shared" si="81"/>
        <v>-0.14810000000000001</v>
      </c>
      <c r="P218" s="10">
        <f t="shared" si="100"/>
        <v>13.118366075233936</v>
      </c>
      <c r="Q218" s="42">
        <f t="shared" si="101"/>
        <v>0.26338280951049392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2.9340588352330454E-4</v>
      </c>
      <c r="U218" s="42">
        <f t="shared" si="103"/>
        <v>0.85555212123191371</v>
      </c>
      <c r="V218" s="42">
        <f t="shared" si="104"/>
        <v>0.99249095132181842</v>
      </c>
      <c r="W218" s="42">
        <f t="shared" si="105"/>
        <v>0.97996279193428049</v>
      </c>
      <c r="X218" s="42">
        <f t="shared" si="106"/>
        <v>1.2528159387537929E-2</v>
      </c>
      <c r="Y218" s="42">
        <f t="shared" si="89"/>
        <v>5.8424991268863236E-3</v>
      </c>
      <c r="Z218" s="10">
        <f t="shared" si="107"/>
        <v>19.912685651452751</v>
      </c>
      <c r="AA218">
        <f t="shared" si="84"/>
        <v>6240784.5491258726</v>
      </c>
      <c r="AB218" s="10">
        <f t="shared" si="85"/>
        <v>6.2407845491258724</v>
      </c>
      <c r="AC218" s="10">
        <f t="shared" si="86"/>
        <v>6.1397845491258725</v>
      </c>
      <c r="AD218" s="3">
        <f t="shared" si="87"/>
        <v>890.46911517416572</v>
      </c>
      <c r="AI218" s="94">
        <f t="shared" si="88"/>
        <v>0.97996279193428049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139.67353966066324</v>
      </c>
      <c r="I219">
        <f t="shared" si="78"/>
        <v>1.3967353966066323E-4</v>
      </c>
      <c r="J219" s="4">
        <f t="shared" si="97"/>
        <v>478.88850085824538</v>
      </c>
      <c r="K219" s="40">
        <f t="shared" si="98"/>
        <v>3.4286272261854656</v>
      </c>
      <c r="L219" s="40">
        <f t="shared" si="79"/>
        <v>2.5713727738145344</v>
      </c>
      <c r="M219" s="10">
        <f t="shared" si="99"/>
        <v>6.2407845491258724</v>
      </c>
      <c r="N219" s="10">
        <f t="shared" si="80"/>
        <v>17.20418640980624</v>
      </c>
      <c r="O219" s="10">
        <f t="shared" si="81"/>
        <v>-0.14810000000000001</v>
      </c>
      <c r="P219" s="10">
        <f t="shared" si="100"/>
        <v>13.117745945390761</v>
      </c>
      <c r="Q219" s="42">
        <f t="shared" si="101"/>
        <v>0.26468077479871982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2.9412778988757764E-4</v>
      </c>
      <c r="U219" s="42">
        <f t="shared" si="103"/>
        <v>0.85426348227636795</v>
      </c>
      <c r="V219" s="42">
        <f t="shared" si="104"/>
        <v>0.99281465169774696</v>
      </c>
      <c r="W219" s="42">
        <f t="shared" si="105"/>
        <v>0.98028079062523243</v>
      </c>
      <c r="X219" s="42">
        <f t="shared" si="106"/>
        <v>1.2533861072514529E-2</v>
      </c>
      <c r="Y219" s="42">
        <f t="shared" si="89"/>
        <v>5.858767643485893E-3</v>
      </c>
      <c r="Z219" s="10">
        <f t="shared" si="107"/>
        <v>19.919123064587836</v>
      </c>
      <c r="AA219">
        <f t="shared" si="84"/>
        <v>6242769.431044613</v>
      </c>
      <c r="AB219" s="10">
        <f t="shared" si="85"/>
        <v>6.2427694310446133</v>
      </c>
      <c r="AC219" s="10">
        <f t="shared" si="86"/>
        <v>6.1417694310446134</v>
      </c>
      <c r="AD219" s="3">
        <f t="shared" si="87"/>
        <v>890.75698782372922</v>
      </c>
      <c r="AI219" s="94">
        <f t="shared" si="88"/>
        <v>0.98028079062523243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139.67353966066324</v>
      </c>
      <c r="I220">
        <f t="shared" ref="I220:I230" si="108">H220/1000^2</f>
        <v>1.3967353966066323E-4</v>
      </c>
      <c r="J220" s="4">
        <f t="shared" si="97"/>
        <v>480.20013336094189</v>
      </c>
      <c r="K220" s="40">
        <f t="shared" si="98"/>
        <v>3.4380179275730232</v>
      </c>
      <c r="L220" s="40">
        <f t="shared" ref="L220:L230" si="109">IF((gstar-K220)&lt;0,0,gstar-K220)</f>
        <v>2.5619820724269768</v>
      </c>
      <c r="M220" s="10">
        <f t="shared" si="99"/>
        <v>6.2427694310446133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17.20418640980624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-0.14810000000000001</v>
      </c>
      <c r="P220" s="10">
        <f t="shared" si="100"/>
        <v>13.11712817017828</v>
      </c>
      <c r="Q220" s="42">
        <f t="shared" si="101"/>
        <v>0.2659788012170019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2.948499648087957E-4</v>
      </c>
      <c r="U220" s="42">
        <f t="shared" si="103"/>
        <v>0.85297436393324766</v>
      </c>
      <c r="V220" s="42">
        <f t="shared" si="104"/>
        <v>0.99313721582524872</v>
      </c>
      <c r="W220" s="42">
        <f t="shared" si="105"/>
        <v>0.9805976977741776</v>
      </c>
      <c r="X220" s="42">
        <f t="shared" si="106"/>
        <v>1.2539518051071119E-2</v>
      </c>
      <c r="Y220" s="42">
        <f t="shared" si="89"/>
        <v>5.8750442691887081E-3</v>
      </c>
      <c r="Z220" s="10">
        <f t="shared" si="107"/>
        <v>19.92553830894488</v>
      </c>
      <c r="AA220">
        <f t="shared" ref="AA220:AA230" si="114">Z220*rat*to+patm*1000000</f>
        <v>6244747.4775458071</v>
      </c>
      <c r="AB220" s="10">
        <f t="shared" ref="AB220:AB230" si="115">AA220/1000000</f>
        <v>6.2447474775458067</v>
      </c>
      <c r="AC220" s="10">
        <f t="shared" ref="AC220:AC230" si="116">AB220-patm</f>
        <v>6.1437474775458067</v>
      </c>
      <c r="AD220" s="3">
        <f t="shared" ref="AD220:AD230" si="117">AC220*1000000/6895</f>
        <v>891.04386911469282</v>
      </c>
      <c r="AI220" s="94">
        <f t="shared" si="88"/>
        <v>0.9805976977741776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139.67353966066324</v>
      </c>
      <c r="I221">
        <f t="shared" si="108"/>
        <v>1.3967353966066323E-4</v>
      </c>
      <c r="J221" s="4">
        <f t="shared" si="97"/>
        <v>481.5135873438428</v>
      </c>
      <c r="K221" s="40">
        <f t="shared" si="98"/>
        <v>3.4474216699432096</v>
      </c>
      <c r="L221" s="40">
        <f t="shared" si="109"/>
        <v>2.5525783300567904</v>
      </c>
      <c r="M221" s="10">
        <f t="shared" si="99"/>
        <v>6.2447474775458067</v>
      </c>
      <c r="N221" s="10">
        <f t="shared" si="110"/>
        <v>17.20418640980624</v>
      </c>
      <c r="O221" s="10">
        <f t="shared" si="111"/>
        <v>-0.14810000000000001</v>
      </c>
      <c r="P221" s="10">
        <f t="shared" si="100"/>
        <v>13.116512746729695</v>
      </c>
      <c r="Q221" s="42">
        <f t="shared" si="101"/>
        <v>0.26727688853835402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2.9557240735656202E-4</v>
      </c>
      <c r="U221" s="42">
        <f t="shared" si="103"/>
        <v>0.85168476786335734</v>
      </c>
      <c r="V221" s="42">
        <f t="shared" si="104"/>
        <v>0.99345864386615335</v>
      </c>
      <c r="W221" s="42">
        <f t="shared" si="105"/>
        <v>0.98091351357725165</v>
      </c>
      <c r="X221" s="42">
        <f t="shared" si="106"/>
        <v>1.2545130288901696E-2</v>
      </c>
      <c r="Y221" s="42">
        <f t="shared" si="89"/>
        <v>5.8913289437614418E-3</v>
      </c>
      <c r="Z221" s="10">
        <f t="shared" si="107"/>
        <v>19.931931388488749</v>
      </c>
      <c r="AA221">
        <f t="shared" si="114"/>
        <v>6246718.6898519648</v>
      </c>
      <c r="AB221" s="10">
        <f t="shared" si="115"/>
        <v>6.2467186898519644</v>
      </c>
      <c r="AC221" s="10">
        <f t="shared" si="116"/>
        <v>6.1457186898519645</v>
      </c>
      <c r="AD221" s="3">
        <f t="shared" si="117"/>
        <v>891.32975922436037</v>
      </c>
      <c r="AI221" s="94">
        <f t="shared" ref="AI221:AI230" si="118">($M221-patm)*1000000*$I221/SQRT(rat*to)*SQRT(k)*(2/(k+1))^((k+1)/2/(k-1))</f>
        <v>0.98091351357725165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139.67353966066324</v>
      </c>
      <c r="I222">
        <f t="shared" si="108"/>
        <v>1.3967353966066323E-4</v>
      </c>
      <c r="J222" s="4">
        <f t="shared" si="97"/>
        <v>482.82886280694856</v>
      </c>
      <c r="K222" s="40">
        <f t="shared" si="98"/>
        <v>3.4568384532960281</v>
      </c>
      <c r="L222" s="40">
        <f t="shared" si="109"/>
        <v>2.5431615467039719</v>
      </c>
      <c r="M222" s="10">
        <f t="shared" si="99"/>
        <v>6.2467186898519644</v>
      </c>
      <c r="N222" s="10">
        <f t="shared" si="110"/>
        <v>17.20418640980624</v>
      </c>
      <c r="O222" s="10">
        <f t="shared" si="111"/>
        <v>-0.14810000000000001</v>
      </c>
      <c r="P222" s="10">
        <f t="shared" si="100"/>
        <v>13.115899672191954</v>
      </c>
      <c r="Q222" s="42">
        <f t="shared" si="101"/>
        <v>0.26857503653600773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2.9629511660048032E-4</v>
      </c>
      <c r="U222" s="42">
        <f t="shared" si="103"/>
        <v>0.85039469572750093</v>
      </c>
      <c r="V222" s="42">
        <f t="shared" si="104"/>
        <v>0.9937789359827286</v>
      </c>
      <c r="W222" s="42">
        <f t="shared" si="105"/>
        <v>0.98122823822964123</v>
      </c>
      <c r="X222" s="42">
        <f t="shared" si="106"/>
        <v>1.255069775308737E-2</v>
      </c>
      <c r="Y222" s="42">
        <f t="shared" ref="Y222:Y285" si="119">IF((X222*(Q222-Q221)+Y221)&lt;0,0,X222*(Q222-Q221)+Y221)</f>
        <v>5.9076216069187688E-3</v>
      </c>
      <c r="Z222" s="10">
        <f t="shared" si="107"/>
        <v>19.938302307170702</v>
      </c>
      <c r="AA222">
        <f t="shared" si="114"/>
        <v>6248683.0691813957</v>
      </c>
      <c r="AB222" s="10">
        <f t="shared" si="115"/>
        <v>6.2486830691813955</v>
      </c>
      <c r="AC222" s="10">
        <f t="shared" si="116"/>
        <v>6.1476830691813955</v>
      </c>
      <c r="AD222" s="3">
        <f t="shared" si="117"/>
        <v>891.61465832942645</v>
      </c>
      <c r="AI222" s="94">
        <f t="shared" si="118"/>
        <v>0.98122823822964123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139.67353966066324</v>
      </c>
      <c r="I223">
        <f t="shared" si="108"/>
        <v>1.3967353966066323E-4</v>
      </c>
      <c r="J223" s="4">
        <f t="shared" si="97"/>
        <v>484.14595975025941</v>
      </c>
      <c r="K223" s="40">
        <f t="shared" si="98"/>
        <v>3.4662682776314804</v>
      </c>
      <c r="L223" s="40">
        <f t="shared" si="109"/>
        <v>2.5337317223685196</v>
      </c>
      <c r="M223" s="10">
        <f t="shared" si="99"/>
        <v>6.2486830691813955</v>
      </c>
      <c r="N223" s="10">
        <f t="shared" si="110"/>
        <v>17.20418640980624</v>
      </c>
      <c r="O223" s="10">
        <f t="shared" si="111"/>
        <v>-0.14810000000000001</v>
      </c>
      <c r="P223" s="10">
        <f t="shared" si="100"/>
        <v>13.115288943725174</v>
      </c>
      <c r="Q223" s="42">
        <f t="shared" si="101"/>
        <v>0.26987324498341136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2.9701809161015438E-4</v>
      </c>
      <c r="U223" s="42">
        <f t="shared" si="103"/>
        <v>0.84910414918648247</v>
      </c>
      <c r="V223" s="42">
        <f t="shared" si="104"/>
        <v>0.9940980923360152</v>
      </c>
      <c r="W223" s="42">
        <f t="shared" si="105"/>
        <v>0.98154187192586206</v>
      </c>
      <c r="X223" s="42">
        <f t="shared" si="106"/>
        <v>1.255622041015314E-2</v>
      </c>
      <c r="Y223" s="42">
        <f t="shared" si="119"/>
        <v>5.9239221983226915E-3</v>
      </c>
      <c r="Z223" s="10">
        <f t="shared" si="107"/>
        <v>19.944651068925548</v>
      </c>
      <c r="AA223">
        <f t="shared" si="114"/>
        <v>6250640.6167473439</v>
      </c>
      <c r="AB223" s="10">
        <f t="shared" si="115"/>
        <v>6.2506406167473436</v>
      </c>
      <c r="AC223" s="10">
        <f t="shared" si="116"/>
        <v>6.1496406167473436</v>
      </c>
      <c r="AD223" s="3">
        <f t="shared" si="117"/>
        <v>891.89856660585122</v>
      </c>
      <c r="AI223" s="94">
        <f t="shared" si="118"/>
        <v>0.98154187192586206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139.67353966066324</v>
      </c>
      <c r="I224">
        <f t="shared" si="108"/>
        <v>1.3967353966066323E-4</v>
      </c>
      <c r="J224" s="4">
        <f t="shared" si="97"/>
        <v>485.46487817377488</v>
      </c>
      <c r="K224" s="40">
        <f t="shared" si="98"/>
        <v>3.4757111429495624</v>
      </c>
      <c r="L224" s="40">
        <f t="shared" si="109"/>
        <v>2.5242888570504376</v>
      </c>
      <c r="M224" s="10">
        <f t="shared" si="99"/>
        <v>6.2506406167473436</v>
      </c>
      <c r="N224" s="10">
        <f t="shared" si="110"/>
        <v>17.20418640980624</v>
      </c>
      <c r="O224" s="10">
        <f t="shared" si="111"/>
        <v>-0.14810000000000001</v>
      </c>
      <c r="P224" s="10">
        <f t="shared" si="100"/>
        <v>13.114680558502872</v>
      </c>
      <c r="Q224" s="42">
        <f t="shared" si="101"/>
        <v>0.27117151365422881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2.9774133145518759E-4</v>
      </c>
      <c r="U224" s="42">
        <f t="shared" si="103"/>
        <v>0.84781312990110591</v>
      </c>
      <c r="V224" s="42">
        <f t="shared" si="104"/>
        <v>0.99441611308672817</v>
      </c>
      <c r="W224" s="42">
        <f t="shared" si="105"/>
        <v>0.98185441485962133</v>
      </c>
      <c r="X224" s="42">
        <f t="shared" si="106"/>
        <v>1.2561698227106843E-2</v>
      </c>
      <c r="Y224" s="42">
        <f t="shared" si="119"/>
        <v>5.940230657583207E-3</v>
      </c>
      <c r="Z224" s="10">
        <f t="shared" si="107"/>
        <v>19.950977677673407</v>
      </c>
      <c r="AA224">
        <f t="shared" si="114"/>
        <v>6252591.333758519</v>
      </c>
      <c r="AB224" s="10">
        <f t="shared" si="115"/>
        <v>6.2525913337585193</v>
      </c>
      <c r="AC224" s="10">
        <f t="shared" si="116"/>
        <v>6.1515913337585193</v>
      </c>
      <c r="AD224" s="3">
        <f t="shared" si="117"/>
        <v>892.18148422893682</v>
      </c>
      <c r="AI224" s="94">
        <f t="shared" si="118"/>
        <v>0.98185441485962133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139.67353966066324</v>
      </c>
      <c r="I225">
        <f t="shared" si="108"/>
        <v>1.3967353966066323E-4</v>
      </c>
      <c r="J225" s="4">
        <f t="shared" si="97"/>
        <v>486.7856180774952</v>
      </c>
      <c r="K225" s="40">
        <f t="shared" si="98"/>
        <v>3.4851670492502769</v>
      </c>
      <c r="L225" s="40">
        <f t="shared" si="109"/>
        <v>2.5148329507497231</v>
      </c>
      <c r="M225" s="10">
        <f t="shared" si="99"/>
        <v>6.2525913337585193</v>
      </c>
      <c r="N225" s="10">
        <f t="shared" si="110"/>
        <v>17.20418640980624</v>
      </c>
      <c r="O225" s="10">
        <f t="shared" si="111"/>
        <v>-0.14810000000000001</v>
      </c>
      <c r="P225" s="10">
        <f t="shared" si="100"/>
        <v>13.114074513711751</v>
      </c>
      <c r="Q225" s="42">
        <f t="shared" si="101"/>
        <v>0.27246984232233884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2.9846483520518379E-4</v>
      </c>
      <c r="U225" s="42">
        <f t="shared" si="103"/>
        <v>0.84652163953217519</v>
      </c>
      <c r="V225" s="42">
        <f t="shared" si="104"/>
        <v>0.99473299839457763</v>
      </c>
      <c r="W225" s="42">
        <f t="shared" si="105"/>
        <v>0.98216586722390231</v>
      </c>
      <c r="X225" s="42">
        <f t="shared" si="106"/>
        <v>1.2567131170675316E-2</v>
      </c>
      <c r="Y225" s="42">
        <f t="shared" si="119"/>
        <v>5.956546924257994E-3</v>
      </c>
      <c r="Z225" s="10">
        <f t="shared" si="107"/>
        <v>19.957282137318064</v>
      </c>
      <c r="AA225">
        <f t="shared" si="114"/>
        <v>6254535.2214185959</v>
      </c>
      <c r="AB225" s="10">
        <f t="shared" si="115"/>
        <v>6.2545352214185961</v>
      </c>
      <c r="AC225" s="10">
        <f t="shared" si="116"/>
        <v>6.1535352214185961</v>
      </c>
      <c r="AD225" s="3">
        <f t="shared" si="117"/>
        <v>892.46341137325544</v>
      </c>
      <c r="AI225" s="94">
        <f t="shared" si="118"/>
        <v>0.98216586722390231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139.67353966066324</v>
      </c>
      <c r="I226">
        <f t="shared" si="108"/>
        <v>1.3967353966066323E-4</v>
      </c>
      <c r="J226" s="4">
        <f t="shared" si="97"/>
        <v>488.1081794614206</v>
      </c>
      <c r="K226" s="40">
        <f t="shared" si="98"/>
        <v>3.4946359965336247</v>
      </c>
      <c r="L226" s="40">
        <f t="shared" si="109"/>
        <v>2.5053640034663753</v>
      </c>
      <c r="M226" s="10">
        <f t="shared" si="99"/>
        <v>6.2545352214185961</v>
      </c>
      <c r="N226" s="10">
        <f t="shared" si="110"/>
        <v>17.20418640980624</v>
      </c>
      <c r="O226" s="10">
        <f t="shared" si="111"/>
        <v>-0.14810000000000001</v>
      </c>
      <c r="P226" s="10">
        <f t="shared" si="100"/>
        <v>13.113470806551817</v>
      </c>
      <c r="Q226" s="42">
        <f t="shared" si="101"/>
        <v>0.27376823076183393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2.9918860192974659E-4</v>
      </c>
      <c r="U226" s="42">
        <f t="shared" si="103"/>
        <v>0.84522967974049434</v>
      </c>
      <c r="V226" s="42">
        <f t="shared" si="104"/>
        <v>0.99504874841865554</v>
      </c>
      <c r="W226" s="42">
        <f t="shared" si="105"/>
        <v>0.98247622921088429</v>
      </c>
      <c r="X226" s="42">
        <f t="shared" si="106"/>
        <v>1.2572519207771249E-2</v>
      </c>
      <c r="Y226" s="42">
        <f t="shared" si="119"/>
        <v>5.9728709378526939E-3</v>
      </c>
      <c r="Z226" s="10">
        <f t="shared" si="107"/>
        <v>19.963564451747406</v>
      </c>
      <c r="AA226">
        <f t="shared" si="114"/>
        <v>6256472.2809263477</v>
      </c>
      <c r="AB226" s="10">
        <f t="shared" si="115"/>
        <v>6.2564722809263476</v>
      </c>
      <c r="AC226" s="10">
        <f t="shared" si="116"/>
        <v>6.1554722809263476</v>
      </c>
      <c r="AD226" s="3">
        <f t="shared" si="117"/>
        <v>892.74434821266823</v>
      </c>
      <c r="AI226" s="94">
        <f t="shared" si="118"/>
        <v>0.98247622921088429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139.67353966066324</v>
      </c>
      <c r="I227">
        <f t="shared" si="108"/>
        <v>1.3967353966066323E-4</v>
      </c>
      <c r="J227" s="4">
        <f t="shared" si="97"/>
        <v>489.43256232555041</v>
      </c>
      <c r="K227" s="40">
        <f t="shared" si="98"/>
        <v>3.5041179847996009</v>
      </c>
      <c r="L227" s="40">
        <f t="shared" si="109"/>
        <v>2.4958820152003991</v>
      </c>
      <c r="M227" s="10">
        <f t="shared" si="99"/>
        <v>6.2564722809263476</v>
      </c>
      <c r="N227" s="10">
        <f t="shared" si="110"/>
        <v>17.20418640980624</v>
      </c>
      <c r="O227" s="10">
        <f t="shared" si="111"/>
        <v>-0.14810000000000001</v>
      </c>
      <c r="P227" s="10">
        <f t="shared" si="100"/>
        <v>13.112869434236304</v>
      </c>
      <c r="Q227" s="42">
        <f t="shared" si="101"/>
        <v>0.27506667874701934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2.9991263069847944E-4</v>
      </c>
      <c r="U227" s="42">
        <f t="shared" si="103"/>
        <v>0.84393725218686777</v>
      </c>
      <c r="V227" s="42">
        <f t="shared" si="104"/>
        <v>0.99536336331718367</v>
      </c>
      <c r="W227" s="42">
        <f t="shared" si="105"/>
        <v>0.98278550101196349</v>
      </c>
      <c r="X227" s="42">
        <f t="shared" si="106"/>
        <v>1.2577862305220178E-2</v>
      </c>
      <c r="Y227" s="42">
        <f t="shared" si="119"/>
        <v>5.9892026378208464E-3</v>
      </c>
      <c r="Z227" s="10">
        <f t="shared" si="107"/>
        <v>19.969824624832686</v>
      </c>
      <c r="AA227">
        <f t="shared" si="114"/>
        <v>6258402.513475419</v>
      </c>
      <c r="AB227" s="10">
        <f t="shared" si="115"/>
        <v>6.2584025134754189</v>
      </c>
      <c r="AC227" s="10">
        <f t="shared" si="116"/>
        <v>6.1574025134754189</v>
      </c>
      <c r="AD227" s="3">
        <f t="shared" si="117"/>
        <v>893.02429492029285</v>
      </c>
      <c r="AI227" s="94">
        <f t="shared" si="118"/>
        <v>0.98278550101196349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139.67353966066324</v>
      </c>
      <c r="I228">
        <f t="shared" si="108"/>
        <v>1.3967353966066323E-4</v>
      </c>
      <c r="J228" s="4">
        <f t="shared" si="97"/>
        <v>490.75876666988506</v>
      </c>
      <c r="K228" s="40">
        <f t="shared" si="98"/>
        <v>3.5136130140482091</v>
      </c>
      <c r="L228" s="40">
        <f t="shared" si="109"/>
        <v>2.4863869859517909</v>
      </c>
      <c r="M228" s="10">
        <f t="shared" si="99"/>
        <v>6.2584025134754189</v>
      </c>
      <c r="N228" s="10">
        <f t="shared" si="110"/>
        <v>17.20418640980624</v>
      </c>
      <c r="O228" s="10">
        <f t="shared" si="111"/>
        <v>-0.14810000000000001</v>
      </c>
      <c r="P228" s="10">
        <f t="shared" si="100"/>
        <v>13.112270393991698</v>
      </c>
      <c r="Q228" s="42">
        <f t="shared" si="101"/>
        <v>0.27636518605241206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3.0063692058098607E-4</v>
      </c>
      <c r="U228" s="42">
        <f t="shared" si="103"/>
        <v>0.84264435853209929</v>
      </c>
      <c r="V228" s="42">
        <f t="shared" si="104"/>
        <v>0.99567684324845684</v>
      </c>
      <c r="W228" s="42">
        <f t="shared" si="105"/>
        <v>0.98309368281771814</v>
      </c>
      <c r="X228" s="42">
        <f t="shared" si="106"/>
        <v>1.2583160430738705E-2</v>
      </c>
      <c r="Y228" s="42">
        <f t="shared" si="119"/>
        <v>6.0055419635650894E-3</v>
      </c>
      <c r="Z228" s="10">
        <f t="shared" si="107"/>
        <v>19.976062660431975</v>
      </c>
      <c r="AA228">
        <f t="shared" si="114"/>
        <v>6260325.9202553891</v>
      </c>
      <c r="AB228" s="10">
        <f t="shared" si="115"/>
        <v>6.2603259202553891</v>
      </c>
      <c r="AC228" s="10">
        <f t="shared" si="116"/>
        <v>6.1593259202553892</v>
      </c>
      <c r="AD228" s="3">
        <f t="shared" si="117"/>
        <v>893.30325166865691</v>
      </c>
      <c r="AI228" s="94">
        <f t="shared" si="118"/>
        <v>0.98309368281771814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139.67353966066324</v>
      </c>
      <c r="I229">
        <f t="shared" si="108"/>
        <v>1.3967353966066323E-4</v>
      </c>
      <c r="J229" s="4">
        <f t="shared" si="97"/>
        <v>492.0867924944248</v>
      </c>
      <c r="K229" s="40">
        <f t="shared" si="98"/>
        <v>3.5231210842794511</v>
      </c>
      <c r="L229" s="40">
        <f t="shared" si="109"/>
        <v>2.4768789157205489</v>
      </c>
      <c r="M229" s="10">
        <f t="shared" si="99"/>
        <v>6.2603259202553891</v>
      </c>
      <c r="N229" s="10">
        <f t="shared" si="110"/>
        <v>17.20418640980624</v>
      </c>
      <c r="O229" s="10">
        <f t="shared" si="111"/>
        <v>-0.14810000000000001</v>
      </c>
      <c r="P229" s="10">
        <f t="shared" si="100"/>
        <v>13.111673683057369</v>
      </c>
      <c r="Q229" s="42">
        <f t="shared" si="101"/>
        <v>0.27766375245274005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3.0136147064687032E-4</v>
      </c>
      <c r="U229" s="42">
        <f t="shared" si="103"/>
        <v>0.84135100043699262</v>
      </c>
      <c r="V229" s="42">
        <f t="shared" si="104"/>
        <v>0.99598918836956551</v>
      </c>
      <c r="W229" s="42">
        <f t="shared" si="105"/>
        <v>0.98340077481807686</v>
      </c>
      <c r="X229" s="42">
        <f t="shared" si="106"/>
        <v>1.2588413551488653E-2</v>
      </c>
      <c r="Y229" s="42">
        <f t="shared" si="119"/>
        <v>6.0218888544364864E-3</v>
      </c>
      <c r="Z229" s="10">
        <f t="shared" si="107"/>
        <v>19.982278562387368</v>
      </c>
      <c r="AA229">
        <f t="shared" si="114"/>
        <v>6262242.5024509113</v>
      </c>
      <c r="AB229" s="10">
        <f t="shared" si="115"/>
        <v>6.2622425024509116</v>
      </c>
      <c r="AC229" s="10">
        <f t="shared" si="116"/>
        <v>6.1612425024509117</v>
      </c>
      <c r="AD229" s="3">
        <f t="shared" si="117"/>
        <v>893.58121862957375</v>
      </c>
      <c r="AI229" s="94">
        <f t="shared" si="118"/>
        <v>0.98340077481807686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139.67353966066324</v>
      </c>
      <c r="I230">
        <f t="shared" si="108"/>
        <v>1.3967353966066323E-4</v>
      </c>
      <c r="J230" s="4">
        <f t="shared" si="97"/>
        <v>493.41663979916916</v>
      </c>
      <c r="K230" s="40">
        <f t="shared" si="98"/>
        <v>3.5326421954933234</v>
      </c>
      <c r="L230" s="40">
        <f t="shared" si="109"/>
        <v>2.4673578045066766</v>
      </c>
      <c r="M230" s="10">
        <f t="shared" si="99"/>
        <v>6.2622425024509116</v>
      </c>
      <c r="N230" s="10">
        <f t="shared" si="110"/>
        <v>17.20418640980624</v>
      </c>
      <c r="O230" s="10">
        <f t="shared" si="111"/>
        <v>-0.14810000000000001</v>
      </c>
      <c r="P230" s="10">
        <f t="shared" si="100"/>
        <v>13.111079298685798</v>
      </c>
      <c r="Q230" s="42">
        <f t="shared" si="101"/>
        <v>0.27896237772294108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3.0208627996573557E-4</v>
      </c>
      <c r="U230" s="42">
        <f t="shared" si="103"/>
        <v>0.84005717956235215</v>
      </c>
      <c r="V230" s="42">
        <f t="shared" si="104"/>
        <v>0.9963003988365251</v>
      </c>
      <c r="W230" s="42">
        <f t="shared" si="105"/>
        <v>0.98370677720218214</v>
      </c>
      <c r="X230" s="42">
        <f t="shared" si="106"/>
        <v>1.2593621634342966E-2</v>
      </c>
      <c r="Y230" s="42">
        <f t="shared" si="119"/>
        <v>6.0382432497341947E-3</v>
      </c>
      <c r="Z230" s="10">
        <f t="shared" si="107"/>
        <v>19.988472334523397</v>
      </c>
      <c r="AA230">
        <f t="shared" si="114"/>
        <v>6264152.2612412246</v>
      </c>
      <c r="AB230" s="10">
        <f t="shared" si="115"/>
        <v>6.2641522612412244</v>
      </c>
      <c r="AC230" s="10">
        <f t="shared" si="116"/>
        <v>6.1631522612412244</v>
      </c>
      <c r="AD230" s="3">
        <f t="shared" si="117"/>
        <v>893.85819597407169</v>
      </c>
      <c r="AI230" s="94">
        <f t="shared" si="118"/>
        <v>0.98370677720218214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139.67353966066324</v>
      </c>
      <c r="I231">
        <f t="shared" ref="I231:I294" si="120">H231/1000^2</f>
        <v>1.3967353966066323E-4</v>
      </c>
      <c r="J231" s="4">
        <f t="shared" si="97"/>
        <v>494.74830858411838</v>
      </c>
      <c r="K231" s="40">
        <f t="shared" si="98"/>
        <v>3.5421763476898276</v>
      </c>
      <c r="L231" s="40">
        <f t="shared" ref="L231:L294" si="121">IF((gstar-K231)&lt;0,0,gstar-K231)</f>
        <v>2.4578236523101724</v>
      </c>
      <c r="M231" s="10">
        <f t="shared" si="99"/>
        <v>6.2641522612412244</v>
      </c>
      <c r="N231" s="10">
        <f t="shared" si="110"/>
        <v>17.20418640980624</v>
      </c>
      <c r="O231" s="10">
        <f t="shared" si="111"/>
        <v>-0.14810000000000001</v>
      </c>
      <c r="P231" s="10">
        <f t="shared" si="100"/>
        <v>13.11048723814269</v>
      </c>
      <c r="Q231" s="42">
        <f t="shared" si="101"/>
        <v>0.28026106163816183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3.028113476071856E-4</v>
      </c>
      <c r="U231" s="42">
        <f t="shared" si="103"/>
        <v>0.8387628975689817</v>
      </c>
      <c r="V231" s="42">
        <f t="shared" si="104"/>
        <v>0.9966104748055209</v>
      </c>
      <c r="W231" s="42">
        <f t="shared" si="105"/>
        <v>0.98401169015831169</v>
      </c>
      <c r="X231" s="42">
        <f t="shared" si="106"/>
        <v>1.2598784647209205E-2</v>
      </c>
      <c r="Y231" s="42">
        <f t="shared" si="119"/>
        <v>6.0546050887068555E-3</v>
      </c>
      <c r="Z231" s="10">
        <f t="shared" si="107"/>
        <v>19.99464398065108</v>
      </c>
      <c r="AA231">
        <f t="shared" ref="AA231:AA294" si="124">Z231*rat*to+patm*1000000</f>
        <v>6266055.197801399</v>
      </c>
      <c r="AB231" s="10">
        <f t="shared" ref="AB231:AB294" si="125">AA231/1000000</f>
        <v>6.266055197801399</v>
      </c>
      <c r="AC231" s="10">
        <f t="shared" ref="AC231:AC294" si="126">AB231-patm</f>
        <v>6.165055197801399</v>
      </c>
      <c r="AD231" s="3">
        <f t="shared" ref="AD231:AD294" si="127">AC231*1000000/6895</f>
        <v>894.13418387257423</v>
      </c>
      <c r="AI231" s="94">
        <f t="shared" ref="AI231:AI294" si="128">($M231-patm)*1000000*$I231/SQRT(rat*to)*SQRT(k)*(2/(k+1))^((k+1)/2/(k-1))</f>
        <v>0.98401169015831169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139.67353966066324</v>
      </c>
      <c r="I232">
        <f t="shared" si="120"/>
        <v>1.3967353966066323E-4</v>
      </c>
      <c r="J232" s="4">
        <f t="shared" ref="J232:J295" si="136">PI()/4*dc^2-PI()/4*(F232^2-E232^2)</f>
        <v>496.08179884927222</v>
      </c>
      <c r="K232" s="40">
        <f t="shared" ref="K232:K295" si="137">J232/H232</f>
        <v>3.551723540868962</v>
      </c>
      <c r="L232" s="40">
        <f t="shared" si="121"/>
        <v>2.448276459131038</v>
      </c>
      <c r="M232" s="10">
        <f t="shared" ref="M232:M295" si="138">AB231</f>
        <v>6.266055197801399</v>
      </c>
      <c r="N232" s="10">
        <f t="shared" si="110"/>
        <v>17.20418640980624</v>
      </c>
      <c r="O232" s="10">
        <f t="shared" si="111"/>
        <v>-0.14810000000000001</v>
      </c>
      <c r="P232" s="10">
        <f t="shared" ref="P232:P295" si="139">(1+kv*L232)*N232*M232^O232</f>
        <v>13.10989749870655</v>
      </c>
      <c r="Q232" s="42">
        <f t="shared" ref="Q232:Q295" si="140">xincp/P232+Q231</f>
        <v>0.28155980397375696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3.0353667264082387E-4</v>
      </c>
      <c r="U232" s="42">
        <f t="shared" ref="U232:U295" si="142">rhopgrain*R232/1000^2</f>
        <v>0.83746815611768577</v>
      </c>
      <c r="V232" s="42">
        <f t="shared" ref="V232:V295" si="143">(U231-U232)/(Q232-Q231)</f>
        <v>0.99691941643115833</v>
      </c>
      <c r="W232" s="42">
        <f t="shared" ref="W232:W295" si="144">IF(V232&lt;AI232,IF(AB231&gt;pbd,AI232,0),AI232)</f>
        <v>0.98431551387407756</v>
      </c>
      <c r="X232" s="42">
        <f t="shared" ref="X232:X295" si="145">V232-W232</f>
        <v>1.2603902557080771E-2</v>
      </c>
      <c r="Y232" s="42">
        <f t="shared" si="119"/>
        <v>6.0709743105514516E-3</v>
      </c>
      <c r="Z232" s="10">
        <f t="shared" ref="Z232:Z295" si="146">Y232/T232</f>
        <v>20.000793504563646</v>
      </c>
      <c r="AA232">
        <f t="shared" si="124"/>
        <v>6267951.3133010231</v>
      </c>
      <c r="AB232" s="10">
        <f t="shared" si="125"/>
        <v>6.2679513133010234</v>
      </c>
      <c r="AC232" s="10">
        <f t="shared" si="126"/>
        <v>6.1669513133010234</v>
      </c>
      <c r="AD232" s="3">
        <f t="shared" si="127"/>
        <v>894.40918249470963</v>
      </c>
      <c r="AI232" s="94">
        <f t="shared" si="128"/>
        <v>0.98431551387407756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139.67353966066324</v>
      </c>
      <c r="I233">
        <f t="shared" si="120"/>
        <v>1.3967353966066323E-4</v>
      </c>
      <c r="J233" s="4">
        <f t="shared" si="136"/>
        <v>497.41711059463137</v>
      </c>
      <c r="K233" s="40">
        <f t="shared" si="137"/>
        <v>3.5612837750307316</v>
      </c>
      <c r="L233" s="40">
        <f t="shared" si="121"/>
        <v>2.4387162249692684</v>
      </c>
      <c r="M233" s="10">
        <f t="shared" si="138"/>
        <v>6.2679513133010234</v>
      </c>
      <c r="N233" s="10">
        <f t="shared" si="110"/>
        <v>17.20418640980624</v>
      </c>
      <c r="O233" s="10">
        <f t="shared" si="111"/>
        <v>-0.14810000000000001</v>
      </c>
      <c r="P233" s="10">
        <f t="shared" si="139"/>
        <v>13.109310077669051</v>
      </c>
      <c r="Q233" s="42">
        <f t="shared" si="140"/>
        <v>0.2828586045052881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3.0426225413625438E-4</v>
      </c>
      <c r="U233" s="42">
        <f t="shared" si="142"/>
        <v>0.83617295686926751</v>
      </c>
      <c r="V233" s="42">
        <f t="shared" si="143"/>
        <v>0.99722722386890261</v>
      </c>
      <c r="W233" s="42">
        <f t="shared" si="144"/>
        <v>0.98461824853621704</v>
      </c>
      <c r="X233" s="42">
        <f t="shared" si="145"/>
        <v>1.2608975332685568E-2</v>
      </c>
      <c r="Y233" s="42">
        <f t="shared" si="119"/>
        <v>6.0873508544156069E-3</v>
      </c>
      <c r="Z233" s="10">
        <f t="shared" si="146"/>
        <v>20.006920910043533</v>
      </c>
      <c r="AA233">
        <f t="shared" si="124"/>
        <v>6269840.6089063538</v>
      </c>
      <c r="AB233" s="10">
        <f t="shared" si="125"/>
        <v>6.2698406089063541</v>
      </c>
      <c r="AC233" s="10">
        <f t="shared" si="126"/>
        <v>6.1688406089063541</v>
      </c>
      <c r="AD233" s="3">
        <f t="shared" si="127"/>
        <v>894.68319200962344</v>
      </c>
      <c r="AI233" s="94">
        <f t="shared" si="128"/>
        <v>0.98461824853621704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139.67353966066324</v>
      </c>
      <c r="I234">
        <f t="shared" si="120"/>
        <v>1.3967353966066323E-4</v>
      </c>
      <c r="J234" s="4">
        <f t="shared" si="136"/>
        <v>498.75424382019469</v>
      </c>
      <c r="K234" s="40">
        <f t="shared" si="137"/>
        <v>3.5708570501751282</v>
      </c>
      <c r="L234" s="40">
        <f t="shared" si="121"/>
        <v>2.4291429498248718</v>
      </c>
      <c r="M234" s="10">
        <f t="shared" si="138"/>
        <v>6.2698406089063541</v>
      </c>
      <c r="N234" s="10">
        <f t="shared" si="110"/>
        <v>17.20418640980624</v>
      </c>
      <c r="O234" s="10">
        <f t="shared" si="111"/>
        <v>-0.14810000000000001</v>
      </c>
      <c r="P234" s="10">
        <f t="shared" si="139"/>
        <v>13.108724972334322</v>
      </c>
      <c r="Q234" s="42">
        <f t="shared" si="140"/>
        <v>0.28415746300852296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3.0498809116308025E-4</v>
      </c>
      <c r="U234" s="42">
        <f t="shared" si="142"/>
        <v>0.8348773014845321</v>
      </c>
      <c r="V234" s="42">
        <f t="shared" si="143"/>
        <v>0.99753389727097896</v>
      </c>
      <c r="W234" s="42">
        <f t="shared" si="144"/>
        <v>0.98491989433093474</v>
      </c>
      <c r="X234" s="42">
        <f t="shared" si="145"/>
        <v>1.2614002940044222E-2</v>
      </c>
      <c r="Y234" s="42">
        <f t="shared" si="119"/>
        <v>6.1037346593941126E-3</v>
      </c>
      <c r="Z234" s="10">
        <f t="shared" si="146"/>
        <v>20.013026200850522</v>
      </c>
      <c r="AA234">
        <f t="shared" si="124"/>
        <v>6271723.0857766671</v>
      </c>
      <c r="AB234" s="10">
        <f t="shared" si="125"/>
        <v>6.2717230857766673</v>
      </c>
      <c r="AC234" s="10">
        <f t="shared" si="126"/>
        <v>6.1707230857766673</v>
      </c>
      <c r="AD234" s="3">
        <f t="shared" si="127"/>
        <v>894.9562125854485</v>
      </c>
      <c r="AI234" s="94">
        <f t="shared" si="128"/>
        <v>0.98491989433093474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139.67353966066324</v>
      </c>
      <c r="I235">
        <f t="shared" si="120"/>
        <v>1.3967353966066323E-4</v>
      </c>
      <c r="J235" s="4">
        <f t="shared" si="136"/>
        <v>500.09319852596332</v>
      </c>
      <c r="K235" s="40">
        <f t="shared" si="137"/>
        <v>3.58044336630216</v>
      </c>
      <c r="L235" s="40">
        <f t="shared" si="121"/>
        <v>2.41955663369784</v>
      </c>
      <c r="M235" s="10">
        <f t="shared" si="138"/>
        <v>6.2717230857766673</v>
      </c>
      <c r="N235" s="10">
        <f t="shared" si="110"/>
        <v>17.20418640980624</v>
      </c>
      <c r="O235" s="10">
        <f t="shared" si="111"/>
        <v>-0.14810000000000001</v>
      </c>
      <c r="P235" s="10">
        <f t="shared" si="139"/>
        <v>13.108142180020051</v>
      </c>
      <c r="Q235" s="42">
        <f t="shared" si="140"/>
        <v>0.28545637925943418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3.0571418279090557E-4</v>
      </c>
      <c r="U235" s="42">
        <f t="shared" si="142"/>
        <v>0.83358119162428235</v>
      </c>
      <c r="V235" s="42">
        <f t="shared" si="143"/>
        <v>0.99783943679240228</v>
      </c>
      <c r="W235" s="42">
        <f t="shared" si="144"/>
        <v>0.98522045144332193</v>
      </c>
      <c r="X235" s="42">
        <f t="shared" si="145"/>
        <v>1.2618985349080347E-2</v>
      </c>
      <c r="Y235" s="42">
        <f t="shared" si="119"/>
        <v>6.1201256645340438E-3</v>
      </c>
      <c r="Z235" s="10">
        <f t="shared" si="146"/>
        <v>20.019109380737916</v>
      </c>
      <c r="AA235">
        <f t="shared" si="124"/>
        <v>6273598.7450692374</v>
      </c>
      <c r="AB235" s="10">
        <f t="shared" si="125"/>
        <v>6.2735987450692372</v>
      </c>
      <c r="AC235" s="10">
        <f t="shared" si="126"/>
        <v>6.1725987450692372</v>
      </c>
      <c r="AD235" s="3">
        <f t="shared" si="127"/>
        <v>895.22824439002716</v>
      </c>
      <c r="AI235" s="94">
        <f t="shared" si="128"/>
        <v>0.98522045144332193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139.67353966066324</v>
      </c>
      <c r="I236">
        <f t="shared" si="120"/>
        <v>1.3967353966066323E-4</v>
      </c>
      <c r="J236" s="4">
        <f t="shared" si="136"/>
        <v>501.43397471193657</v>
      </c>
      <c r="K236" s="40">
        <f t="shared" si="137"/>
        <v>3.590042723411822</v>
      </c>
      <c r="L236" s="40">
        <f t="shared" si="121"/>
        <v>2.409957276588178</v>
      </c>
      <c r="M236" s="10">
        <f t="shared" si="138"/>
        <v>6.2735987450692372</v>
      </c>
      <c r="N236" s="10">
        <f t="shared" si="110"/>
        <v>17.20418640980624</v>
      </c>
      <c r="O236" s="10">
        <f t="shared" si="111"/>
        <v>-0.14810000000000001</v>
      </c>
      <c r="P236" s="10">
        <f t="shared" si="139"/>
        <v>13.107561698055902</v>
      </c>
      <c r="Q236" s="42">
        <f t="shared" si="140"/>
        <v>0.28675535303419875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3.0644052808933382E-4</v>
      </c>
      <c r="U236" s="42">
        <f t="shared" si="142"/>
        <v>0.8322846289493232</v>
      </c>
      <c r="V236" s="42">
        <f t="shared" si="143"/>
        <v>0.99814384258384381</v>
      </c>
      <c r="W236" s="42">
        <f t="shared" si="144"/>
        <v>0.98551992005814926</v>
      </c>
      <c r="X236" s="42">
        <f t="shared" si="145"/>
        <v>1.2623922525694553E-2</v>
      </c>
      <c r="Y236" s="42">
        <f t="shared" si="119"/>
        <v>6.1365238088295811E-3</v>
      </c>
      <c r="Z236" s="10">
        <f t="shared" si="146"/>
        <v>20.025170453435116</v>
      </c>
      <c r="AA236">
        <f t="shared" si="124"/>
        <v>6275467.5879339715</v>
      </c>
      <c r="AB236" s="10">
        <f t="shared" si="125"/>
        <v>6.2754675879339716</v>
      </c>
      <c r="AC236" s="10">
        <f t="shared" si="126"/>
        <v>6.1744675879339717</v>
      </c>
      <c r="AD236" s="3">
        <f t="shared" si="127"/>
        <v>895.49928759013369</v>
      </c>
      <c r="AI236" s="94">
        <f t="shared" si="128"/>
        <v>0.98551992005814926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139.67353966066324</v>
      </c>
      <c r="I237">
        <f t="shared" si="120"/>
        <v>1.3967353966066323E-4</v>
      </c>
      <c r="J237" s="4">
        <f t="shared" si="136"/>
        <v>502.77657237811491</v>
      </c>
      <c r="K237" s="40">
        <f t="shared" si="137"/>
        <v>3.5996551215041177</v>
      </c>
      <c r="L237" s="40">
        <f t="shared" si="121"/>
        <v>2.4003448784958823</v>
      </c>
      <c r="M237" s="10">
        <f t="shared" si="138"/>
        <v>6.2754675879339716</v>
      </c>
      <c r="N237" s="10">
        <f t="shared" si="110"/>
        <v>17.20418640980624</v>
      </c>
      <c r="O237" s="10">
        <f t="shared" si="111"/>
        <v>-0.14810000000000001</v>
      </c>
      <c r="P237" s="10">
        <f t="shared" si="139"/>
        <v>13.106983523785129</v>
      </c>
      <c r="Q237" s="42">
        <f t="shared" si="140"/>
        <v>0.2880543841091967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3.0716712612796865E-4</v>
      </c>
      <c r="U237" s="42">
        <f t="shared" si="142"/>
        <v>0.83098761512045793</v>
      </c>
      <c r="V237" s="42">
        <f t="shared" si="143"/>
        <v>0.99844711479847104</v>
      </c>
      <c r="W237" s="42">
        <f t="shared" si="144"/>
        <v>0.98581830035901119</v>
      </c>
      <c r="X237" s="42">
        <f t="shared" si="145"/>
        <v>1.2628814439459846E-2</v>
      </c>
      <c r="Y237" s="42">
        <f t="shared" si="119"/>
        <v>6.152929031226822E-3</v>
      </c>
      <c r="Z237" s="10">
        <f t="shared" si="146"/>
        <v>20.031209422662812</v>
      </c>
      <c r="AA237">
        <f t="shared" si="124"/>
        <v>6277329.6155180875</v>
      </c>
      <c r="AB237" s="10">
        <f t="shared" si="125"/>
        <v>6.2773296155180871</v>
      </c>
      <c r="AC237" s="10">
        <f t="shared" si="126"/>
        <v>6.1763296155180871</v>
      </c>
      <c r="AD237" s="3">
        <f t="shared" si="127"/>
        <v>895.76934235215197</v>
      </c>
      <c r="AI237" s="94">
        <f t="shared" si="128"/>
        <v>0.98581830035901119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139.67353966066324</v>
      </c>
      <c r="I238">
        <f t="shared" si="120"/>
        <v>1.3967353966066323E-4</v>
      </c>
      <c r="J238" s="4">
        <f t="shared" si="136"/>
        <v>504.12099152449764</v>
      </c>
      <c r="K238" s="40">
        <f t="shared" si="137"/>
        <v>3.6092805605790419</v>
      </c>
      <c r="L238" s="40">
        <f t="shared" si="121"/>
        <v>2.3907194394209581</v>
      </c>
      <c r="M238" s="10">
        <f t="shared" si="138"/>
        <v>6.2773296155180871</v>
      </c>
      <c r="N238" s="10">
        <f t="shared" si="110"/>
        <v>17.20418640980624</v>
      </c>
      <c r="O238" s="10">
        <f t="shared" si="111"/>
        <v>-0.14810000000000001</v>
      </c>
      <c r="P238" s="10">
        <f t="shared" si="139"/>
        <v>13.106407654563101</v>
      </c>
      <c r="Q238" s="42">
        <f t="shared" si="140"/>
        <v>0.28935347226101038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3.0789397597641351E-4</v>
      </c>
      <c r="U238" s="42">
        <f t="shared" si="142"/>
        <v>0.82969015179849148</v>
      </c>
      <c r="V238" s="42">
        <f t="shared" si="143"/>
        <v>0.99874925358609734</v>
      </c>
      <c r="W238" s="42">
        <f t="shared" si="144"/>
        <v>0.98611559252907321</v>
      </c>
      <c r="X238" s="42">
        <f t="shared" si="145"/>
        <v>1.2633661057024126E-2</v>
      </c>
      <c r="Y238" s="42">
        <f t="shared" si="119"/>
        <v>6.1693412706200317E-3</v>
      </c>
      <c r="Z238" s="10">
        <f t="shared" si="146"/>
        <v>20.037226292120245</v>
      </c>
      <c r="AA238">
        <f t="shared" si="124"/>
        <v>6279184.8289621947</v>
      </c>
      <c r="AB238" s="10">
        <f t="shared" si="125"/>
        <v>6.2791848289621948</v>
      </c>
      <c r="AC238" s="10">
        <f t="shared" si="126"/>
        <v>6.1781848289621948</v>
      </c>
      <c r="AD238" s="3">
        <f t="shared" si="127"/>
        <v>896.03840884150759</v>
      </c>
      <c r="AI238" s="94">
        <f t="shared" si="128"/>
        <v>0.98611559252907321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139.67353966066324</v>
      </c>
      <c r="I239">
        <f t="shared" si="120"/>
        <v>1.3967353966066323E-4</v>
      </c>
      <c r="J239" s="4">
        <f t="shared" si="136"/>
        <v>505.46723215108523</v>
      </c>
      <c r="K239" s="40">
        <f t="shared" si="137"/>
        <v>3.6189190406365981</v>
      </c>
      <c r="L239" s="40">
        <f t="shared" si="121"/>
        <v>2.3810809593634019</v>
      </c>
      <c r="M239" s="10">
        <f t="shared" si="138"/>
        <v>6.2791848289621948</v>
      </c>
      <c r="N239" s="10">
        <f t="shared" si="110"/>
        <v>17.20418640980624</v>
      </c>
      <c r="O239" s="10">
        <f t="shared" si="111"/>
        <v>-0.14810000000000001</v>
      </c>
      <c r="P239" s="10">
        <f t="shared" si="139"/>
        <v>13.105834087758481</v>
      </c>
      <c r="Q239" s="42">
        <f t="shared" si="140"/>
        <v>0.29065261726642339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3.0862107670427219E-4</v>
      </c>
      <c r="U239" s="42">
        <f t="shared" si="142"/>
        <v>0.82839224064422734</v>
      </c>
      <c r="V239" s="42">
        <f t="shared" si="143"/>
        <v>0.99905025909831313</v>
      </c>
      <c r="W239" s="42">
        <f t="shared" si="144"/>
        <v>0.98641179675044555</v>
      </c>
      <c r="X239" s="42">
        <f t="shared" si="145"/>
        <v>1.2638462347867585E-2</v>
      </c>
      <c r="Y239" s="42">
        <f t="shared" si="119"/>
        <v>6.1857604658553641E-3</v>
      </c>
      <c r="Z239" s="10">
        <f t="shared" si="146"/>
        <v>20.043221065496773</v>
      </c>
      <c r="AA239">
        <f t="shared" si="124"/>
        <v>6281033.2294038516</v>
      </c>
      <c r="AB239" s="10">
        <f t="shared" si="125"/>
        <v>6.2810332294038513</v>
      </c>
      <c r="AC239" s="10">
        <f t="shared" si="126"/>
        <v>6.1800332294038514</v>
      </c>
      <c r="AD239" s="3">
        <f t="shared" si="127"/>
        <v>896.30648722318369</v>
      </c>
      <c r="AI239" s="94">
        <f t="shared" si="128"/>
        <v>0.98641179675044555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139.67353966066324</v>
      </c>
      <c r="I240">
        <f t="shared" si="120"/>
        <v>1.3967353966066323E-4</v>
      </c>
      <c r="J240" s="4">
        <f t="shared" si="136"/>
        <v>506.81529425787789</v>
      </c>
      <c r="K240" s="40">
        <f t="shared" si="137"/>
        <v>3.6285705616767876</v>
      </c>
      <c r="L240" s="40">
        <f t="shared" si="121"/>
        <v>2.3714294383232124</v>
      </c>
      <c r="M240" s="10">
        <f t="shared" si="138"/>
        <v>6.2810332294038513</v>
      </c>
      <c r="N240" s="10">
        <f t="shared" si="110"/>
        <v>17.20418640980624</v>
      </c>
      <c r="O240" s="10">
        <f t="shared" si="111"/>
        <v>-0.14810000000000001</v>
      </c>
      <c r="P240" s="10">
        <f t="shared" si="139"/>
        <v>13.10526282075207</v>
      </c>
      <c r="Q240" s="42">
        <f t="shared" si="140"/>
        <v>0.29195181890241972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3.0934842738114846E-4</v>
      </c>
      <c r="U240" s="42">
        <f t="shared" si="142"/>
        <v>0.82709388331846945</v>
      </c>
      <c r="V240" s="42">
        <f t="shared" si="143"/>
        <v>0.99935013148455709</v>
      </c>
      <c r="W240" s="42">
        <f t="shared" si="144"/>
        <v>0.98670691320475146</v>
      </c>
      <c r="X240" s="42">
        <f t="shared" si="145"/>
        <v>1.2643218279805635E-2</v>
      </c>
      <c r="Y240" s="42">
        <f t="shared" si="119"/>
        <v>6.2021865557287462E-3</v>
      </c>
      <c r="Z240" s="10">
        <f t="shared" si="146"/>
        <v>20.049193746464489</v>
      </c>
      <c r="AA240">
        <f t="shared" si="124"/>
        <v>6282874.8179752938</v>
      </c>
      <c r="AB240" s="10">
        <f t="shared" si="125"/>
        <v>6.2828748179752942</v>
      </c>
      <c r="AC240" s="10">
        <f t="shared" si="126"/>
        <v>6.1818748179752943</v>
      </c>
      <c r="AD240" s="3">
        <f t="shared" si="127"/>
        <v>896.57357766139137</v>
      </c>
      <c r="AI240" s="94">
        <f t="shared" si="128"/>
        <v>0.98670691320475146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139.67353966066324</v>
      </c>
      <c r="I241">
        <f t="shared" si="120"/>
        <v>1.3967353966066323E-4</v>
      </c>
      <c r="J241" s="4">
        <f t="shared" si="136"/>
        <v>508.16517784487519</v>
      </c>
      <c r="K241" s="40">
        <f t="shared" si="137"/>
        <v>3.6382351236996078</v>
      </c>
      <c r="L241" s="40">
        <f t="shared" si="121"/>
        <v>2.3617648763003922</v>
      </c>
      <c r="M241" s="10">
        <f t="shared" si="138"/>
        <v>6.2828748179752942</v>
      </c>
      <c r="N241" s="10">
        <f t="shared" si="110"/>
        <v>17.20418640980624</v>
      </c>
      <c r="O241" s="10">
        <f t="shared" si="111"/>
        <v>-0.14810000000000001</v>
      </c>
      <c r="P241" s="10">
        <f t="shared" si="139"/>
        <v>13.10469385093749</v>
      </c>
      <c r="Q241" s="42">
        <f t="shared" si="140"/>
        <v>0.2932510769461828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3.1007602707664578E-4</v>
      </c>
      <c r="U241" s="42">
        <f t="shared" si="142"/>
        <v>0.82579508148202196</v>
      </c>
      <c r="V241" s="42">
        <f t="shared" si="143"/>
        <v>0.9996488708938297</v>
      </c>
      <c r="W241" s="42">
        <f t="shared" si="144"/>
        <v>0.9870009420727639</v>
      </c>
      <c r="X241" s="42">
        <f t="shared" si="145"/>
        <v>1.2647928821065801E-2</v>
      </c>
      <c r="Y241" s="42">
        <f t="shared" si="119"/>
        <v>6.2186194789864589E-3</v>
      </c>
      <c r="Z241" s="10">
        <f t="shared" si="146"/>
        <v>20.055144338679611</v>
      </c>
      <c r="AA241">
        <f t="shared" si="124"/>
        <v>6284709.5958038634</v>
      </c>
      <c r="AB241" s="10">
        <f t="shared" si="125"/>
        <v>6.2847095958038635</v>
      </c>
      <c r="AC241" s="10">
        <f t="shared" si="126"/>
        <v>6.1837095958038635</v>
      </c>
      <c r="AD241" s="3">
        <f t="shared" si="127"/>
        <v>896.83968031963207</v>
      </c>
      <c r="AI241" s="94">
        <f t="shared" si="128"/>
        <v>0.9870009420727639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139.67353966066324</v>
      </c>
      <c r="I242">
        <f t="shared" si="120"/>
        <v>1.3967353966066323E-4</v>
      </c>
      <c r="J242" s="4">
        <f t="shared" si="136"/>
        <v>509.51688291207756</v>
      </c>
      <c r="K242" s="40">
        <f t="shared" si="137"/>
        <v>3.6479127267050613</v>
      </c>
      <c r="L242" s="40">
        <f t="shared" si="121"/>
        <v>2.3520872732949387</v>
      </c>
      <c r="M242" s="10">
        <f t="shared" si="138"/>
        <v>6.2847095958038635</v>
      </c>
      <c r="N242" s="10">
        <f t="shared" si="110"/>
        <v>17.20418640980624</v>
      </c>
      <c r="O242" s="10">
        <f t="shared" si="111"/>
        <v>-0.14810000000000001</v>
      </c>
      <c r="P242" s="10">
        <f t="shared" si="139"/>
        <v>13.104127175721011</v>
      </c>
      <c r="Q242" s="42">
        <f t="shared" si="140"/>
        <v>0.29455039117509452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3.1080387486036786E-4</v>
      </c>
      <c r="U242" s="42">
        <f t="shared" si="142"/>
        <v>0.82449583679568883</v>
      </c>
      <c r="V242" s="42">
        <f t="shared" si="143"/>
        <v>0.99994647747478083</v>
      </c>
      <c r="W242" s="42">
        <f t="shared" si="144"/>
        <v>0.987293883534475</v>
      </c>
      <c r="X242" s="42">
        <f t="shared" si="145"/>
        <v>1.2652593940305823E-2</v>
      </c>
      <c r="Y242" s="42">
        <f t="shared" si="119"/>
        <v>6.2350591743257407E-3</v>
      </c>
      <c r="Z242" s="10">
        <f t="shared" si="146"/>
        <v>20.061072845783894</v>
      </c>
      <c r="AA242">
        <f t="shared" si="124"/>
        <v>6286537.5640124409</v>
      </c>
      <c r="AB242" s="10">
        <f t="shared" si="125"/>
        <v>6.2865375640124412</v>
      </c>
      <c r="AC242" s="10">
        <f t="shared" si="126"/>
        <v>6.1855375640124413</v>
      </c>
      <c r="AD242" s="3">
        <f t="shared" si="127"/>
        <v>897.10479536076014</v>
      </c>
      <c r="AI242" s="94">
        <f t="shared" si="128"/>
        <v>0.987293883534475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139.67353966066324</v>
      </c>
      <c r="I243">
        <f t="shared" si="120"/>
        <v>1.3967353966066323E-4</v>
      </c>
      <c r="J243" s="4">
        <f t="shared" si="136"/>
        <v>510.87040945948434</v>
      </c>
      <c r="K243" s="40">
        <f t="shared" si="137"/>
        <v>3.6576033706931437</v>
      </c>
      <c r="L243" s="40">
        <f t="shared" si="121"/>
        <v>2.3423966293068563</v>
      </c>
      <c r="M243" s="10">
        <f t="shared" si="138"/>
        <v>6.2865375640124412</v>
      </c>
      <c r="N243" s="10">
        <f t="shared" si="110"/>
        <v>17.20418640980624</v>
      </c>
      <c r="O243" s="10">
        <f t="shared" si="111"/>
        <v>-0.14810000000000001</v>
      </c>
      <c r="P243" s="10">
        <f t="shared" si="139"/>
        <v>13.103562792521375</v>
      </c>
      <c r="Q243" s="42">
        <f t="shared" si="140"/>
        <v>0.29584976136673435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3.1153196980191822E-4</v>
      </c>
      <c r="U243" s="42">
        <f t="shared" si="142"/>
        <v>0.82319615092027432</v>
      </c>
      <c r="V243" s="42">
        <f t="shared" si="143"/>
        <v>1.0002429513749873</v>
      </c>
      <c r="W243" s="42">
        <f t="shared" si="144"/>
        <v>0.98758573776916425</v>
      </c>
      <c r="X243" s="42">
        <f t="shared" si="145"/>
        <v>1.2657213605823059E-2</v>
      </c>
      <c r="Y243" s="42">
        <f t="shared" si="119"/>
        <v>6.2515055803943655E-3</v>
      </c>
      <c r="Z243" s="10">
        <f t="shared" si="146"/>
        <v>20.066979271402765</v>
      </c>
      <c r="AA243">
        <f t="shared" si="124"/>
        <v>6288358.7237188751</v>
      </c>
      <c r="AB243" s="10">
        <f t="shared" si="125"/>
        <v>6.2883587237188747</v>
      </c>
      <c r="AC243" s="10">
        <f t="shared" si="126"/>
        <v>6.1873587237188747</v>
      </c>
      <c r="AD243" s="3">
        <f t="shared" si="127"/>
        <v>897.36892294689994</v>
      </c>
      <c r="AI243" s="94">
        <f t="shared" si="128"/>
        <v>0.98758573776916425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139.67353966066324</v>
      </c>
      <c r="I244">
        <f t="shared" si="120"/>
        <v>1.3967353966066323E-4</v>
      </c>
      <c r="J244" s="4">
        <f t="shared" si="136"/>
        <v>512.22575748709619</v>
      </c>
      <c r="K244" s="40">
        <f t="shared" si="137"/>
        <v>3.6673070556638594</v>
      </c>
      <c r="L244" s="40">
        <f t="shared" si="121"/>
        <v>2.3326929443361406</v>
      </c>
      <c r="M244" s="10">
        <f t="shared" si="138"/>
        <v>6.2883587237188747</v>
      </c>
      <c r="N244" s="10">
        <f t="shared" si="110"/>
        <v>17.20418640980624</v>
      </c>
      <c r="O244" s="10">
        <f t="shared" si="111"/>
        <v>-0.14810000000000001</v>
      </c>
      <c r="P244" s="10">
        <f t="shared" si="139"/>
        <v>13.103000698769936</v>
      </c>
      <c r="Q244" s="42">
        <f t="shared" si="140"/>
        <v>0.2971491872988784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3.1226031097090058E-4</v>
      </c>
      <c r="U244" s="42">
        <f t="shared" si="142"/>
        <v>0.82189602551658225</v>
      </c>
      <c r="V244" s="42">
        <f t="shared" si="143"/>
        <v>1.0005382927419815</v>
      </c>
      <c r="W244" s="42">
        <f t="shared" si="144"/>
        <v>0.98787650495530799</v>
      </c>
      <c r="X244" s="42">
        <f t="shared" si="145"/>
        <v>1.2661787786673484E-2</v>
      </c>
      <c r="Y244" s="42">
        <f t="shared" si="119"/>
        <v>6.2679586357916742E-3</v>
      </c>
      <c r="Z244" s="10">
        <f t="shared" si="146"/>
        <v>20.072863619148137</v>
      </c>
      <c r="AA244">
        <f t="shared" si="124"/>
        <v>6290173.0760368444</v>
      </c>
      <c r="AB244" s="10">
        <f t="shared" si="125"/>
        <v>6.2901730760368446</v>
      </c>
      <c r="AC244" s="10">
        <f t="shared" si="126"/>
        <v>6.1891730760368446</v>
      </c>
      <c r="AD244" s="3">
        <f t="shared" si="127"/>
        <v>897.63206323957138</v>
      </c>
      <c r="AI244" s="94">
        <f t="shared" si="128"/>
        <v>0.98787650495530799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139.67353966066324</v>
      </c>
      <c r="I245">
        <f t="shared" si="120"/>
        <v>1.3967353966066323E-4</v>
      </c>
      <c r="J245" s="4">
        <f t="shared" si="136"/>
        <v>513.5829269949129</v>
      </c>
      <c r="K245" s="40">
        <f t="shared" si="137"/>
        <v>3.6770237816172071</v>
      </c>
      <c r="L245" s="40">
        <f t="shared" si="121"/>
        <v>2.3229762183827929</v>
      </c>
      <c r="M245" s="10">
        <f t="shared" si="138"/>
        <v>6.2901730760368446</v>
      </c>
      <c r="N245" s="10">
        <f t="shared" si="110"/>
        <v>17.20418640980624</v>
      </c>
      <c r="O245" s="10">
        <f t="shared" si="111"/>
        <v>-0.14810000000000001</v>
      </c>
      <c r="P245" s="10">
        <f t="shared" si="139"/>
        <v>13.102440891910371</v>
      </c>
      <c r="Q245" s="42">
        <f t="shared" si="140"/>
        <v>0.29844866874949844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3.1298889743691872E-4</v>
      </c>
      <c r="U245" s="42">
        <f t="shared" si="142"/>
        <v>0.82059546224541668</v>
      </c>
      <c r="V245" s="42">
        <f t="shared" si="143"/>
        <v>1.0008325017221431</v>
      </c>
      <c r="W245" s="42">
        <f t="shared" si="144"/>
        <v>0.98816618527071653</v>
      </c>
      <c r="X245" s="42">
        <f t="shared" si="145"/>
        <v>1.2666316451426574E-2</v>
      </c>
      <c r="Y245" s="42">
        <f t="shared" si="119"/>
        <v>6.2844182790679865E-3</v>
      </c>
      <c r="Z245" s="10">
        <f t="shared" si="146"/>
        <v>20.078725892615978</v>
      </c>
      <c r="AA245">
        <f t="shared" si="124"/>
        <v>6291980.6220751144</v>
      </c>
      <c r="AB245" s="10">
        <f t="shared" si="125"/>
        <v>6.2919806220751147</v>
      </c>
      <c r="AC245" s="10">
        <f t="shared" si="126"/>
        <v>6.1909806220751147</v>
      </c>
      <c r="AD245" s="3">
        <f t="shared" si="127"/>
        <v>897.89421639958152</v>
      </c>
      <c r="AI245" s="94">
        <f t="shared" si="128"/>
        <v>0.98816618527071653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139.67353966066324</v>
      </c>
      <c r="I246">
        <f t="shared" si="120"/>
        <v>1.3967353966066323E-4</v>
      </c>
      <c r="J246" s="4">
        <f t="shared" si="136"/>
        <v>514.941917982934</v>
      </c>
      <c r="K246" s="40">
        <f t="shared" si="137"/>
        <v>3.6867535485531833</v>
      </c>
      <c r="L246" s="40">
        <f t="shared" si="121"/>
        <v>2.3132464514468167</v>
      </c>
      <c r="M246" s="10">
        <f t="shared" si="138"/>
        <v>6.2919806220751147</v>
      </c>
      <c r="N246" s="10">
        <f t="shared" si="110"/>
        <v>17.20418640980624</v>
      </c>
      <c r="O246" s="10">
        <f t="shared" si="111"/>
        <v>-0.14810000000000001</v>
      </c>
      <c r="P246" s="10">
        <f t="shared" si="139"/>
        <v>13.101883369398855</v>
      </c>
      <c r="Q246" s="42">
        <f t="shared" si="140"/>
        <v>0.29974820549676107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3.1371772826957586E-4</v>
      </c>
      <c r="U246" s="42">
        <f t="shared" si="142"/>
        <v>0.819294462767582</v>
      </c>
      <c r="V246" s="42">
        <f t="shared" si="143"/>
        <v>1.0011255784610447</v>
      </c>
      <c r="W246" s="42">
        <f t="shared" si="144"/>
        <v>0.98845477889241606</v>
      </c>
      <c r="X246" s="42">
        <f t="shared" si="145"/>
        <v>1.2670799568628599E-2</v>
      </c>
      <c r="Y246" s="42">
        <f t="shared" si="119"/>
        <v>6.3008844487246187E-3</v>
      </c>
      <c r="Z246" s="10">
        <f t="shared" si="146"/>
        <v>20.084566095385927</v>
      </c>
      <c r="AA246">
        <f t="shared" si="124"/>
        <v>6293781.362937415</v>
      </c>
      <c r="AB246" s="10">
        <f t="shared" si="125"/>
        <v>6.2937813629374153</v>
      </c>
      <c r="AC246" s="10">
        <f t="shared" si="126"/>
        <v>6.1927813629374153</v>
      </c>
      <c r="AD246" s="3">
        <f t="shared" si="127"/>
        <v>898.15538258700724</v>
      </c>
      <c r="AI246" s="94">
        <f t="shared" si="128"/>
        <v>0.98845477889241606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139.67353966066324</v>
      </c>
      <c r="I247">
        <f t="shared" si="120"/>
        <v>1.3967353966066323E-4</v>
      </c>
      <c r="J247" s="4">
        <f t="shared" si="136"/>
        <v>516.30273045116064</v>
      </c>
      <c r="K247" s="40">
        <f t="shared" si="137"/>
        <v>3.6964963564717968</v>
      </c>
      <c r="L247" s="40">
        <f t="shared" si="121"/>
        <v>2.3035036435282032</v>
      </c>
      <c r="M247" s="10">
        <f t="shared" si="138"/>
        <v>6.2937813629374153</v>
      </c>
      <c r="N247" s="10">
        <f t="shared" si="110"/>
        <v>17.20418640980624</v>
      </c>
      <c r="O247" s="10">
        <f t="shared" si="111"/>
        <v>-0.14810000000000001</v>
      </c>
      <c r="P247" s="10">
        <f t="shared" si="139"/>
        <v>13.101328128704077</v>
      </c>
      <c r="Q247" s="42">
        <f t="shared" si="140"/>
        <v>0.30104779731902676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3.1444680253847634E-4</v>
      </c>
      <c r="U247" s="42">
        <f t="shared" si="142"/>
        <v>0.81799302874388125</v>
      </c>
      <c r="V247" s="42">
        <f t="shared" si="143"/>
        <v>1.0014175231049494</v>
      </c>
      <c r="W247" s="42">
        <f t="shared" si="144"/>
        <v>0.9887422859966285</v>
      </c>
      <c r="X247" s="42">
        <f t="shared" si="145"/>
        <v>1.2675237108320858E-2</v>
      </c>
      <c r="Y247" s="42">
        <f t="shared" si="119"/>
        <v>6.3173570832158708E-3</v>
      </c>
      <c r="Z247" s="10">
        <f t="shared" si="146"/>
        <v>20.090384231027016</v>
      </c>
      <c r="AA247">
        <f t="shared" si="124"/>
        <v>6295575.2997242017</v>
      </c>
      <c r="AB247" s="10">
        <f t="shared" si="125"/>
        <v>6.2955752997242014</v>
      </c>
      <c r="AC247" s="10">
        <f t="shared" si="126"/>
        <v>6.1945752997242014</v>
      </c>
      <c r="AD247" s="3">
        <f t="shared" si="127"/>
        <v>898.41556196145052</v>
      </c>
      <c r="AI247" s="94">
        <f t="shared" si="128"/>
        <v>0.9887422859966285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139.67353966066324</v>
      </c>
      <c r="I248">
        <f t="shared" si="120"/>
        <v>1.3967353966066323E-4</v>
      </c>
      <c r="J248" s="4">
        <f t="shared" si="136"/>
        <v>517.66536439959145</v>
      </c>
      <c r="K248" s="40">
        <f t="shared" si="137"/>
        <v>3.7062522053730369</v>
      </c>
      <c r="L248" s="40">
        <f t="shared" si="121"/>
        <v>2.2937477946269631</v>
      </c>
      <c r="M248" s="10">
        <f t="shared" si="138"/>
        <v>6.2955752997242014</v>
      </c>
      <c r="N248" s="10">
        <f t="shared" si="110"/>
        <v>17.20418640980624</v>
      </c>
      <c r="O248" s="10">
        <f t="shared" si="111"/>
        <v>-0.14810000000000001</v>
      </c>
      <c r="P248" s="10">
        <f t="shared" si="139"/>
        <v>13.100775167306651</v>
      </c>
      <c r="Q248" s="42">
        <f t="shared" si="140"/>
        <v>0.30234744399484886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3.15176119313223E-4</v>
      </c>
      <c r="U248" s="42">
        <f t="shared" si="142"/>
        <v>0.81669116183511969</v>
      </c>
      <c r="V248" s="42">
        <f t="shared" si="143"/>
        <v>1.0017083357967567</v>
      </c>
      <c r="W248" s="42">
        <f t="shared" si="144"/>
        <v>0.98902870675905297</v>
      </c>
      <c r="X248" s="42">
        <f t="shared" si="145"/>
        <v>1.2679629037703699E-2</v>
      </c>
      <c r="Y248" s="42">
        <f t="shared" si="119"/>
        <v>6.3338361209453803E-3</v>
      </c>
      <c r="Z248" s="10">
        <f t="shared" si="146"/>
        <v>20.096180303085699</v>
      </c>
      <c r="AA248">
        <f t="shared" si="124"/>
        <v>6297362.4335289747</v>
      </c>
      <c r="AB248" s="10">
        <f t="shared" si="125"/>
        <v>6.2973624335289751</v>
      </c>
      <c r="AC248" s="10">
        <f t="shared" si="126"/>
        <v>6.1963624335289751</v>
      </c>
      <c r="AD248" s="3">
        <f t="shared" si="127"/>
        <v>898.67475468150462</v>
      </c>
      <c r="AI248" s="94">
        <f t="shared" si="128"/>
        <v>0.98902870675905297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139.67353966066324</v>
      </c>
      <c r="I249">
        <f t="shared" si="120"/>
        <v>1.3967353966066323E-4</v>
      </c>
      <c r="J249" s="4">
        <f t="shared" si="136"/>
        <v>519.02981982822735</v>
      </c>
      <c r="K249" s="40">
        <f t="shared" si="137"/>
        <v>3.7160210952569104</v>
      </c>
      <c r="L249" s="40">
        <f t="shared" si="121"/>
        <v>2.2839789047430896</v>
      </c>
      <c r="M249" s="10">
        <f t="shared" si="138"/>
        <v>6.2973624335289751</v>
      </c>
      <c r="N249" s="10">
        <f t="shared" si="110"/>
        <v>17.20418640980624</v>
      </c>
      <c r="O249" s="10">
        <f t="shared" si="111"/>
        <v>-0.14810000000000001</v>
      </c>
      <c r="P249" s="10">
        <f t="shared" si="139"/>
        <v>13.100224482700225</v>
      </c>
      <c r="Q249" s="42">
        <f t="shared" si="140"/>
        <v>0.30364714530297282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3.159056776634199E-4</v>
      </c>
      <c r="U249" s="42">
        <f t="shared" si="142"/>
        <v>0.81538886370210073</v>
      </c>
      <c r="V249" s="42">
        <f t="shared" si="143"/>
        <v>1.0019980166818139</v>
      </c>
      <c r="W249" s="42">
        <f t="shared" si="144"/>
        <v>0.98931404135427836</v>
      </c>
      <c r="X249" s="42">
        <f t="shared" si="145"/>
        <v>1.2683975327535513E-2</v>
      </c>
      <c r="Y249" s="42">
        <f t="shared" si="119"/>
        <v>6.35032150027079E-3</v>
      </c>
      <c r="Z249" s="10">
        <f t="shared" si="146"/>
        <v>20.101954315100052</v>
      </c>
      <c r="AA249">
        <f t="shared" si="124"/>
        <v>6299142.7654426461</v>
      </c>
      <c r="AB249" s="10">
        <f t="shared" si="125"/>
        <v>6.299142765442646</v>
      </c>
      <c r="AC249" s="10">
        <f t="shared" si="126"/>
        <v>6.198142765442646</v>
      </c>
      <c r="AD249" s="3">
        <f t="shared" si="127"/>
        <v>898.9329609053874</v>
      </c>
      <c r="AI249" s="94">
        <f t="shared" si="128"/>
        <v>0.98931404135427836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139.67353966066324</v>
      </c>
      <c r="I250">
        <f t="shared" si="120"/>
        <v>1.3967353966066323E-4</v>
      </c>
      <c r="J250" s="4">
        <f t="shared" si="136"/>
        <v>520.39609673706809</v>
      </c>
      <c r="K250" s="40">
        <f t="shared" si="137"/>
        <v>3.7258030261234163</v>
      </c>
      <c r="L250" s="40">
        <f t="shared" si="121"/>
        <v>2.2741969738765837</v>
      </c>
      <c r="M250" s="10">
        <f t="shared" si="138"/>
        <v>6.299142765442646</v>
      </c>
      <c r="N250" s="10">
        <f t="shared" si="110"/>
        <v>17.20418640980624</v>
      </c>
      <c r="O250" s="10">
        <f t="shared" si="111"/>
        <v>-0.14810000000000001</v>
      </c>
      <c r="P250" s="10">
        <f t="shared" si="139"/>
        <v>13.099676072390098</v>
      </c>
      <c r="Q250" s="42">
        <f t="shared" si="140"/>
        <v>0.30494690102233518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3.1663547665867077E-4</v>
      </c>
      <c r="U250" s="42">
        <f t="shared" si="142"/>
        <v>0.81408613600562818</v>
      </c>
      <c r="V250" s="42">
        <f t="shared" si="143"/>
        <v>1.0022865659030504</v>
      </c>
      <c r="W250" s="42">
        <f t="shared" si="144"/>
        <v>0.98959828995648014</v>
      </c>
      <c r="X250" s="42">
        <f t="shared" si="145"/>
        <v>1.2688275946570293E-2</v>
      </c>
      <c r="Y250" s="42">
        <f t="shared" si="119"/>
        <v>6.3668131595011924E-3</v>
      </c>
      <c r="Z250" s="10">
        <f t="shared" si="146"/>
        <v>20.107706270591216</v>
      </c>
      <c r="AA250">
        <f t="shared" si="124"/>
        <v>6300916.2965509091</v>
      </c>
      <c r="AB250" s="10">
        <f t="shared" si="125"/>
        <v>6.3009162965509091</v>
      </c>
      <c r="AC250" s="10">
        <f t="shared" si="126"/>
        <v>6.1999162965509091</v>
      </c>
      <c r="AD250" s="3">
        <f t="shared" si="127"/>
        <v>899.19018079055968</v>
      </c>
      <c r="AI250" s="94">
        <f t="shared" si="128"/>
        <v>0.98959828995648014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139.67353966066324</v>
      </c>
      <c r="I251">
        <f t="shared" si="120"/>
        <v>1.3967353966066323E-4</v>
      </c>
      <c r="J251" s="4">
        <f t="shared" si="136"/>
        <v>521.76419512611369</v>
      </c>
      <c r="K251" s="40">
        <f t="shared" si="137"/>
        <v>3.7355979979725538</v>
      </c>
      <c r="L251" s="40">
        <f t="shared" si="121"/>
        <v>2.2644020020274462</v>
      </c>
      <c r="M251" s="10">
        <f t="shared" si="138"/>
        <v>6.3009162965509091</v>
      </c>
      <c r="N251" s="10">
        <f t="shared" si="110"/>
        <v>17.20418640980624</v>
      </c>
      <c r="O251" s="10">
        <f t="shared" si="111"/>
        <v>-0.14810000000000001</v>
      </c>
      <c r="P251" s="10">
        <f t="shared" si="139"/>
        <v>13.099129933893987</v>
      </c>
      <c r="Q251" s="42">
        <f t="shared" si="140"/>
        <v>0.30624671093206268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3.1736551536857909E-4</v>
      </c>
      <c r="U251" s="42">
        <f t="shared" si="142"/>
        <v>0.81278298040650632</v>
      </c>
      <c r="V251" s="42">
        <f t="shared" si="143"/>
        <v>1.0025739836027749</v>
      </c>
      <c r="W251" s="42">
        <f t="shared" si="144"/>
        <v>0.98988145273900063</v>
      </c>
      <c r="X251" s="42">
        <f t="shared" si="145"/>
        <v>1.269253086377431E-2</v>
      </c>
      <c r="Y251" s="42">
        <f t="shared" si="119"/>
        <v>6.3833110368974487E-3</v>
      </c>
      <c r="Z251" s="10">
        <f t="shared" si="146"/>
        <v>20.11343617306391</v>
      </c>
      <c r="AA251">
        <f t="shared" si="124"/>
        <v>6302683.0279343911</v>
      </c>
      <c r="AB251" s="10">
        <f t="shared" si="125"/>
        <v>6.3026830279343908</v>
      </c>
      <c r="AC251" s="10">
        <f t="shared" si="126"/>
        <v>6.2016830279343909</v>
      </c>
      <c r="AD251" s="3">
        <f t="shared" si="127"/>
        <v>899.44641449374785</v>
      </c>
      <c r="AI251" s="94">
        <f t="shared" si="128"/>
        <v>0.98988145273900063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139.67353966066324</v>
      </c>
      <c r="I252">
        <f t="shared" si="120"/>
        <v>1.3967353966066323E-4</v>
      </c>
      <c r="J252" s="4">
        <f t="shared" si="136"/>
        <v>523.13411499536392</v>
      </c>
      <c r="K252" s="40">
        <f t="shared" si="137"/>
        <v>3.7454060108043219</v>
      </c>
      <c r="L252" s="40">
        <f t="shared" si="121"/>
        <v>2.2545939891956781</v>
      </c>
      <c r="M252" s="10">
        <f t="shared" si="138"/>
        <v>6.3026830279343908</v>
      </c>
      <c r="N252" s="10">
        <f t="shared" si="110"/>
        <v>17.20418640980624</v>
      </c>
      <c r="O252" s="10">
        <f t="shared" si="111"/>
        <v>-0.14810000000000001</v>
      </c>
      <c r="P252" s="10">
        <f t="shared" si="139"/>
        <v>13.09858606474196</v>
      </c>
      <c r="Q252" s="42">
        <f t="shared" si="140"/>
        <v>0.3075465748114713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3.1809579286274839E-4</v>
      </c>
      <c r="U252" s="42">
        <f t="shared" si="142"/>
        <v>0.81147939856553941</v>
      </c>
      <c r="V252" s="42">
        <f t="shared" si="143"/>
        <v>1.0028602699230194</v>
      </c>
      <c r="W252" s="42">
        <f t="shared" si="144"/>
        <v>0.99016352987437328</v>
      </c>
      <c r="X252" s="42">
        <f t="shared" si="145"/>
        <v>1.2696740048646071E-2</v>
      </c>
      <c r="Y252" s="42">
        <f t="shared" si="119"/>
        <v>6.3998150706729246E-3</v>
      </c>
      <c r="Z252" s="10">
        <f t="shared" si="146"/>
        <v>20.119144026008257</v>
      </c>
      <c r="AA252">
        <f t="shared" si="124"/>
        <v>6304442.9606692214</v>
      </c>
      <c r="AB252" s="10">
        <f t="shared" si="125"/>
        <v>6.3044429606692214</v>
      </c>
      <c r="AC252" s="10">
        <f t="shared" si="126"/>
        <v>6.2034429606692214</v>
      </c>
      <c r="AD252" s="3">
        <f t="shared" si="127"/>
        <v>899.70166217102553</v>
      </c>
      <c r="AI252" s="94">
        <f t="shared" si="128"/>
        <v>0.99016352987437328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139.67353966066324</v>
      </c>
      <c r="I253">
        <f t="shared" si="120"/>
        <v>1.3967353966066323E-4</v>
      </c>
      <c r="J253" s="4">
        <f t="shared" si="136"/>
        <v>524.50585634481899</v>
      </c>
      <c r="K253" s="40">
        <f t="shared" si="137"/>
        <v>3.7552270646187216</v>
      </c>
      <c r="L253" s="40">
        <f t="shared" si="121"/>
        <v>2.2447729353812784</v>
      </c>
      <c r="M253" s="10">
        <f t="shared" si="138"/>
        <v>6.3044429606692214</v>
      </c>
      <c r="N253" s="10">
        <f t="shared" si="110"/>
        <v>17.20418640980624</v>
      </c>
      <c r="O253" s="10">
        <f t="shared" si="111"/>
        <v>-0.14810000000000001</v>
      </c>
      <c r="P253" s="10">
        <f t="shared" si="139"/>
        <v>13.098044462476212</v>
      </c>
      <c r="Q253" s="42">
        <f t="shared" si="140"/>
        <v>0.30884649244006546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3.1882630821078244E-4</v>
      </c>
      <c r="U253" s="42">
        <f t="shared" si="142"/>
        <v>0.81017539214353129</v>
      </c>
      <c r="V253" s="42">
        <f t="shared" si="143"/>
        <v>1.0031454250054141</v>
      </c>
      <c r="W253" s="42">
        <f t="shared" si="144"/>
        <v>0.99044452153441309</v>
      </c>
      <c r="X253" s="42">
        <f t="shared" si="145"/>
        <v>1.2700903471001057E-2</v>
      </c>
      <c r="Y253" s="42">
        <f t="shared" si="119"/>
        <v>6.416325198993952E-3</v>
      </c>
      <c r="Z253" s="10">
        <f t="shared" si="146"/>
        <v>20.124829832900712</v>
      </c>
      <c r="AA253">
        <f t="shared" si="124"/>
        <v>6306196.0958273141</v>
      </c>
      <c r="AB253" s="10">
        <f t="shared" si="125"/>
        <v>6.306196095827314</v>
      </c>
      <c r="AC253" s="10">
        <f t="shared" si="126"/>
        <v>6.205196095827314</v>
      </c>
      <c r="AD253" s="3">
        <f t="shared" si="127"/>
        <v>899.9559239778556</v>
      </c>
      <c r="AI253" s="94">
        <f t="shared" si="128"/>
        <v>0.99044452153441309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139.67353966066324</v>
      </c>
      <c r="I254">
        <f t="shared" si="120"/>
        <v>1.3967353966066323E-4</v>
      </c>
      <c r="J254" s="4">
        <f t="shared" si="136"/>
        <v>525.87941917447915</v>
      </c>
      <c r="K254" s="40">
        <f t="shared" si="137"/>
        <v>3.765061159415755</v>
      </c>
      <c r="L254" s="40">
        <f t="shared" si="121"/>
        <v>2.234938840584245</v>
      </c>
      <c r="M254" s="10">
        <f t="shared" si="138"/>
        <v>6.306196095827314</v>
      </c>
      <c r="N254" s="10">
        <f t="shared" si="110"/>
        <v>17.20418640980624</v>
      </c>
      <c r="O254" s="10">
        <f t="shared" si="111"/>
        <v>-0.14810000000000001</v>
      </c>
      <c r="P254" s="10">
        <f t="shared" si="139"/>
        <v>13.097505124650956</v>
      </c>
      <c r="Q254" s="42">
        <f t="shared" si="140"/>
        <v>0.31014646359753711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3.1955706048228491E-4</v>
      </c>
      <c r="U254" s="42">
        <f t="shared" si="142"/>
        <v>0.80887096280128568</v>
      </c>
      <c r="V254" s="42">
        <f t="shared" si="143"/>
        <v>1.0034294489907221</v>
      </c>
      <c r="W254" s="42">
        <f t="shared" si="144"/>
        <v>0.99072442789026283</v>
      </c>
      <c r="X254" s="42">
        <f t="shared" si="145"/>
        <v>1.2705021100459235E-2</v>
      </c>
      <c r="Y254" s="42">
        <f t="shared" si="119"/>
        <v>6.4328413599796181E-3</v>
      </c>
      <c r="Z254" s="10">
        <f t="shared" si="146"/>
        <v>20.130493597202907</v>
      </c>
      <c r="AA254">
        <f t="shared" si="124"/>
        <v>6307942.4344760133</v>
      </c>
      <c r="AB254" s="10">
        <f t="shared" si="125"/>
        <v>6.3079424344760131</v>
      </c>
      <c r="AC254" s="10">
        <f t="shared" si="126"/>
        <v>6.2069424344760131</v>
      </c>
      <c r="AD254" s="3">
        <f t="shared" si="127"/>
        <v>900.20920006903748</v>
      </c>
      <c r="AI254" s="94">
        <f t="shared" si="128"/>
        <v>0.99072442789026283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139.67353966066324</v>
      </c>
      <c r="I255">
        <f t="shared" si="120"/>
        <v>1.3967353966066323E-4</v>
      </c>
      <c r="J255" s="4">
        <f t="shared" si="136"/>
        <v>527.25480348434371</v>
      </c>
      <c r="K255" s="40">
        <f t="shared" si="137"/>
        <v>3.7749082951954169</v>
      </c>
      <c r="L255" s="40">
        <f t="shared" si="121"/>
        <v>2.2250917048045831</v>
      </c>
      <c r="M255" s="10">
        <f t="shared" si="138"/>
        <v>6.3079424344760131</v>
      </c>
      <c r="N255" s="10">
        <f t="shared" si="110"/>
        <v>17.20418640980624</v>
      </c>
      <c r="O255" s="10">
        <f t="shared" si="111"/>
        <v>-0.14810000000000001</v>
      </c>
      <c r="P255" s="10">
        <f t="shared" si="139"/>
        <v>13.096968048832487</v>
      </c>
      <c r="Q255" s="42">
        <f t="shared" si="140"/>
        <v>0.31144648806376468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3.2028804874685931E-4</v>
      </c>
      <c r="U255" s="42">
        <f t="shared" si="142"/>
        <v>0.80756611219960717</v>
      </c>
      <c r="V255" s="42">
        <f t="shared" si="143"/>
        <v>1.0037123420184131</v>
      </c>
      <c r="W255" s="42">
        <f t="shared" si="144"/>
        <v>0.99100324911233484</v>
      </c>
      <c r="X255" s="42">
        <f t="shared" si="145"/>
        <v>1.2709092906078245E-2</v>
      </c>
      <c r="Y255" s="42">
        <f t="shared" si="119"/>
        <v>6.4493634917010788E-3</v>
      </c>
      <c r="Z255" s="10">
        <f t="shared" si="146"/>
        <v>20.13613532235901</v>
      </c>
      <c r="AA255">
        <f t="shared" si="124"/>
        <v>6309681.9776772754</v>
      </c>
      <c r="AB255" s="10">
        <f t="shared" si="125"/>
        <v>6.3096819776772755</v>
      </c>
      <c r="AC255" s="10">
        <f t="shared" si="126"/>
        <v>6.2086819776772755</v>
      </c>
      <c r="AD255" s="3">
        <f t="shared" si="127"/>
        <v>900.46149059858965</v>
      </c>
      <c r="AI255" s="94">
        <f t="shared" si="128"/>
        <v>0.99100324911233484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139.67353966066324</v>
      </c>
      <c r="I256">
        <f t="shared" si="120"/>
        <v>1.3967353966066323E-4</v>
      </c>
      <c r="J256" s="4">
        <f t="shared" si="136"/>
        <v>528.63200927441312</v>
      </c>
      <c r="K256" s="40">
        <f t="shared" si="137"/>
        <v>3.7847684719577108</v>
      </c>
      <c r="L256" s="40">
        <f t="shared" si="121"/>
        <v>2.2152315280422892</v>
      </c>
      <c r="M256" s="10">
        <f t="shared" si="138"/>
        <v>6.3096819776772755</v>
      </c>
      <c r="N256" s="10">
        <f t="shared" si="110"/>
        <v>17.20418640980624</v>
      </c>
      <c r="O256" s="10">
        <f t="shared" si="111"/>
        <v>-0.14810000000000001</v>
      </c>
      <c r="P256" s="10">
        <f t="shared" si="139"/>
        <v>13.096433232599413</v>
      </c>
      <c r="Q256" s="42">
        <f t="shared" si="140"/>
        <v>0.31274656561881237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3.2101927207410936E-4</v>
      </c>
      <c r="U256" s="42">
        <f t="shared" si="142"/>
        <v>0.80626084199929959</v>
      </c>
      <c r="V256" s="42">
        <f t="shared" si="143"/>
        <v>1.0039941042284188</v>
      </c>
      <c r="W256" s="42">
        <f t="shared" si="144"/>
        <v>0.99128098537018161</v>
      </c>
      <c r="X256" s="42">
        <f t="shared" si="145"/>
        <v>1.2713118858237227E-2</v>
      </c>
      <c r="Y256" s="42">
        <f t="shared" si="119"/>
        <v>6.4658915321833266E-3</v>
      </c>
      <c r="Z256" s="10">
        <f t="shared" si="146"/>
        <v>20.141755011800768</v>
      </c>
      <c r="AA256">
        <f t="shared" si="124"/>
        <v>6311414.7264892301</v>
      </c>
      <c r="AB256" s="10">
        <f t="shared" si="125"/>
        <v>6.3114147264892297</v>
      </c>
      <c r="AC256" s="10">
        <f t="shared" si="126"/>
        <v>6.2104147264892298</v>
      </c>
      <c r="AD256" s="3">
        <f t="shared" si="127"/>
        <v>900.71279571997536</v>
      </c>
      <c r="AI256" s="94">
        <f t="shared" si="128"/>
        <v>0.99128098537018161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139.67353966066324</v>
      </c>
      <c r="I257">
        <f t="shared" si="120"/>
        <v>1.3967353966066323E-4</v>
      </c>
      <c r="J257" s="4">
        <f t="shared" si="136"/>
        <v>530.01103654468761</v>
      </c>
      <c r="K257" s="40">
        <f t="shared" si="137"/>
        <v>3.7946416897026385</v>
      </c>
      <c r="L257" s="40">
        <f t="shared" si="121"/>
        <v>2.2053583102973615</v>
      </c>
      <c r="M257" s="10">
        <f t="shared" si="138"/>
        <v>6.3114147264892297</v>
      </c>
      <c r="N257" s="10">
        <f t="shared" si="110"/>
        <v>17.20418640980624</v>
      </c>
      <c r="O257" s="10">
        <f t="shared" si="111"/>
        <v>-0.14810000000000001</v>
      </c>
      <c r="P257" s="10">
        <f t="shared" si="139"/>
        <v>13.095900673542129</v>
      </c>
      <c r="Q257" s="42">
        <f t="shared" si="140"/>
        <v>0.31404669604292912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3.2175072953363878E-4</v>
      </c>
      <c r="U257" s="42">
        <f t="shared" si="142"/>
        <v>0.80495515386116656</v>
      </c>
      <c r="V257" s="42">
        <f t="shared" si="143"/>
        <v>1.0042747357597261</v>
      </c>
      <c r="W257" s="42">
        <f t="shared" si="144"/>
        <v>0.99155763683274467</v>
      </c>
      <c r="X257" s="42">
        <f t="shared" si="145"/>
        <v>1.2717098926981474E-2</v>
      </c>
      <c r="Y257" s="42">
        <f t="shared" si="119"/>
        <v>6.4824254194047973E-3</v>
      </c>
      <c r="Z257" s="10">
        <f t="shared" si="146"/>
        <v>20.147352668945743</v>
      </c>
      <c r="AA257">
        <f t="shared" si="124"/>
        <v>6313140.6819656333</v>
      </c>
      <c r="AB257" s="10">
        <f t="shared" si="125"/>
        <v>6.313140681965633</v>
      </c>
      <c r="AC257" s="10">
        <f t="shared" si="126"/>
        <v>6.2121406819656331</v>
      </c>
      <c r="AD257" s="3">
        <f t="shared" si="127"/>
        <v>900.96311558602372</v>
      </c>
      <c r="AI257" s="94">
        <f t="shared" si="128"/>
        <v>0.99155763683274467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139.67353966066324</v>
      </c>
      <c r="I258">
        <f t="shared" si="120"/>
        <v>1.3967353966066323E-4</v>
      </c>
      <c r="J258" s="4">
        <f t="shared" si="136"/>
        <v>531.39188529516673</v>
      </c>
      <c r="K258" s="40">
        <f t="shared" si="137"/>
        <v>3.8045279484301959</v>
      </c>
      <c r="L258" s="40">
        <f t="shared" si="121"/>
        <v>2.1954720515698041</v>
      </c>
      <c r="M258" s="10">
        <f t="shared" si="138"/>
        <v>6.313140681965633</v>
      </c>
      <c r="N258" s="10">
        <f t="shared" si="110"/>
        <v>17.20418640980624</v>
      </c>
      <c r="O258" s="10">
        <f t="shared" si="111"/>
        <v>-0.14810000000000001</v>
      </c>
      <c r="P258" s="10">
        <f t="shared" si="139"/>
        <v>13.095370369262959</v>
      </c>
      <c r="Q258" s="42">
        <f t="shared" si="140"/>
        <v>0.3153468791165478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3.2248242019505103E-4</v>
      </c>
      <c r="U258" s="42">
        <f t="shared" si="142"/>
        <v>0.80364904944601256</v>
      </c>
      <c r="V258" s="42">
        <f t="shared" si="143"/>
        <v>1.0045542367497828</v>
      </c>
      <c r="W258" s="42">
        <f t="shared" si="144"/>
        <v>0.9918332036682671</v>
      </c>
      <c r="X258" s="42">
        <f t="shared" si="145"/>
        <v>1.2721033081515731E-2</v>
      </c>
      <c r="Y258" s="42">
        <f t="shared" si="119"/>
        <v>6.498965091296327E-3</v>
      </c>
      <c r="Z258" s="10">
        <f t="shared" si="146"/>
        <v>20.152928297193618</v>
      </c>
      <c r="AA258">
        <f t="shared" si="124"/>
        <v>6314859.8451547269</v>
      </c>
      <c r="AB258" s="10">
        <f t="shared" si="125"/>
        <v>6.3148598451547269</v>
      </c>
      <c r="AC258" s="10">
        <f t="shared" si="126"/>
        <v>6.2138598451547269</v>
      </c>
      <c r="AD258" s="3">
        <f t="shared" si="127"/>
        <v>901.21245034876392</v>
      </c>
      <c r="AI258" s="94">
        <f t="shared" si="128"/>
        <v>0.9918332036682671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139.67353966066324</v>
      </c>
      <c r="I259">
        <f t="shared" si="120"/>
        <v>1.3967353966066323E-4</v>
      </c>
      <c r="J259" s="4">
        <f t="shared" si="136"/>
        <v>532.77455552585093</v>
      </c>
      <c r="K259" s="40">
        <f t="shared" si="137"/>
        <v>3.8144272481403876</v>
      </c>
      <c r="L259" s="40">
        <f t="shared" si="121"/>
        <v>2.1855727518596124</v>
      </c>
      <c r="M259" s="10">
        <f t="shared" si="138"/>
        <v>6.3148598451547269</v>
      </c>
      <c r="N259" s="10">
        <f t="shared" si="110"/>
        <v>17.20418640980624</v>
      </c>
      <c r="O259" s="10">
        <f t="shared" si="111"/>
        <v>-0.14810000000000001</v>
      </c>
      <c r="P259" s="10">
        <f t="shared" si="139"/>
        <v>13.09484231737647</v>
      </c>
      <c r="Q259" s="42">
        <f t="shared" si="140"/>
        <v>0.31664711462028422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3.2321434312794988E-4</v>
      </c>
      <c r="U259" s="42">
        <f t="shared" si="142"/>
        <v>0.80234253041464143</v>
      </c>
      <c r="V259" s="42">
        <f t="shared" si="143"/>
        <v>1.0048326073366347</v>
      </c>
      <c r="W259" s="42">
        <f t="shared" si="144"/>
        <v>0.99210768604411192</v>
      </c>
      <c r="X259" s="42">
        <f t="shared" si="145"/>
        <v>1.2724921292522784E-2</v>
      </c>
      <c r="Y259" s="42">
        <f t="shared" si="119"/>
        <v>6.5155104857431171E-3</v>
      </c>
      <c r="Z259" s="10">
        <f t="shared" si="146"/>
        <v>20.158481899931779</v>
      </c>
      <c r="AA259">
        <f t="shared" si="124"/>
        <v>6316572.2171009621</v>
      </c>
      <c r="AB259" s="10">
        <f t="shared" si="125"/>
        <v>6.316572217100962</v>
      </c>
      <c r="AC259" s="10">
        <f t="shared" si="126"/>
        <v>6.215572217100962</v>
      </c>
      <c r="AD259" s="3">
        <f t="shared" si="127"/>
        <v>901.46080015967539</v>
      </c>
      <c r="AI259" s="94">
        <f t="shared" si="128"/>
        <v>0.99210768604411192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139.67353966066324</v>
      </c>
      <c r="I260">
        <f t="shared" si="120"/>
        <v>1.3967353966066323E-4</v>
      </c>
      <c r="J260" s="4">
        <f t="shared" si="136"/>
        <v>534.15904723673975</v>
      </c>
      <c r="K260" s="40">
        <f t="shared" si="137"/>
        <v>3.824339588833209</v>
      </c>
      <c r="L260" s="40">
        <f t="shared" si="121"/>
        <v>2.175660411166791</v>
      </c>
      <c r="M260" s="10">
        <f t="shared" si="138"/>
        <v>6.316572217100962</v>
      </c>
      <c r="N260" s="10">
        <f t="shared" si="110"/>
        <v>17.20418640980624</v>
      </c>
      <c r="O260" s="10">
        <f t="shared" si="111"/>
        <v>-0.14810000000000001</v>
      </c>
      <c r="P260" s="10">
        <f t="shared" si="139"/>
        <v>13.094316515508915</v>
      </c>
      <c r="Q260" s="42">
        <f t="shared" si="140"/>
        <v>0.3179474023349364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3.239464974019389E-4</v>
      </c>
      <c r="U260" s="42">
        <f t="shared" si="142"/>
        <v>0.80103559842785743</v>
      </c>
      <c r="V260" s="42">
        <f t="shared" si="143"/>
        <v>1.0051098476567506</v>
      </c>
      <c r="W260" s="42">
        <f t="shared" si="144"/>
        <v>0.99238108412703629</v>
      </c>
      <c r="X260" s="42">
        <f t="shared" si="145"/>
        <v>1.2728763529714304E-2</v>
      </c>
      <c r="Y260" s="42">
        <f t="shared" si="119"/>
        <v>6.5320615405835177E-3</v>
      </c>
      <c r="Z260" s="10">
        <f t="shared" si="146"/>
        <v>20.164013480531064</v>
      </c>
      <c r="AA260">
        <f t="shared" si="124"/>
        <v>6318277.7988436865</v>
      </c>
      <c r="AB260" s="10">
        <f t="shared" si="125"/>
        <v>6.3182777988436865</v>
      </c>
      <c r="AC260" s="10">
        <f t="shared" si="126"/>
        <v>6.2172777988436865</v>
      </c>
      <c r="AD260" s="3">
        <f t="shared" si="127"/>
        <v>901.70816516949765</v>
      </c>
      <c r="AI260" s="94">
        <f t="shared" si="128"/>
        <v>0.99238108412703629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139.67353966066324</v>
      </c>
      <c r="I261">
        <f t="shared" si="120"/>
        <v>1.3967353966066323E-4</v>
      </c>
      <c r="J261" s="4">
        <f t="shared" si="136"/>
        <v>535.5453604278332</v>
      </c>
      <c r="K261" s="40">
        <f t="shared" si="137"/>
        <v>3.8342649705086607</v>
      </c>
      <c r="L261" s="40">
        <f t="shared" si="121"/>
        <v>2.1657350294913393</v>
      </c>
      <c r="M261" s="10">
        <f t="shared" si="138"/>
        <v>6.3182777988436865</v>
      </c>
      <c r="N261" s="10">
        <f t="shared" si="110"/>
        <v>17.20418640980624</v>
      </c>
      <c r="O261" s="10">
        <f t="shared" si="111"/>
        <v>-0.14810000000000001</v>
      </c>
      <c r="P261" s="10">
        <f t="shared" si="139"/>
        <v>13.093792961298588</v>
      </c>
      <c r="Q261" s="42">
        <f t="shared" si="140"/>
        <v>0.31924774204148348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3.2467888208662169E-4</v>
      </c>
      <c r="U261" s="42">
        <f t="shared" si="142"/>
        <v>0.7997282551464644</v>
      </c>
      <c r="V261" s="42">
        <f t="shared" si="143"/>
        <v>1.0053859578467779</v>
      </c>
      <c r="W261" s="42">
        <f t="shared" si="144"/>
        <v>0.99265339808298325</v>
      </c>
      <c r="X261" s="42">
        <f t="shared" si="145"/>
        <v>1.2732559763794615E-2</v>
      </c>
      <c r="Y261" s="42">
        <f t="shared" si="119"/>
        <v>6.5486181936103638E-3</v>
      </c>
      <c r="Z261" s="10">
        <f t="shared" si="146"/>
        <v>20.169523042349411</v>
      </c>
      <c r="AA261">
        <f t="shared" si="124"/>
        <v>6319976.5914182719</v>
      </c>
      <c r="AB261" s="10">
        <f t="shared" si="125"/>
        <v>6.3199765914182722</v>
      </c>
      <c r="AC261" s="10">
        <f t="shared" si="126"/>
        <v>6.2189765914182722</v>
      </c>
      <c r="AD261" s="3">
        <f t="shared" si="127"/>
        <v>901.95454552839328</v>
      </c>
      <c r="AI261" s="94">
        <f t="shared" si="128"/>
        <v>0.99265339808298325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139.67353966066324</v>
      </c>
      <c r="I262">
        <f t="shared" si="120"/>
        <v>1.3967353966066323E-4</v>
      </c>
      <c r="J262" s="4">
        <f t="shared" si="136"/>
        <v>536.93349509913173</v>
      </c>
      <c r="K262" s="40">
        <f t="shared" si="137"/>
        <v>3.8442033931667461</v>
      </c>
      <c r="L262" s="40">
        <f t="shared" si="121"/>
        <v>2.1557966068332539</v>
      </c>
      <c r="M262" s="10">
        <f t="shared" si="138"/>
        <v>6.3199765914182722</v>
      </c>
      <c r="N262" s="10">
        <f t="shared" si="110"/>
        <v>17.20418640980624</v>
      </c>
      <c r="O262" s="10">
        <f t="shared" si="111"/>
        <v>-0.14810000000000001</v>
      </c>
      <c r="P262" s="10">
        <f t="shared" si="139"/>
        <v>13.093271652395476</v>
      </c>
      <c r="Q262" s="42">
        <f t="shared" si="140"/>
        <v>0.32054813352108502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3.2541149625160199E-4</v>
      </c>
      <c r="U262" s="42">
        <f t="shared" si="142"/>
        <v>0.79842050223126637</v>
      </c>
      <c r="V262" s="42">
        <f t="shared" si="143"/>
        <v>1.0056609380420907</v>
      </c>
      <c r="W262" s="42">
        <f t="shared" si="144"/>
        <v>0.99292462807726045</v>
      </c>
      <c r="X262" s="42">
        <f t="shared" si="145"/>
        <v>1.2736309964830217E-2</v>
      </c>
      <c r="Y262" s="42">
        <f t="shared" si="119"/>
        <v>6.5651803825701929E-3</v>
      </c>
      <c r="Z262" s="10">
        <f t="shared" si="146"/>
        <v>20.175010588728924</v>
      </c>
      <c r="AA262">
        <f t="shared" si="124"/>
        <v>6321668.5958552072</v>
      </c>
      <c r="AB262" s="10">
        <f t="shared" si="125"/>
        <v>6.3216685958552068</v>
      </c>
      <c r="AC262" s="10">
        <f t="shared" si="126"/>
        <v>6.2206685958552068</v>
      </c>
      <c r="AD262" s="3">
        <f t="shared" si="127"/>
        <v>902.19994138581683</v>
      </c>
      <c r="AI262" s="94">
        <f t="shared" si="128"/>
        <v>0.99292462807726045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139.67353966066324</v>
      </c>
      <c r="I263">
        <f t="shared" si="120"/>
        <v>1.3967353966066323E-4</v>
      </c>
      <c r="J263" s="4">
        <f t="shared" si="136"/>
        <v>538.32345125063489</v>
      </c>
      <c r="K263" s="40">
        <f t="shared" si="137"/>
        <v>3.8541548568074622</v>
      </c>
      <c r="L263" s="40">
        <f t="shared" si="121"/>
        <v>2.1458451431925378</v>
      </c>
      <c r="M263" s="10">
        <f t="shared" si="138"/>
        <v>6.3216685958552068</v>
      </c>
      <c r="N263" s="10">
        <f t="shared" si="110"/>
        <v>17.20418640980624</v>
      </c>
      <c r="O263" s="10">
        <f t="shared" si="111"/>
        <v>-0.14810000000000001</v>
      </c>
      <c r="P263" s="10">
        <f t="shared" si="139"/>
        <v>13.092752586461467</v>
      </c>
      <c r="Q263" s="42">
        <f t="shared" si="140"/>
        <v>0.32184857655507998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3.261443389664833E-4</v>
      </c>
      <c r="U263" s="42">
        <f t="shared" si="142"/>
        <v>0.7971123413430673</v>
      </c>
      <c r="V263" s="42">
        <f t="shared" si="143"/>
        <v>1.0059347883777772</v>
      </c>
      <c r="W263" s="42">
        <f t="shared" si="144"/>
        <v>0.99319477427439629</v>
      </c>
      <c r="X263" s="42">
        <f t="shared" si="145"/>
        <v>1.2740014103380881E-2</v>
      </c>
      <c r="Y263" s="42">
        <f t="shared" si="119"/>
        <v>6.5817480451639317E-3</v>
      </c>
      <c r="Z263" s="10">
        <f t="shared" si="146"/>
        <v>20.180476122997536</v>
      </c>
      <c r="AA263">
        <f t="shared" si="124"/>
        <v>6323353.8131806105</v>
      </c>
      <c r="AB263" s="10">
        <f t="shared" si="125"/>
        <v>6.3233538131806108</v>
      </c>
      <c r="AC263" s="10">
        <f t="shared" si="126"/>
        <v>6.2223538131806109</v>
      </c>
      <c r="AD263" s="3">
        <f t="shared" si="127"/>
        <v>902.4443528905889</v>
      </c>
      <c r="AI263" s="94">
        <f t="shared" si="128"/>
        <v>0.99319477427439629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139.67353966066324</v>
      </c>
      <c r="I264">
        <f t="shared" si="120"/>
        <v>1.3967353966066323E-4</v>
      </c>
      <c r="J264" s="4">
        <f t="shared" si="136"/>
        <v>539.71522888234313</v>
      </c>
      <c r="K264" s="40">
        <f t="shared" si="137"/>
        <v>3.8641193614308111</v>
      </c>
      <c r="L264" s="40">
        <f t="shared" si="121"/>
        <v>2.1358806385691889</v>
      </c>
      <c r="M264" s="10">
        <f t="shared" si="138"/>
        <v>6.3233538131806108</v>
      </c>
      <c r="N264" s="10">
        <f t="shared" si="110"/>
        <v>17.20418640980624</v>
      </c>
      <c r="O264" s="10">
        <f t="shared" si="111"/>
        <v>-0.14810000000000001</v>
      </c>
      <c r="P264" s="10">
        <f t="shared" si="139"/>
        <v>13.092235761170192</v>
      </c>
      <c r="Q264" s="42">
        <f t="shared" si="140"/>
        <v>0.3231490709249859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3.2687740930086945E-4</v>
      </c>
      <c r="U264" s="42">
        <f t="shared" si="142"/>
        <v>0.79580377414267134</v>
      </c>
      <c r="V264" s="42">
        <f t="shared" si="143"/>
        <v>1.0062075089880009</v>
      </c>
      <c r="W264" s="42">
        <f t="shared" si="144"/>
        <v>0.99346383683822137</v>
      </c>
      <c r="X264" s="42">
        <f t="shared" si="145"/>
        <v>1.2743672149779561E-2</v>
      </c>
      <c r="Y264" s="42">
        <f t="shared" si="119"/>
        <v>6.5983211190466474E-3</v>
      </c>
      <c r="Z264" s="10">
        <f t="shared" si="146"/>
        <v>20.185919648467724</v>
      </c>
      <c r="AA264">
        <f t="shared" si="124"/>
        <v>6325032.2444158364</v>
      </c>
      <c r="AB264" s="10">
        <f t="shared" si="125"/>
        <v>6.3250322444158362</v>
      </c>
      <c r="AC264" s="10">
        <f t="shared" si="126"/>
        <v>6.2240322444158362</v>
      </c>
      <c r="AD264" s="3">
        <f t="shared" si="127"/>
        <v>902.68778019083925</v>
      </c>
      <c r="AI264" s="94">
        <f t="shared" si="128"/>
        <v>0.99346383683822137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139.67353966066324</v>
      </c>
      <c r="I265">
        <f t="shared" si="120"/>
        <v>1.3967353966066323E-4</v>
      </c>
      <c r="J265" s="4">
        <f t="shared" si="136"/>
        <v>541.10882799425599</v>
      </c>
      <c r="K265" s="40">
        <f t="shared" si="137"/>
        <v>3.8740969070367908</v>
      </c>
      <c r="L265" s="40">
        <f t="shared" si="121"/>
        <v>2.1259030929632092</v>
      </c>
      <c r="M265" s="10">
        <f t="shared" si="138"/>
        <v>6.3250322444158362</v>
      </c>
      <c r="N265" s="10">
        <f t="shared" si="110"/>
        <v>17.20418640980624</v>
      </c>
      <c r="O265" s="10">
        <f t="shared" si="111"/>
        <v>-0.14810000000000001</v>
      </c>
      <c r="P265" s="10">
        <f t="shared" si="139"/>
        <v>13.091721174207096</v>
      </c>
      <c r="Q265" s="42">
        <f t="shared" si="140"/>
        <v>0.32444961641249814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3.2761070632436395E-4</v>
      </c>
      <c r="U265" s="42">
        <f t="shared" si="142"/>
        <v>0.79449480229088254</v>
      </c>
      <c r="V265" s="42">
        <f t="shared" si="143"/>
        <v>1.0064791000064732</v>
      </c>
      <c r="W265" s="42">
        <f t="shared" si="144"/>
        <v>0.99373181593180571</v>
      </c>
      <c r="X265" s="42">
        <f t="shared" si="145"/>
        <v>1.274728407466752E-2</v>
      </c>
      <c r="Y265" s="42">
        <f t="shared" si="119"/>
        <v>6.6148995418279927E-3</v>
      </c>
      <c r="Z265" s="10">
        <f t="shared" si="146"/>
        <v>20.191341168437425</v>
      </c>
      <c r="AA265">
        <f t="shared" si="124"/>
        <v>6326703.8905777549</v>
      </c>
      <c r="AB265" s="10">
        <f t="shared" si="125"/>
        <v>6.3267038905777548</v>
      </c>
      <c r="AC265" s="10">
        <f t="shared" si="126"/>
        <v>6.2257038905777549</v>
      </c>
      <c r="AD265" s="3">
        <f t="shared" si="127"/>
        <v>902.93022343404709</v>
      </c>
      <c r="AI265" s="94">
        <f t="shared" si="128"/>
        <v>0.99373181593180571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139.67353966066324</v>
      </c>
      <c r="I266">
        <f t="shared" si="120"/>
        <v>1.3967353966066323E-4</v>
      </c>
      <c r="J266" s="4">
        <f t="shared" si="136"/>
        <v>542.50424858637393</v>
      </c>
      <c r="K266" s="40">
        <f t="shared" si="137"/>
        <v>3.8840874936254042</v>
      </c>
      <c r="L266" s="40">
        <f t="shared" si="121"/>
        <v>2.1159125063745958</v>
      </c>
      <c r="M266" s="10">
        <f t="shared" si="138"/>
        <v>6.3267038905777548</v>
      </c>
      <c r="N266" s="10">
        <f t="shared" si="110"/>
        <v>17.20418640980624</v>
      </c>
      <c r="O266" s="10">
        <f t="shared" si="111"/>
        <v>-0.14810000000000001</v>
      </c>
      <c r="P266" s="10">
        <f t="shared" si="139"/>
        <v>13.091208823269328</v>
      </c>
      <c r="Q266" s="42">
        <f t="shared" si="140"/>
        <v>0.32575021279948874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3.2834422910657052E-4</v>
      </c>
      <c r="U266" s="42">
        <f t="shared" si="142"/>
        <v>0.79318542744850473</v>
      </c>
      <c r="V266" s="42">
        <f t="shared" si="143"/>
        <v>1.0067495615665418</v>
      </c>
      <c r="W266" s="42">
        <f t="shared" si="144"/>
        <v>0.99399871171750298</v>
      </c>
      <c r="X266" s="42">
        <f t="shared" si="145"/>
        <v>1.2750849849038848E-2</v>
      </c>
      <c r="Y266" s="42">
        <f t="shared" si="119"/>
        <v>6.6314832510727117E-3</v>
      </c>
      <c r="Z266" s="10">
        <f t="shared" si="146"/>
        <v>20.19674068619106</v>
      </c>
      <c r="AA266">
        <f t="shared" si="124"/>
        <v>6328368.7526790695</v>
      </c>
      <c r="AB266" s="10">
        <f t="shared" si="125"/>
        <v>6.3283687526790695</v>
      </c>
      <c r="AC266" s="10">
        <f t="shared" si="126"/>
        <v>6.2273687526790695</v>
      </c>
      <c r="AD266" s="3">
        <f t="shared" si="127"/>
        <v>903.17168276708765</v>
      </c>
      <c r="AI266" s="94">
        <f t="shared" si="128"/>
        <v>0.99399871171750298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139.67353966066324</v>
      </c>
      <c r="I267">
        <f t="shared" si="120"/>
        <v>1.3967353966066323E-4</v>
      </c>
      <c r="J267" s="4">
        <f t="shared" si="136"/>
        <v>543.90149065869628</v>
      </c>
      <c r="K267" s="40">
        <f t="shared" si="137"/>
        <v>3.8940911211966456</v>
      </c>
      <c r="L267" s="40">
        <f t="shared" si="121"/>
        <v>2.1059088788033544</v>
      </c>
      <c r="M267" s="10">
        <f t="shared" si="138"/>
        <v>6.3283687526790695</v>
      </c>
      <c r="N267" s="10">
        <f t="shared" si="110"/>
        <v>17.20418640980624</v>
      </c>
      <c r="O267" s="10">
        <f t="shared" si="111"/>
        <v>-0.14810000000000001</v>
      </c>
      <c r="P267" s="10">
        <f t="shared" si="139"/>
        <v>13.090698706065607</v>
      </c>
      <c r="Q267" s="42">
        <f t="shared" si="140"/>
        <v>0.32705085986800569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3.2907797671709256E-4</v>
      </c>
      <c r="U267" s="42">
        <f t="shared" si="142"/>
        <v>0.7918756512763423</v>
      </c>
      <c r="V267" s="42">
        <f t="shared" si="143"/>
        <v>1.007018893800212</v>
      </c>
      <c r="W267" s="42">
        <f t="shared" si="144"/>
        <v>0.99426452435700219</v>
      </c>
      <c r="X267" s="42">
        <f t="shared" si="145"/>
        <v>1.2754369443209845E-2</v>
      </c>
      <c r="Y267" s="42">
        <f t="shared" si="119"/>
        <v>6.6480721842998051E-3</v>
      </c>
      <c r="Z267" s="10">
        <f t="shared" si="146"/>
        <v>20.202118204996545</v>
      </c>
      <c r="AA267">
        <f t="shared" si="124"/>
        <v>6330026.8317273948</v>
      </c>
      <c r="AB267" s="10">
        <f t="shared" si="125"/>
        <v>6.3300268317273947</v>
      </c>
      <c r="AC267" s="10">
        <f t="shared" si="126"/>
        <v>6.2290268317273947</v>
      </c>
      <c r="AD267" s="3">
        <f t="shared" si="127"/>
        <v>903.41215833609783</v>
      </c>
      <c r="AI267" s="94">
        <f t="shared" si="128"/>
        <v>0.99426452435700219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139.67353966066324</v>
      </c>
      <c r="I268">
        <f t="shared" si="120"/>
        <v>1.3967353966066323E-4</v>
      </c>
      <c r="J268" s="4">
        <f t="shared" si="136"/>
        <v>545.3005542112237</v>
      </c>
      <c r="K268" s="40">
        <f t="shared" si="137"/>
        <v>3.9041077897505212</v>
      </c>
      <c r="L268" s="40">
        <f t="shared" si="121"/>
        <v>2.0958922102494788</v>
      </c>
      <c r="M268" s="10">
        <f t="shared" si="138"/>
        <v>6.3300268317273947</v>
      </c>
      <c r="N268" s="10">
        <f t="shared" si="110"/>
        <v>17.20418640980624</v>
      </c>
      <c r="O268" s="10">
        <f t="shared" si="111"/>
        <v>-0.14810000000000001</v>
      </c>
      <c r="P268" s="10">
        <f t="shared" si="139"/>
        <v>13.090190820316478</v>
      </c>
      <c r="Q268" s="42">
        <f t="shared" si="140"/>
        <v>0.32835155740027216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3.2981194822553401E-4</v>
      </c>
      <c r="U268" s="42">
        <f t="shared" si="142"/>
        <v>0.79056547543519895</v>
      </c>
      <c r="V268" s="42">
        <f t="shared" si="143"/>
        <v>1.00728709683977</v>
      </c>
      <c r="W268" s="42">
        <f t="shared" si="144"/>
        <v>0.99452925401117898</v>
      </c>
      <c r="X268" s="42">
        <f t="shared" si="145"/>
        <v>1.2757842828591048E-2</v>
      </c>
      <c r="Y268" s="42">
        <f t="shared" si="119"/>
        <v>6.664666278983997E-3</v>
      </c>
      <c r="Z268" s="10">
        <f t="shared" si="146"/>
        <v>20.207473728109221</v>
      </c>
      <c r="AA268">
        <f t="shared" si="124"/>
        <v>6331678.1287264656</v>
      </c>
      <c r="AB268" s="10">
        <f t="shared" si="125"/>
        <v>6.3316781287264661</v>
      </c>
      <c r="AC268" s="10">
        <f t="shared" si="126"/>
        <v>6.2306781287264661</v>
      </c>
      <c r="AD268" s="3">
        <f t="shared" si="127"/>
        <v>903.65165028665206</v>
      </c>
      <c r="AI268" s="94">
        <f t="shared" si="128"/>
        <v>0.99452925401117898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139.67353966066324</v>
      </c>
      <c r="I269">
        <f t="shared" si="120"/>
        <v>1.3967353966066323E-4</v>
      </c>
      <c r="J269" s="4">
        <f t="shared" si="136"/>
        <v>546.70143924395575</v>
      </c>
      <c r="K269" s="40">
        <f t="shared" si="137"/>
        <v>3.9141374992870266</v>
      </c>
      <c r="L269" s="40">
        <f t="shared" si="121"/>
        <v>2.0858625007129734</v>
      </c>
      <c r="M269" s="10">
        <f t="shared" si="138"/>
        <v>6.3316781287264661</v>
      </c>
      <c r="N269" s="10">
        <f t="shared" si="110"/>
        <v>17.20418640980624</v>
      </c>
      <c r="O269" s="10">
        <f t="shared" si="111"/>
        <v>-0.14810000000000001</v>
      </c>
      <c r="P269" s="10">
        <f t="shared" si="139"/>
        <v>13.089685163753911</v>
      </c>
      <c r="Q269" s="42">
        <f t="shared" si="140"/>
        <v>0.32965230517868555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3.3054614270149833E-4</v>
      </c>
      <c r="U269" s="42">
        <f t="shared" si="142"/>
        <v>0.78925490158587897</v>
      </c>
      <c r="V269" s="42">
        <f t="shared" si="143"/>
        <v>1.0075541708159519</v>
      </c>
      <c r="W269" s="42">
        <f t="shared" si="144"/>
        <v>0.99479290084029082</v>
      </c>
      <c r="X269" s="42">
        <f t="shared" si="145"/>
        <v>1.2761269975661071E-2</v>
      </c>
      <c r="Y269" s="42">
        <f t="shared" si="119"/>
        <v>6.6812654725545715E-3</v>
      </c>
      <c r="Z269" s="10">
        <f t="shared" si="146"/>
        <v>20.212807258767889</v>
      </c>
      <c r="AA269">
        <f t="shared" si="124"/>
        <v>6333322.6446749205</v>
      </c>
      <c r="AB269" s="10">
        <f t="shared" si="125"/>
        <v>6.3333226446749205</v>
      </c>
      <c r="AC269" s="10">
        <f t="shared" si="126"/>
        <v>6.2323226446749205</v>
      </c>
      <c r="AD269" s="3">
        <f t="shared" si="127"/>
        <v>903.8901587635853</v>
      </c>
      <c r="AI269" s="94">
        <f t="shared" si="128"/>
        <v>0.99479290084029082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139.67353966066324</v>
      </c>
      <c r="I270">
        <f t="shared" si="120"/>
        <v>1.3967353966066323E-4</v>
      </c>
      <c r="J270" s="4">
        <f t="shared" si="136"/>
        <v>548.10414575689265</v>
      </c>
      <c r="K270" s="40">
        <f t="shared" si="137"/>
        <v>3.9241802498061644</v>
      </c>
      <c r="L270" s="40">
        <f t="shared" si="121"/>
        <v>2.0758197501938356</v>
      </c>
      <c r="M270" s="10">
        <f t="shared" si="138"/>
        <v>6.3333226446749205</v>
      </c>
      <c r="N270" s="10">
        <f t="shared" si="110"/>
        <v>17.20418640980624</v>
      </c>
      <c r="O270" s="10">
        <f t="shared" si="111"/>
        <v>-0.14810000000000001</v>
      </c>
      <c r="P270" s="10">
        <f t="shared" si="139"/>
        <v>13.089181734121635</v>
      </c>
      <c r="Q270" s="42">
        <f t="shared" si="140"/>
        <v>0.33095310298581643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3.3128055921458912E-4</v>
      </c>
      <c r="U270" s="42">
        <f t="shared" si="142"/>
        <v>0.78794393138918606</v>
      </c>
      <c r="V270" s="42">
        <f t="shared" si="143"/>
        <v>1.007820115859867</v>
      </c>
      <c r="W270" s="42">
        <f t="shared" si="144"/>
        <v>0.99505546500378039</v>
      </c>
      <c r="X270" s="42">
        <f t="shared" si="145"/>
        <v>1.2764650856086579E-2</v>
      </c>
      <c r="Y270" s="42">
        <f t="shared" si="119"/>
        <v>6.6978697023969604E-3</v>
      </c>
      <c r="Z270" s="10">
        <f t="shared" si="146"/>
        <v>20.218118800199115</v>
      </c>
      <c r="AA270">
        <f t="shared" si="124"/>
        <v>6334960.3805676233</v>
      </c>
      <c r="AB270" s="10">
        <f t="shared" si="125"/>
        <v>6.3349603805676233</v>
      </c>
      <c r="AC270" s="10">
        <f t="shared" si="126"/>
        <v>6.2339603805676234</v>
      </c>
      <c r="AD270" s="3">
        <f t="shared" si="127"/>
        <v>904.12768391118539</v>
      </c>
      <c r="AI270" s="94">
        <f t="shared" si="128"/>
        <v>0.99505546500378039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139.67353966066324</v>
      </c>
      <c r="I271">
        <f t="shared" si="120"/>
        <v>1.3967353966066323E-4</v>
      </c>
      <c r="J271" s="4">
        <f t="shared" si="136"/>
        <v>549.5086737500344</v>
      </c>
      <c r="K271" s="40">
        <f t="shared" si="137"/>
        <v>3.9342360413079338</v>
      </c>
      <c r="L271" s="40">
        <f t="shared" si="121"/>
        <v>2.0657639586920662</v>
      </c>
      <c r="M271" s="10">
        <f t="shared" si="138"/>
        <v>6.3349603805676233</v>
      </c>
      <c r="N271" s="10">
        <f t="shared" si="110"/>
        <v>17.20418640980624</v>
      </c>
      <c r="O271" s="10">
        <f t="shared" si="111"/>
        <v>-0.14810000000000001</v>
      </c>
      <c r="P271" s="10">
        <f t="shared" si="139"/>
        <v>13.088680529174715</v>
      </c>
      <c r="Q271" s="42">
        <f t="shared" si="140"/>
        <v>0.33225395060440804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3.3201519683441017E-4</v>
      </c>
      <c r="U271" s="42">
        <f t="shared" si="142"/>
        <v>0.78663256650592461</v>
      </c>
      <c r="V271" s="42">
        <f t="shared" si="143"/>
        <v>1.0080849321008221</v>
      </c>
      <c r="W271" s="42">
        <f t="shared" si="144"/>
        <v>0.99531694666048809</v>
      </c>
      <c r="X271" s="42">
        <f t="shared" si="145"/>
        <v>1.2767985440333973E-2</v>
      </c>
      <c r="Y271" s="42">
        <f t="shared" si="119"/>
        <v>6.7144789058512311E-3</v>
      </c>
      <c r="Z271" s="10">
        <f t="shared" si="146"/>
        <v>20.223408355612175</v>
      </c>
      <c r="AA271">
        <f t="shared" si="124"/>
        <v>6336591.3373941062</v>
      </c>
      <c r="AB271" s="10">
        <f t="shared" si="125"/>
        <v>6.3365913373941058</v>
      </c>
      <c r="AC271" s="10">
        <f t="shared" si="126"/>
        <v>6.2355913373941059</v>
      </c>
      <c r="AD271" s="3">
        <f t="shared" si="127"/>
        <v>904.36422587296681</v>
      </c>
      <c r="AI271" s="94">
        <f t="shared" si="128"/>
        <v>0.99531694666048809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139.67353966066324</v>
      </c>
      <c r="I272">
        <f t="shared" si="120"/>
        <v>1.3967353966066323E-4</v>
      </c>
      <c r="J272" s="4">
        <f t="shared" si="136"/>
        <v>550.91502322338101</v>
      </c>
      <c r="K272" s="40">
        <f t="shared" si="137"/>
        <v>3.9443048737923352</v>
      </c>
      <c r="L272" s="40">
        <f t="shared" si="121"/>
        <v>2.0556951262076648</v>
      </c>
      <c r="M272" s="10">
        <f t="shared" si="138"/>
        <v>6.3365913373941058</v>
      </c>
      <c r="N272" s="10">
        <f t="shared" si="110"/>
        <v>17.20418640980624</v>
      </c>
      <c r="O272" s="10">
        <f t="shared" si="111"/>
        <v>-0.14810000000000001</v>
      </c>
      <c r="P272" s="10">
        <f t="shared" si="139"/>
        <v>13.088181546679987</v>
      </c>
      <c r="Q272" s="42">
        <f t="shared" si="140"/>
        <v>0.3335548478173751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3.3275005463056508E-4</v>
      </c>
      <c r="U272" s="42">
        <f t="shared" si="142"/>
        <v>0.78532080859689835</v>
      </c>
      <c r="V272" s="42">
        <f t="shared" si="143"/>
        <v>1.0083486196687599</v>
      </c>
      <c r="W272" s="42">
        <f t="shared" si="144"/>
        <v>0.99557734596840308</v>
      </c>
      <c r="X272" s="42">
        <f t="shared" si="145"/>
        <v>1.27712737003568E-2</v>
      </c>
      <c r="Y272" s="42">
        <f t="shared" si="119"/>
        <v>6.7310930202140644E-3</v>
      </c>
      <c r="Z272" s="10">
        <f t="shared" si="146"/>
        <v>20.228675928204559</v>
      </c>
      <c r="AA272">
        <f t="shared" si="124"/>
        <v>6338215.51614027</v>
      </c>
      <c r="AB272" s="10">
        <f t="shared" si="125"/>
        <v>6.33821551614027</v>
      </c>
      <c r="AC272" s="10">
        <f t="shared" si="126"/>
        <v>6.23721551614027</v>
      </c>
      <c r="AD272" s="3">
        <f t="shared" si="127"/>
        <v>904.59978479191739</v>
      </c>
      <c r="AI272" s="94">
        <f t="shared" si="128"/>
        <v>0.99557734596840308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139.67353966066324</v>
      </c>
      <c r="I273">
        <f t="shared" si="120"/>
        <v>1.3967353966066323E-4</v>
      </c>
      <c r="J273" s="4">
        <f t="shared" si="136"/>
        <v>552.32319417693247</v>
      </c>
      <c r="K273" s="40">
        <f t="shared" si="137"/>
        <v>3.9543867472593681</v>
      </c>
      <c r="L273" s="40">
        <f t="shared" si="121"/>
        <v>2.0456132527406319</v>
      </c>
      <c r="M273" s="10">
        <f t="shared" si="138"/>
        <v>6.33821551614027</v>
      </c>
      <c r="N273" s="10">
        <f t="shared" si="110"/>
        <v>17.20418640980624</v>
      </c>
      <c r="O273" s="10">
        <f t="shared" si="111"/>
        <v>-0.14810000000000001</v>
      </c>
      <c r="P273" s="10">
        <f t="shared" si="139"/>
        <v>13.087684784415508</v>
      </c>
      <c r="Q273" s="42">
        <f t="shared" si="140"/>
        <v>0.33485579440780322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3.3348513167265738E-4</v>
      </c>
      <c r="U273" s="42">
        <f t="shared" si="142"/>
        <v>0.78400865932291142</v>
      </c>
      <c r="V273" s="42">
        <f t="shared" si="143"/>
        <v>1.0086111786919107</v>
      </c>
      <c r="W273" s="42">
        <f t="shared" si="144"/>
        <v>0.9958366630849349</v>
      </c>
      <c r="X273" s="42">
        <f t="shared" si="145"/>
        <v>1.2774515606975845E-2</v>
      </c>
      <c r="Y273" s="42">
        <f t="shared" si="119"/>
        <v>6.7477119827373307E-3</v>
      </c>
      <c r="Z273" s="10">
        <f t="shared" si="146"/>
        <v>20.233921521157217</v>
      </c>
      <c r="AA273">
        <f t="shared" si="124"/>
        <v>6339832.9177869121</v>
      </c>
      <c r="AB273" s="10">
        <f t="shared" si="125"/>
        <v>6.3398329177869117</v>
      </c>
      <c r="AC273" s="10">
        <f t="shared" si="126"/>
        <v>6.2388329177869117</v>
      </c>
      <c r="AD273" s="3">
        <f t="shared" si="127"/>
        <v>904.83436081028458</v>
      </c>
      <c r="AI273" s="94">
        <f t="shared" si="128"/>
        <v>0.9958366630849349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139.67353966066324</v>
      </c>
      <c r="I274">
        <f t="shared" si="120"/>
        <v>1.3967353966066323E-4</v>
      </c>
      <c r="J274" s="4">
        <f t="shared" si="136"/>
        <v>553.73318661068879</v>
      </c>
      <c r="K274" s="40">
        <f t="shared" si="137"/>
        <v>3.9644816617090335</v>
      </c>
      <c r="L274" s="40">
        <f t="shared" si="121"/>
        <v>2.0355183382909665</v>
      </c>
      <c r="M274" s="10">
        <f t="shared" si="138"/>
        <v>6.3398329177869117</v>
      </c>
      <c r="N274" s="10">
        <f t="shared" si="110"/>
        <v>17.20418640980624</v>
      </c>
      <c r="O274" s="10">
        <f t="shared" si="111"/>
        <v>-0.14810000000000001</v>
      </c>
      <c r="P274" s="10">
        <f t="shared" si="139"/>
        <v>13.087190240170989</v>
      </c>
      <c r="Q274" s="42">
        <f t="shared" si="140"/>
        <v>0.33615679015894778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3.3422042703029083E-4</v>
      </c>
      <c r="U274" s="42">
        <f t="shared" si="142"/>
        <v>0.78269612034476777</v>
      </c>
      <c r="V274" s="42">
        <f t="shared" si="143"/>
        <v>1.0088726092986342</v>
      </c>
      <c r="W274" s="42">
        <f t="shared" si="144"/>
        <v>0.99609489816667818</v>
      </c>
      <c r="X274" s="42">
        <f t="shared" si="145"/>
        <v>1.2777711131956027E-2</v>
      </c>
      <c r="Y274" s="42">
        <f t="shared" si="119"/>
        <v>6.764335730629358E-3</v>
      </c>
      <c r="Z274" s="10">
        <f t="shared" si="146"/>
        <v>20.239145137637855</v>
      </c>
      <c r="AA274">
        <f t="shared" si="124"/>
        <v>6341443.5433107493</v>
      </c>
      <c r="AB274" s="10">
        <f t="shared" si="125"/>
        <v>6.3414435433107492</v>
      </c>
      <c r="AC274" s="10">
        <f t="shared" si="126"/>
        <v>6.2404435433107492</v>
      </c>
      <c r="AD274" s="3">
        <f t="shared" si="127"/>
        <v>905.06795406972435</v>
      </c>
      <c r="AI274" s="94">
        <f t="shared" si="128"/>
        <v>0.99609489816667818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139.67353966066324</v>
      </c>
      <c r="I275">
        <f t="shared" si="120"/>
        <v>1.3967353966066323E-4</v>
      </c>
      <c r="J275" s="4">
        <f t="shared" si="136"/>
        <v>555.14500052464973</v>
      </c>
      <c r="K275" s="40">
        <f t="shared" si="137"/>
        <v>3.9745896171413291</v>
      </c>
      <c r="L275" s="40">
        <f t="shared" si="121"/>
        <v>2.0254103828586709</v>
      </c>
      <c r="M275" s="10">
        <f t="shared" si="138"/>
        <v>6.3414435433107492</v>
      </c>
      <c r="N275" s="10">
        <f t="shared" si="110"/>
        <v>17.20418640980624</v>
      </c>
      <c r="O275" s="10">
        <f t="shared" si="111"/>
        <v>-0.14810000000000001</v>
      </c>
      <c r="P275" s="10">
        <f t="shared" si="139"/>
        <v>13.086697911747434</v>
      </c>
      <c r="Q275" s="42">
        <f t="shared" si="140"/>
        <v>0.33745783485423331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3.3495593977306894E-4</v>
      </c>
      <c r="U275" s="42">
        <f t="shared" si="142"/>
        <v>0.78138319332327166</v>
      </c>
      <c r="V275" s="42">
        <f t="shared" si="143"/>
        <v>1.0091329116160528</v>
      </c>
      <c r="W275" s="42">
        <f t="shared" si="144"/>
        <v>0.99635205136957583</v>
      </c>
      <c r="X275" s="42">
        <f t="shared" si="145"/>
        <v>1.2780860246476955E-2</v>
      </c>
      <c r="Y275" s="42">
        <f t="shared" si="119"/>
        <v>6.7809642010542223E-3</v>
      </c>
      <c r="Z275" s="10">
        <f t="shared" si="146"/>
        <v>20.244346780798374</v>
      </c>
      <c r="AA275">
        <f t="shared" si="124"/>
        <v>6343047.3936836245</v>
      </c>
      <c r="AB275" s="10">
        <f t="shared" si="125"/>
        <v>6.3430473936836247</v>
      </c>
      <c r="AC275" s="10">
        <f t="shared" si="126"/>
        <v>6.2420473936836247</v>
      </c>
      <c r="AD275" s="3">
        <f t="shared" si="127"/>
        <v>905.30056471118553</v>
      </c>
      <c r="AI275" s="94">
        <f t="shared" si="128"/>
        <v>0.99635205136957583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139.67353966066324</v>
      </c>
      <c r="I276">
        <f t="shared" si="120"/>
        <v>1.3967353966066323E-4</v>
      </c>
      <c r="J276" s="4">
        <f t="shared" si="136"/>
        <v>556.55863591881575</v>
      </c>
      <c r="K276" s="40">
        <f t="shared" si="137"/>
        <v>3.984710613556258</v>
      </c>
      <c r="L276" s="40">
        <f t="shared" si="121"/>
        <v>2.015289386443742</v>
      </c>
      <c r="M276" s="10">
        <f t="shared" si="138"/>
        <v>6.3430473936836247</v>
      </c>
      <c r="N276" s="10">
        <f t="shared" si="110"/>
        <v>17.20418640980624</v>
      </c>
      <c r="O276" s="10">
        <f t="shared" si="111"/>
        <v>-0.14810000000000001</v>
      </c>
      <c r="P276" s="10">
        <f t="shared" si="139"/>
        <v>13.086207796957364</v>
      </c>
      <c r="Q276" s="42">
        <f t="shared" si="140"/>
        <v>0.33875892827725246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3.3569166897059555E-4</v>
      </c>
      <c r="U276" s="42">
        <f t="shared" si="142"/>
        <v>0.78006987991922683</v>
      </c>
      <c r="V276" s="42">
        <f t="shared" si="143"/>
        <v>1.0093920857714651</v>
      </c>
      <c r="W276" s="42">
        <f t="shared" si="144"/>
        <v>0.99660812284879241</v>
      </c>
      <c r="X276" s="42">
        <f t="shared" si="145"/>
        <v>1.2783962922672698E-2</v>
      </c>
      <c r="Y276" s="42">
        <f t="shared" si="119"/>
        <v>6.7975973311330323E-3</v>
      </c>
      <c r="Z276" s="10">
        <f t="shared" si="146"/>
        <v>20.249526453778209</v>
      </c>
      <c r="AA276">
        <f t="shared" si="124"/>
        <v>6344644.4698735354</v>
      </c>
      <c r="AB276" s="10">
        <f t="shared" si="125"/>
        <v>6.3446444698735354</v>
      </c>
      <c r="AC276" s="10">
        <f t="shared" si="126"/>
        <v>6.2436444698735354</v>
      </c>
      <c r="AD276" s="3">
        <f t="shared" si="127"/>
        <v>905.53219287505954</v>
      </c>
      <c r="AI276" s="94">
        <f t="shared" si="128"/>
        <v>0.99660812284879241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139.67353966066324</v>
      </c>
      <c r="I277">
        <f t="shared" si="120"/>
        <v>1.3967353966066323E-4</v>
      </c>
      <c r="J277" s="4">
        <f t="shared" si="136"/>
        <v>557.9740927931864</v>
      </c>
      <c r="K277" s="40">
        <f t="shared" si="137"/>
        <v>3.9948446509538176</v>
      </c>
      <c r="L277" s="40">
        <f t="shared" si="121"/>
        <v>2.0051553490461824</v>
      </c>
      <c r="M277" s="10">
        <f t="shared" si="138"/>
        <v>6.3446444698735354</v>
      </c>
      <c r="N277" s="10">
        <f t="shared" si="110"/>
        <v>17.20418640980624</v>
      </c>
      <c r="O277" s="10">
        <f t="shared" si="111"/>
        <v>-0.14810000000000001</v>
      </c>
      <c r="P277" s="10">
        <f t="shared" si="139"/>
        <v>13.085719893624471</v>
      </c>
      <c r="Q277" s="42">
        <f t="shared" si="140"/>
        <v>0.34006007021176526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3.364276136924741E-4</v>
      </c>
      <c r="U277" s="42">
        <f t="shared" si="142"/>
        <v>0.77875618179343753</v>
      </c>
      <c r="V277" s="42">
        <f t="shared" si="143"/>
        <v>1.0096501318906403</v>
      </c>
      <c r="W277" s="42">
        <f t="shared" si="144"/>
        <v>0.9968631127588794</v>
      </c>
      <c r="X277" s="42">
        <f t="shared" si="145"/>
        <v>1.2787019131760946E-2</v>
      </c>
      <c r="Y277" s="42">
        <f t="shared" si="119"/>
        <v>6.8142350579427843E-3</v>
      </c>
      <c r="Z277" s="10">
        <f t="shared" si="146"/>
        <v>20.254684159700471</v>
      </c>
      <c r="AA277">
        <f t="shared" si="124"/>
        <v>6346234.7728434475</v>
      </c>
      <c r="AB277" s="10">
        <f t="shared" si="125"/>
        <v>6.3462347728434478</v>
      </c>
      <c r="AC277" s="10">
        <f t="shared" si="126"/>
        <v>6.2452347728434479</v>
      </c>
      <c r="AD277" s="3">
        <f t="shared" si="127"/>
        <v>905.76283870100758</v>
      </c>
      <c r="AI277" s="94">
        <f t="shared" si="128"/>
        <v>0.9968631127588794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139.67353966066324</v>
      </c>
      <c r="I278">
        <f t="shared" si="120"/>
        <v>1.3967353966066323E-4</v>
      </c>
      <c r="J278" s="4">
        <f t="shared" si="136"/>
        <v>559.3913711477619</v>
      </c>
      <c r="K278" s="40">
        <f t="shared" si="137"/>
        <v>4.0049917293340087</v>
      </c>
      <c r="L278" s="40">
        <f t="shared" si="121"/>
        <v>1.9950082706659913</v>
      </c>
      <c r="M278" s="10">
        <f t="shared" si="138"/>
        <v>6.3462347728434478</v>
      </c>
      <c r="N278" s="10">
        <f t="shared" si="110"/>
        <v>17.20418640980624</v>
      </c>
      <c r="O278" s="10">
        <f t="shared" si="111"/>
        <v>-0.14810000000000001</v>
      </c>
      <c r="P278" s="10">
        <f t="shared" si="139"/>
        <v>13.085234199583956</v>
      </c>
      <c r="Q278" s="42">
        <f t="shared" si="140"/>
        <v>0.34136126044169823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3.3716377300830827E-4</v>
      </c>
      <c r="U278" s="42">
        <f t="shared" si="142"/>
        <v>0.77744210060670771</v>
      </c>
      <c r="V278" s="42">
        <f t="shared" si="143"/>
        <v>1.0099070500994429</v>
      </c>
      <c r="W278" s="42">
        <f t="shared" si="144"/>
        <v>0.99711702125358392</v>
      </c>
      <c r="X278" s="42">
        <f t="shared" si="145"/>
        <v>1.2790028845859003E-2</v>
      </c>
      <c r="Y278" s="42">
        <f t="shared" si="119"/>
        <v>6.8308773185175769E-3</v>
      </c>
      <c r="Z278" s="10">
        <f t="shared" si="146"/>
        <v>20.259819901675062</v>
      </c>
      <c r="AA278">
        <f t="shared" si="124"/>
        <v>6347818.3035522541</v>
      </c>
      <c r="AB278" s="10">
        <f t="shared" si="125"/>
        <v>6.3478183035522537</v>
      </c>
      <c r="AC278" s="10">
        <f t="shared" si="126"/>
        <v>6.2468183035522538</v>
      </c>
      <c r="AD278" s="3">
        <f t="shared" si="127"/>
        <v>905.99250232810061</v>
      </c>
      <c r="AI278" s="94">
        <f t="shared" si="128"/>
        <v>0.99711702125358392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139.67353966066324</v>
      </c>
      <c r="I279">
        <f t="shared" si="120"/>
        <v>1.3967353966066323E-4</v>
      </c>
      <c r="J279" s="4">
        <f t="shared" si="136"/>
        <v>560.81047098254226</v>
      </c>
      <c r="K279" s="40">
        <f t="shared" si="137"/>
        <v>4.0151518486968314</v>
      </c>
      <c r="L279" s="40">
        <f t="shared" si="121"/>
        <v>1.9848481513031686</v>
      </c>
      <c r="M279" s="10">
        <f t="shared" si="138"/>
        <v>6.3478183035522537</v>
      </c>
      <c r="N279" s="10">
        <f t="shared" si="110"/>
        <v>17.20418640980624</v>
      </c>
      <c r="O279" s="10">
        <f t="shared" si="111"/>
        <v>-0.14810000000000001</v>
      </c>
      <c r="P279" s="10">
        <f t="shared" si="139"/>
        <v>13.084750712682192</v>
      </c>
      <c r="Q279" s="42">
        <f t="shared" si="140"/>
        <v>0.34266249875114346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3.3790014598770172E-4</v>
      </c>
      <c r="U279" s="42">
        <f t="shared" si="142"/>
        <v>0.77612763801984153</v>
      </c>
      <c r="V279" s="42">
        <f t="shared" si="143"/>
        <v>1.0101628405227261</v>
      </c>
      <c r="W279" s="42">
        <f t="shared" si="144"/>
        <v>0.99736984848600363</v>
      </c>
      <c r="X279" s="42">
        <f t="shared" si="145"/>
        <v>1.2792992036722461E-2</v>
      </c>
      <c r="Y279" s="42">
        <f t="shared" si="119"/>
        <v>6.8475240498481879E-3</v>
      </c>
      <c r="Z279" s="10">
        <f t="shared" si="146"/>
        <v>20.264933682796965</v>
      </c>
      <c r="AA279">
        <f t="shared" si="124"/>
        <v>6349395.0629542479</v>
      </c>
      <c r="AB279" s="10">
        <f t="shared" si="125"/>
        <v>6.3493950629542475</v>
      </c>
      <c r="AC279" s="10">
        <f t="shared" si="126"/>
        <v>6.2483950629542475</v>
      </c>
      <c r="AD279" s="3">
        <f t="shared" si="127"/>
        <v>906.22118389474224</v>
      </c>
      <c r="AI279" s="94">
        <f t="shared" si="128"/>
        <v>0.99736984848600363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139.67353966066324</v>
      </c>
      <c r="I280">
        <f t="shared" si="120"/>
        <v>1.3967353966066323E-4</v>
      </c>
      <c r="J280" s="4">
        <f t="shared" si="136"/>
        <v>562.23139229752724</v>
      </c>
      <c r="K280" s="40">
        <f t="shared" si="137"/>
        <v>4.0253250090422856</v>
      </c>
      <c r="L280" s="40">
        <f t="shared" si="121"/>
        <v>1.9746749909577144</v>
      </c>
      <c r="M280" s="10">
        <f t="shared" si="138"/>
        <v>6.3493950629542475</v>
      </c>
      <c r="N280" s="10">
        <f t="shared" si="110"/>
        <v>17.20418640980624</v>
      </c>
      <c r="O280" s="10">
        <f t="shared" si="111"/>
        <v>-0.14810000000000001</v>
      </c>
      <c r="P280" s="10">
        <f t="shared" si="139"/>
        <v>13.084269430776871</v>
      </c>
      <c r="Q280" s="42">
        <f t="shared" si="140"/>
        <v>0.34396378492435797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3.3863673170025807E-4</v>
      </c>
      <c r="U280" s="42">
        <f t="shared" si="142"/>
        <v>0.77481279569364281</v>
      </c>
      <c r="V280" s="42">
        <f t="shared" si="143"/>
        <v>1.0104175032850149</v>
      </c>
      <c r="W280" s="42">
        <f t="shared" si="144"/>
        <v>0.99762159460850086</v>
      </c>
      <c r="X280" s="42">
        <f t="shared" si="145"/>
        <v>1.2795908676514034E-2</v>
      </c>
      <c r="Y280" s="42">
        <f t="shared" si="119"/>
        <v>6.864175188882651E-3</v>
      </c>
      <c r="Z280" s="10">
        <f t="shared" si="146"/>
        <v>20.270025506147476</v>
      </c>
      <c r="AA280">
        <f t="shared" si="124"/>
        <v>6350965.051999501</v>
      </c>
      <c r="AB280" s="10">
        <f t="shared" si="125"/>
        <v>6.3509650519995011</v>
      </c>
      <c r="AC280" s="10">
        <f t="shared" si="126"/>
        <v>6.2499650519995011</v>
      </c>
      <c r="AD280" s="3">
        <f t="shared" si="127"/>
        <v>906.44888353872386</v>
      </c>
      <c r="AI280" s="94">
        <f t="shared" si="128"/>
        <v>0.99762159460850086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139.67353966066324</v>
      </c>
      <c r="I281">
        <f t="shared" si="120"/>
        <v>1.3967353966066323E-4</v>
      </c>
      <c r="J281" s="4">
        <f t="shared" si="136"/>
        <v>563.65413509271707</v>
      </c>
      <c r="K281" s="40">
        <f t="shared" si="137"/>
        <v>4.0355112103703705</v>
      </c>
      <c r="L281" s="40">
        <f t="shared" si="121"/>
        <v>1.9644887896296295</v>
      </c>
      <c r="M281" s="10">
        <f t="shared" si="138"/>
        <v>6.3509650519995011</v>
      </c>
      <c r="N281" s="10">
        <f t="shared" si="110"/>
        <v>17.20418640980624</v>
      </c>
      <c r="O281" s="10">
        <f t="shared" si="111"/>
        <v>-0.14810000000000001</v>
      </c>
      <c r="P281" s="10">
        <f t="shared" si="139"/>
        <v>13.083790351736853</v>
      </c>
      <c r="Q281" s="42">
        <f t="shared" si="140"/>
        <v>0.34526511874576266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3.3937352921558094E-4</v>
      </c>
      <c r="U281" s="42">
        <f t="shared" si="142"/>
        <v>0.77349757528891583</v>
      </c>
      <c r="V281" s="42">
        <f t="shared" si="143"/>
        <v>1.0106710385097872</v>
      </c>
      <c r="W281" s="42">
        <f t="shared" si="144"/>
        <v>0.99787225977276517</v>
      </c>
      <c r="X281" s="42">
        <f t="shared" si="145"/>
        <v>1.2798778737022065E-2</v>
      </c>
      <c r="Y281" s="42">
        <f t="shared" si="119"/>
        <v>6.8808306725258129E-3</v>
      </c>
      <c r="Z281" s="10">
        <f t="shared" si="146"/>
        <v>20.275095374792443</v>
      </c>
      <c r="AA281">
        <f t="shared" si="124"/>
        <v>6352528.2716333224</v>
      </c>
      <c r="AB281" s="10">
        <f t="shared" si="125"/>
        <v>6.3525282716333225</v>
      </c>
      <c r="AC281" s="10">
        <f t="shared" si="126"/>
        <v>6.2515282716333225</v>
      </c>
      <c r="AD281" s="3">
        <f t="shared" si="127"/>
        <v>906.67560139714612</v>
      </c>
      <c r="AI281" s="94">
        <f t="shared" si="128"/>
        <v>0.99787225977276517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139.67353966066324</v>
      </c>
      <c r="I282">
        <f t="shared" si="120"/>
        <v>1.3967353966066323E-4</v>
      </c>
      <c r="J282" s="4">
        <f t="shared" si="136"/>
        <v>565.07869936811176</v>
      </c>
      <c r="K282" s="40">
        <f t="shared" si="137"/>
        <v>4.0457104526810879</v>
      </c>
      <c r="L282" s="40">
        <f t="shared" si="121"/>
        <v>1.9542895473189121</v>
      </c>
      <c r="M282" s="10">
        <f t="shared" si="138"/>
        <v>6.3525282716333225</v>
      </c>
      <c r="N282" s="10">
        <f t="shared" si="110"/>
        <v>17.20418640980624</v>
      </c>
      <c r="O282" s="10">
        <f t="shared" si="111"/>
        <v>-0.14810000000000001</v>
      </c>
      <c r="P282" s="10">
        <f t="shared" si="139"/>
        <v>13.083313473442303</v>
      </c>
      <c r="Q282" s="42">
        <f t="shared" si="140"/>
        <v>0.34656649999994149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3.4011053760327399E-4</v>
      </c>
      <c r="U282" s="42">
        <f t="shared" si="142"/>
        <v>0.77218197846646419</v>
      </c>
      <c r="V282" s="42">
        <f t="shared" si="143"/>
        <v>1.0109234463207109</v>
      </c>
      <c r="W282" s="42">
        <f t="shared" si="144"/>
        <v>0.99812184412972471</v>
      </c>
      <c r="X282" s="42">
        <f t="shared" si="145"/>
        <v>1.2801602190986139E-2</v>
      </c>
      <c r="Y282" s="42">
        <f t="shared" si="119"/>
        <v>6.8974904376406174E-3</v>
      </c>
      <c r="Z282" s="10">
        <f t="shared" si="146"/>
        <v>20.28014329178556</v>
      </c>
      <c r="AA282">
        <f t="shared" si="124"/>
        <v>6354084.7227972737</v>
      </c>
      <c r="AB282" s="10">
        <f t="shared" si="125"/>
        <v>6.3540847227972739</v>
      </c>
      <c r="AC282" s="10">
        <f t="shared" si="126"/>
        <v>6.2530847227972739</v>
      </c>
      <c r="AD282" s="3">
        <f t="shared" si="127"/>
        <v>906.90133760656613</v>
      </c>
      <c r="AI282" s="94">
        <f t="shared" si="128"/>
        <v>0.99812184412972471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139.67353966066324</v>
      </c>
      <c r="I283">
        <f t="shared" si="120"/>
        <v>1.3967353966066323E-4</v>
      </c>
      <c r="J283" s="4">
        <f t="shared" si="136"/>
        <v>566.5050851237113</v>
      </c>
      <c r="K283" s="40">
        <f t="shared" si="137"/>
        <v>4.0559227359744368</v>
      </c>
      <c r="L283" s="40">
        <f t="shared" si="121"/>
        <v>1.9440772640255632</v>
      </c>
      <c r="M283" s="10">
        <f t="shared" si="138"/>
        <v>6.3540847227972739</v>
      </c>
      <c r="N283" s="10">
        <f t="shared" si="110"/>
        <v>17.20418640980624</v>
      </c>
      <c r="O283" s="10">
        <f t="shared" si="111"/>
        <v>-0.14810000000000001</v>
      </c>
      <c r="P283" s="10">
        <f t="shared" si="139"/>
        <v>13.082838793784354</v>
      </c>
      <c r="Q283" s="42">
        <f t="shared" si="140"/>
        <v>0.34786792847164077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3.4084775593294089E-4</v>
      </c>
      <c r="U283" s="42">
        <f t="shared" si="142"/>
        <v>0.77086600688709239</v>
      </c>
      <c r="V283" s="42">
        <f t="shared" si="143"/>
        <v>1.0111747268395985</v>
      </c>
      <c r="W283" s="42">
        <f t="shared" si="144"/>
        <v>0.99837034782970968</v>
      </c>
      <c r="X283" s="42">
        <f t="shared" si="145"/>
        <v>1.2804379009888844E-2</v>
      </c>
      <c r="Y283" s="42">
        <f t="shared" si="119"/>
        <v>6.914154421046515E-3</v>
      </c>
      <c r="Z283" s="10">
        <f t="shared" si="146"/>
        <v>20.28516926016324</v>
      </c>
      <c r="AA283">
        <f t="shared" si="124"/>
        <v>6355634.4064275892</v>
      </c>
      <c r="AB283" s="10">
        <f t="shared" si="125"/>
        <v>6.3556344064275896</v>
      </c>
      <c r="AC283" s="10">
        <f t="shared" si="126"/>
        <v>6.2546344064275896</v>
      </c>
      <c r="AD283" s="3">
        <f t="shared" si="127"/>
        <v>907.1260923027686</v>
      </c>
      <c r="AI283" s="94">
        <f t="shared" si="128"/>
        <v>0.99837034782970968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139.67353966066324</v>
      </c>
      <c r="I284">
        <f t="shared" si="120"/>
        <v>1.3967353966066323E-4</v>
      </c>
      <c r="J284" s="4">
        <f t="shared" si="136"/>
        <v>567.93329235951569</v>
      </c>
      <c r="K284" s="40">
        <f t="shared" si="137"/>
        <v>4.0661480602504181</v>
      </c>
      <c r="L284" s="40">
        <f t="shared" si="121"/>
        <v>1.9338519397495819</v>
      </c>
      <c r="M284" s="10">
        <f t="shared" si="138"/>
        <v>6.3556344064275896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17.20418640980624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-0.14810000000000001</v>
      </c>
      <c r="P284" s="10">
        <f t="shared" si="139"/>
        <v>13.082366310665561</v>
      </c>
      <c r="Q284" s="42">
        <f t="shared" si="140"/>
        <v>0.34916940394576829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3.4158518327418531E-4</v>
      </c>
      <c r="U284" s="42">
        <f t="shared" si="142"/>
        <v>0.76954966221160392</v>
      </c>
      <c r="V284" s="42">
        <f t="shared" si="143"/>
        <v>1.0114248801890979</v>
      </c>
      <c r="W284" s="42">
        <f t="shared" si="144"/>
        <v>0.99861777102219929</v>
      </c>
      <c r="X284" s="42">
        <f t="shared" si="145"/>
        <v>1.2807109166898645E-2</v>
      </c>
      <c r="Y284" s="42">
        <f t="shared" si="119"/>
        <v>6.9308225595217073E-3</v>
      </c>
      <c r="Z284" s="10">
        <f t="shared" si="146"/>
        <v>20.290173282950743</v>
      </c>
      <c r="AA284">
        <f t="shared" si="124"/>
        <v>6357177.3234570632</v>
      </c>
      <c r="AB284" s="10">
        <f t="shared" si="125"/>
        <v>6.357177323457063</v>
      </c>
      <c r="AC284" s="10">
        <f t="shared" si="126"/>
        <v>6.256177323457063</v>
      </c>
      <c r="AD284" s="3">
        <f t="shared" si="127"/>
        <v>907.34986562103893</v>
      </c>
      <c r="AI284" s="94">
        <f t="shared" si="128"/>
        <v>0.99861777102219929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139.67353966066324</v>
      </c>
      <c r="I285">
        <f t="shared" si="120"/>
        <v>1.3967353966066323E-4</v>
      </c>
      <c r="J285" s="4">
        <f t="shared" si="136"/>
        <v>569.36332107552494</v>
      </c>
      <c r="K285" s="40">
        <f t="shared" si="137"/>
        <v>4.076386425509031</v>
      </c>
      <c r="L285" s="40">
        <f t="shared" si="121"/>
        <v>1.923613574490969</v>
      </c>
      <c r="M285" s="10">
        <f t="shared" si="138"/>
        <v>6.357177323457063</v>
      </c>
      <c r="N285" s="10">
        <f t="shared" si="147"/>
        <v>17.20418640980624</v>
      </c>
      <c r="O285" s="10">
        <f t="shared" si="148"/>
        <v>-0.14810000000000001</v>
      </c>
      <c r="P285" s="10">
        <f t="shared" si="139"/>
        <v>13.081896021999292</v>
      </c>
      <c r="Q285" s="42">
        <f t="shared" si="140"/>
        <v>0.35047092620739234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3.4232281869661077E-4</v>
      </c>
      <c r="U285" s="42">
        <f t="shared" si="142"/>
        <v>0.76823294610080339</v>
      </c>
      <c r="V285" s="42">
        <f t="shared" si="143"/>
        <v>1.0116739064897105</v>
      </c>
      <c r="W285" s="42">
        <f t="shared" si="144"/>
        <v>0.99886411385612472</v>
      </c>
      <c r="X285" s="42">
        <f t="shared" si="145"/>
        <v>1.2809792633585726E-2</v>
      </c>
      <c r="Y285" s="42">
        <f t="shared" si="119"/>
        <v>6.9474947898011067E-3</v>
      </c>
      <c r="Z285" s="10">
        <f t="shared" si="146"/>
        <v>20.295155363155729</v>
      </c>
      <c r="AA285">
        <f t="shared" si="124"/>
        <v>6358713.4748130636</v>
      </c>
      <c r="AB285" s="10">
        <f t="shared" si="125"/>
        <v>6.3587134748130634</v>
      </c>
      <c r="AC285" s="10">
        <f t="shared" si="126"/>
        <v>6.2577134748130634</v>
      </c>
      <c r="AD285" s="3">
        <f t="shared" si="127"/>
        <v>907.57265769587582</v>
      </c>
      <c r="AI285" s="94">
        <f t="shared" si="128"/>
        <v>0.99886411385612472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139.67353966066324</v>
      </c>
      <c r="I286">
        <f t="shared" si="120"/>
        <v>1.3967353966066323E-4</v>
      </c>
      <c r="J286" s="4">
        <f t="shared" si="136"/>
        <v>570.79517127173904</v>
      </c>
      <c r="K286" s="40">
        <f t="shared" si="137"/>
        <v>4.0866378317502763</v>
      </c>
      <c r="L286" s="40">
        <f t="shared" si="121"/>
        <v>1.9133621682497237</v>
      </c>
      <c r="M286" s="10">
        <f t="shared" si="138"/>
        <v>6.3587134748130634</v>
      </c>
      <c r="N286" s="10">
        <f t="shared" si="147"/>
        <v>17.20418640980624</v>
      </c>
      <c r="O286" s="10">
        <f t="shared" si="148"/>
        <v>-0.14810000000000001</v>
      </c>
      <c r="P286" s="10">
        <f t="shared" si="139"/>
        <v>13.081427925710313</v>
      </c>
      <c r="Q286" s="42">
        <f t="shared" si="140"/>
        <v>0.35177249504174102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3.4306066126982103E-4</v>
      </c>
      <c r="U286" s="42">
        <f t="shared" si="142"/>
        <v>0.7669158602154944</v>
      </c>
      <c r="V286" s="42">
        <f t="shared" si="143"/>
        <v>1.0119218058629047</v>
      </c>
      <c r="W286" s="42">
        <f t="shared" si="144"/>
        <v>0.99910937647954923</v>
      </c>
      <c r="X286" s="42">
        <f t="shared" si="145"/>
        <v>1.2812429383355473E-2</v>
      </c>
      <c r="Y286" s="42">
        <f t="shared" ref="Y286:Y349" si="149">IF((X286*(Q286-Q285)+Y285)&lt;0,0,X286*(Q286-Q285)+Y285)</f>
        <v>6.9641710485787755E-3</v>
      </c>
      <c r="Z286" s="10">
        <f t="shared" si="146"/>
        <v>20.300115503774936</v>
      </c>
      <c r="AA286">
        <f t="shared" si="124"/>
        <v>6360242.8614195893</v>
      </c>
      <c r="AB286" s="10">
        <f t="shared" si="125"/>
        <v>6.3602428614195894</v>
      </c>
      <c r="AC286" s="10">
        <f t="shared" si="126"/>
        <v>6.2592428614195894</v>
      </c>
      <c r="AD286" s="3">
        <f t="shared" si="127"/>
        <v>907.79446866128922</v>
      </c>
      <c r="AI286" s="94">
        <f t="shared" si="128"/>
        <v>0.99910937647954923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139.67353966066324</v>
      </c>
      <c r="I287">
        <f t="shared" si="120"/>
        <v>1.3967353966066323E-4</v>
      </c>
      <c r="J287" s="4">
        <f t="shared" si="136"/>
        <v>572.22884294815776</v>
      </c>
      <c r="K287" s="40">
        <f t="shared" si="137"/>
        <v>4.0969022789741514</v>
      </c>
      <c r="L287" s="40">
        <f t="shared" si="121"/>
        <v>1.9030977210258486</v>
      </c>
      <c r="M287" s="10">
        <f t="shared" si="138"/>
        <v>6.3602428614195894</v>
      </c>
      <c r="N287" s="10">
        <f t="shared" si="147"/>
        <v>17.20418640980624</v>
      </c>
      <c r="O287" s="10">
        <f t="shared" si="148"/>
        <v>-0.14810000000000001</v>
      </c>
      <c r="P287" s="10">
        <f t="shared" si="139"/>
        <v>13.080962019734134</v>
      </c>
      <c r="Q287" s="42">
        <f t="shared" si="140"/>
        <v>0.35307411023420138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3.4379871006341955E-4</v>
      </c>
      <c r="U287" s="42">
        <f t="shared" si="142"/>
        <v>0.76559840621648134</v>
      </c>
      <c r="V287" s="42">
        <f t="shared" si="143"/>
        <v>1.0121685784281333</v>
      </c>
      <c r="W287" s="42">
        <f t="shared" si="144"/>
        <v>0.99935355903999912</v>
      </c>
      <c r="X287" s="42">
        <f t="shared" si="145"/>
        <v>1.281501938813423E-2</v>
      </c>
      <c r="Y287" s="42">
        <f t="shared" si="149"/>
        <v>6.9808512725060452E-3</v>
      </c>
      <c r="Z287" s="10">
        <f t="shared" si="146"/>
        <v>20.305053707788222</v>
      </c>
      <c r="AA287">
        <f t="shared" si="124"/>
        <v>6361765.4841954382</v>
      </c>
      <c r="AB287" s="10">
        <f t="shared" si="125"/>
        <v>6.3617654841954385</v>
      </c>
      <c r="AC287" s="10">
        <f t="shared" si="126"/>
        <v>6.2607654841954385</v>
      </c>
      <c r="AD287" s="3">
        <f t="shared" si="127"/>
        <v>908.01529865053487</v>
      </c>
      <c r="AI287" s="94">
        <f t="shared" si="128"/>
        <v>0.99935355903999912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139.67353966066324</v>
      </c>
      <c r="I288">
        <f t="shared" si="120"/>
        <v>1.3967353966066323E-4</v>
      </c>
      <c r="J288" s="4">
        <f t="shared" si="136"/>
        <v>573.66433610478134</v>
      </c>
      <c r="K288" s="40">
        <f t="shared" si="137"/>
        <v>4.1071797671806589</v>
      </c>
      <c r="L288" s="40">
        <f t="shared" si="121"/>
        <v>1.8928202328193411</v>
      </c>
      <c r="M288" s="10">
        <f t="shared" si="138"/>
        <v>6.3617654841954385</v>
      </c>
      <c r="N288" s="10">
        <f t="shared" si="147"/>
        <v>17.20418640980624</v>
      </c>
      <c r="O288" s="10">
        <f t="shared" si="148"/>
        <v>-0.14810000000000001</v>
      </c>
      <c r="P288" s="10">
        <f t="shared" si="139"/>
        <v>13.080498302017523</v>
      </c>
      <c r="Q288" s="42">
        <f t="shared" si="140"/>
        <v>0.35437577157031858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3.4453696414701011E-4</v>
      </c>
      <c r="U288" s="42">
        <f t="shared" si="142"/>
        <v>0.76428058576456803</v>
      </c>
      <c r="V288" s="42">
        <f t="shared" si="143"/>
        <v>1.0124142243053116</v>
      </c>
      <c r="W288" s="42">
        <f t="shared" si="144"/>
        <v>0.99959666168417005</v>
      </c>
      <c r="X288" s="42">
        <f t="shared" si="145"/>
        <v>1.2817562621141532E-2</v>
      </c>
      <c r="Y288" s="42">
        <f t="shared" si="149"/>
        <v>6.9975353981932458E-3</v>
      </c>
      <c r="Z288" s="10">
        <f t="shared" si="146"/>
        <v>20.309969978163142</v>
      </c>
      <c r="AA288">
        <f t="shared" si="124"/>
        <v>6363281.3440556098</v>
      </c>
      <c r="AB288" s="10">
        <f t="shared" si="125"/>
        <v>6.3632813440556095</v>
      </c>
      <c r="AC288" s="10">
        <f t="shared" si="126"/>
        <v>6.2622813440556095</v>
      </c>
      <c r="AD288" s="3">
        <f t="shared" si="127"/>
        <v>908.23514779631762</v>
      </c>
      <c r="AI288" s="94">
        <f t="shared" si="128"/>
        <v>0.99959666168417005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139.67353966066324</v>
      </c>
      <c r="I289">
        <f t="shared" si="120"/>
        <v>1.3967353966066323E-4</v>
      </c>
      <c r="J289" s="4">
        <f t="shared" si="136"/>
        <v>575.10165074160977</v>
      </c>
      <c r="K289" s="40">
        <f t="shared" si="137"/>
        <v>4.117470296369798</v>
      </c>
      <c r="L289" s="40">
        <f t="shared" si="121"/>
        <v>1.882529703630202</v>
      </c>
      <c r="M289" s="10">
        <f t="shared" si="138"/>
        <v>6.3632813440556095</v>
      </c>
      <c r="N289" s="10">
        <f t="shared" si="147"/>
        <v>17.20418640980624</v>
      </c>
      <c r="O289" s="10">
        <f t="shared" si="148"/>
        <v>-0.14810000000000001</v>
      </c>
      <c r="P289" s="10">
        <f t="shared" si="139"/>
        <v>13.080036770518078</v>
      </c>
      <c r="Q289" s="42">
        <f t="shared" si="140"/>
        <v>0.35567747883579509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3.4527542259019632E-4</v>
      </c>
      <c r="U289" s="42">
        <f t="shared" si="142"/>
        <v>0.76296240052055841</v>
      </c>
      <c r="V289" s="42">
        <f t="shared" si="143"/>
        <v>1.0126587436131966</v>
      </c>
      <c r="W289" s="42">
        <f t="shared" si="144"/>
        <v>0.99983868455815161</v>
      </c>
      <c r="X289" s="42">
        <f t="shared" si="145"/>
        <v>1.2820059055045019E-2</v>
      </c>
      <c r="Y289" s="42">
        <f t="shared" si="149"/>
        <v>7.0142233622090362E-3</v>
      </c>
      <c r="Z289" s="10">
        <f t="shared" si="146"/>
        <v>20.314864317852539</v>
      </c>
      <c r="AA289">
        <f t="shared" si="124"/>
        <v>6364790.4419105714</v>
      </c>
      <c r="AB289" s="10">
        <f t="shared" si="125"/>
        <v>6.3647904419105714</v>
      </c>
      <c r="AC289" s="10">
        <f t="shared" si="126"/>
        <v>6.2637904419105714</v>
      </c>
      <c r="AD289" s="3">
        <f t="shared" si="127"/>
        <v>908.45401623068472</v>
      </c>
      <c r="AI289" s="94">
        <f t="shared" si="128"/>
        <v>0.99983868455815161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139.67353966066324</v>
      </c>
      <c r="I290">
        <f t="shared" si="120"/>
        <v>1.3967353966066323E-4</v>
      </c>
      <c r="J290" s="4">
        <f t="shared" si="136"/>
        <v>576.54078685864306</v>
      </c>
      <c r="K290" s="40">
        <f t="shared" si="137"/>
        <v>4.1277738665415686</v>
      </c>
      <c r="L290" s="40">
        <f t="shared" si="121"/>
        <v>1.8722261334584314</v>
      </c>
      <c r="M290" s="10">
        <f t="shared" si="138"/>
        <v>6.3647904419105714</v>
      </c>
      <c r="N290" s="10">
        <f t="shared" si="147"/>
        <v>17.20418640980624</v>
      </c>
      <c r="O290" s="10">
        <f t="shared" si="148"/>
        <v>-0.14810000000000001</v>
      </c>
      <c r="P290" s="10">
        <f t="shared" si="139"/>
        <v>13.0795774232044</v>
      </c>
      <c r="Q290" s="42">
        <f t="shared" si="140"/>
        <v>0.35697923181648977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3.4601408446258185E-4</v>
      </c>
      <c r="U290" s="42">
        <f t="shared" si="142"/>
        <v>0.76164385214525676</v>
      </c>
      <c r="V290" s="42">
        <f t="shared" si="143"/>
        <v>1.0129021364698618</v>
      </c>
      <c r="W290" s="42">
        <f t="shared" si="144"/>
        <v>1.000079627807309</v>
      </c>
      <c r="X290" s="42">
        <f t="shared" si="145"/>
        <v>1.2822508662552856E-2</v>
      </c>
      <c r="Y290" s="42">
        <f t="shared" si="149"/>
        <v>7.0309151010804977E-3</v>
      </c>
      <c r="Z290" s="10">
        <f t="shared" si="146"/>
        <v>20.319736729794375</v>
      </c>
      <c r="AA290">
        <f t="shared" si="124"/>
        <v>6366292.7786662001</v>
      </c>
      <c r="AB290" s="10">
        <f t="shared" si="125"/>
        <v>6.3662927786662005</v>
      </c>
      <c r="AC290" s="10">
        <f t="shared" si="126"/>
        <v>6.2652927786662005</v>
      </c>
      <c r="AD290" s="3">
        <f t="shared" si="127"/>
        <v>908.67190408501813</v>
      </c>
      <c r="AI290" s="94">
        <f t="shared" si="128"/>
        <v>1.000079627807309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139.67353966066324</v>
      </c>
      <c r="I291">
        <f t="shared" si="120"/>
        <v>1.3967353966066323E-4</v>
      </c>
      <c r="J291" s="4">
        <f t="shared" si="136"/>
        <v>577.9817444558812</v>
      </c>
      <c r="K291" s="40">
        <f t="shared" si="137"/>
        <v>4.1380904776959717</v>
      </c>
      <c r="L291" s="40">
        <f t="shared" si="121"/>
        <v>1.8619095223040283</v>
      </c>
      <c r="M291" s="10">
        <f t="shared" si="138"/>
        <v>6.3662927786662005</v>
      </c>
      <c r="N291" s="10">
        <f t="shared" si="147"/>
        <v>17.20418640980624</v>
      </c>
      <c r="O291" s="10">
        <f t="shared" si="148"/>
        <v>-0.14810000000000001</v>
      </c>
      <c r="P291" s="10">
        <f t="shared" si="139"/>
        <v>13.079120258056093</v>
      </c>
      <c r="Q291" s="42">
        <f t="shared" si="140"/>
        <v>0.35828103029841718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3.4675294883377032E-4</v>
      </c>
      <c r="U291" s="42">
        <f t="shared" si="142"/>
        <v>0.76032494229946679</v>
      </c>
      <c r="V291" s="42">
        <f t="shared" si="143"/>
        <v>1.0131444029933347</v>
      </c>
      <c r="W291" s="42">
        <f t="shared" si="144"/>
        <v>1.000319491576275</v>
      </c>
      <c r="X291" s="42">
        <f t="shared" si="145"/>
        <v>1.282491141705977E-2</v>
      </c>
      <c r="Y291" s="42">
        <f t="shared" si="149"/>
        <v>7.04761055129408E-3</v>
      </c>
      <c r="Z291" s="10">
        <f t="shared" si="146"/>
        <v>20.324587216913994</v>
      </c>
      <c r="AA291">
        <f t="shared" si="124"/>
        <v>6367788.3552244827</v>
      </c>
      <c r="AB291" s="10">
        <f t="shared" si="125"/>
        <v>6.3677883552244827</v>
      </c>
      <c r="AC291" s="10">
        <f t="shared" si="126"/>
        <v>6.2667883552244827</v>
      </c>
      <c r="AD291" s="3">
        <f t="shared" si="127"/>
        <v>908.88881149013525</v>
      </c>
      <c r="AI291" s="94">
        <f t="shared" si="128"/>
        <v>1.000319491576275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139.67353966066324</v>
      </c>
      <c r="I292">
        <f t="shared" si="120"/>
        <v>1.3967353966066323E-4</v>
      </c>
      <c r="J292" s="4">
        <f t="shared" si="136"/>
        <v>579.42452353332396</v>
      </c>
      <c r="K292" s="40">
        <f t="shared" si="137"/>
        <v>4.1484201298330046</v>
      </c>
      <c r="L292" s="40">
        <f t="shared" si="121"/>
        <v>1.8515798701669954</v>
      </c>
      <c r="M292" s="10">
        <f t="shared" si="138"/>
        <v>6.3677883552244827</v>
      </c>
      <c r="N292" s="10">
        <f t="shared" si="147"/>
        <v>17.20418640980624</v>
      </c>
      <c r="O292" s="10">
        <f t="shared" si="148"/>
        <v>-0.14810000000000001</v>
      </c>
      <c r="P292" s="10">
        <f t="shared" si="139"/>
        <v>13.078665273063535</v>
      </c>
      <c r="Q292" s="42">
        <f t="shared" si="140"/>
        <v>0.35958287406774664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3.4749201477336517E-4</v>
      </c>
      <c r="U292" s="42">
        <f t="shared" si="142"/>
        <v>0.75900567264399288</v>
      </c>
      <c r="V292" s="42">
        <f t="shared" si="143"/>
        <v>1.0133855433001968</v>
      </c>
      <c r="W292" s="42">
        <f t="shared" si="144"/>
        <v>1.0005582760090614</v>
      </c>
      <c r="X292" s="42">
        <f t="shared" si="145"/>
        <v>1.2827267291135369E-2</v>
      </c>
      <c r="Y292" s="42">
        <f t="shared" si="149"/>
        <v>7.0643096492945682E-3</v>
      </c>
      <c r="Z292" s="10">
        <f t="shared" si="146"/>
        <v>20.329415782120698</v>
      </c>
      <c r="AA292">
        <f t="shared" si="124"/>
        <v>6369277.1724824607</v>
      </c>
      <c r="AB292" s="10">
        <f t="shared" si="125"/>
        <v>6.3692771724824606</v>
      </c>
      <c r="AC292" s="10">
        <f t="shared" si="126"/>
        <v>6.2682771724824606</v>
      </c>
      <c r="AD292" s="3">
        <f t="shared" si="127"/>
        <v>909.10473857613647</v>
      </c>
      <c r="AI292" s="94">
        <f t="shared" si="128"/>
        <v>1.0005582760090614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139.67353966066324</v>
      </c>
      <c r="I293">
        <f t="shared" si="120"/>
        <v>1.3967353966066323E-4</v>
      </c>
      <c r="J293" s="4">
        <f t="shared" si="136"/>
        <v>580.86912409097158</v>
      </c>
      <c r="K293" s="40">
        <f t="shared" si="137"/>
        <v>4.1587628229526699</v>
      </c>
      <c r="L293" s="40">
        <f t="shared" si="121"/>
        <v>1.8412371770473301</v>
      </c>
      <c r="M293" s="10">
        <f t="shared" si="138"/>
        <v>6.3692771724824606</v>
      </c>
      <c r="N293" s="10">
        <f t="shared" si="147"/>
        <v>17.20418640980624</v>
      </c>
      <c r="O293" s="10">
        <f t="shared" si="148"/>
        <v>-0.14810000000000001</v>
      </c>
      <c r="P293" s="10">
        <f t="shared" si="139"/>
        <v>13.078212466228143</v>
      </c>
      <c r="Q293" s="42">
        <f t="shared" si="140"/>
        <v>0.36088476291080146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3.4823128135097036E-4</v>
      </c>
      <c r="U293" s="42">
        <f t="shared" si="142"/>
        <v>0.75768604483963886</v>
      </c>
      <c r="V293" s="42">
        <f t="shared" si="143"/>
        <v>1.0136255575073312</v>
      </c>
      <c r="W293" s="42">
        <f t="shared" si="144"/>
        <v>1.0007959812488902</v>
      </c>
      <c r="X293" s="42">
        <f t="shared" si="145"/>
        <v>1.2829576258440945E-2</v>
      </c>
      <c r="Y293" s="42">
        <f t="shared" si="149"/>
        <v>7.0810123314865537E-3</v>
      </c>
      <c r="Z293" s="10">
        <f t="shared" si="146"/>
        <v>20.334222428311499</v>
      </c>
      <c r="AA293">
        <f t="shared" si="124"/>
        <v>6370759.2313333843</v>
      </c>
      <c r="AB293" s="10">
        <f t="shared" si="125"/>
        <v>6.3707592313333841</v>
      </c>
      <c r="AC293" s="10">
        <f t="shared" si="126"/>
        <v>6.2697592313333841</v>
      </c>
      <c r="AD293" s="3">
        <f t="shared" si="127"/>
        <v>909.31968547257202</v>
      </c>
      <c r="AI293" s="94">
        <f t="shared" si="128"/>
        <v>1.0007959812488902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139.67353966066324</v>
      </c>
      <c r="I294">
        <f t="shared" si="120"/>
        <v>1.3967353966066323E-4</v>
      </c>
      <c r="J294" s="4">
        <f t="shared" si="136"/>
        <v>582.31554612882428</v>
      </c>
      <c r="K294" s="40">
        <f t="shared" si="137"/>
        <v>4.1691185570549685</v>
      </c>
      <c r="L294" s="40">
        <f t="shared" si="121"/>
        <v>1.8308814429450315</v>
      </c>
      <c r="M294" s="10">
        <f t="shared" si="138"/>
        <v>6.3707592313333841</v>
      </c>
      <c r="N294" s="10">
        <f t="shared" si="147"/>
        <v>17.20418640980624</v>
      </c>
      <c r="O294" s="10">
        <f t="shared" si="148"/>
        <v>-0.14810000000000001</v>
      </c>
      <c r="P294" s="10">
        <f t="shared" si="139"/>
        <v>13.077761835562029</v>
      </c>
      <c r="Q294" s="42">
        <f t="shared" si="140"/>
        <v>0.36218669661405822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3.4897074763618933E-4</v>
      </c>
      <c r="U294" s="42">
        <f t="shared" si="142"/>
        <v>0.75636606054720867</v>
      </c>
      <c r="V294" s="42">
        <f t="shared" si="143"/>
        <v>1.0138644457304322</v>
      </c>
      <c r="W294" s="42">
        <f t="shared" si="144"/>
        <v>1.0010326074383782</v>
      </c>
      <c r="X294" s="42">
        <f t="shared" si="145"/>
        <v>1.2831838292054032E-2</v>
      </c>
      <c r="Y294" s="42">
        <f t="shared" si="149"/>
        <v>7.0977185342337192E-3</v>
      </c>
      <c r="Z294" s="10">
        <f t="shared" si="146"/>
        <v>20.339007158368663</v>
      </c>
      <c r="AA294">
        <f t="shared" si="124"/>
        <v>6372234.5326659577</v>
      </c>
      <c r="AB294" s="10">
        <f t="shared" si="125"/>
        <v>6.3722345326659573</v>
      </c>
      <c r="AC294" s="10">
        <f t="shared" si="126"/>
        <v>6.2712345326659573</v>
      </c>
      <c r="AD294" s="3">
        <f t="shared" si="127"/>
        <v>909.53365230833322</v>
      </c>
      <c r="AI294" s="94">
        <f t="shared" si="128"/>
        <v>1.0010326074383782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139.67353966066324</v>
      </c>
      <c r="I295">
        <f t="shared" ref="I295:I358" si="150">H295/1000^2</f>
        <v>1.3967353966066323E-4</v>
      </c>
      <c r="J295" s="4">
        <f t="shared" si="136"/>
        <v>583.76378964688161</v>
      </c>
      <c r="K295" s="40">
        <f t="shared" si="137"/>
        <v>4.1794873321398978</v>
      </c>
      <c r="L295" s="40">
        <f t="shared" ref="L295:L358" si="151">IF((gstar-K295)&lt;0,0,gstar-K295)</f>
        <v>1.8205126678601022</v>
      </c>
      <c r="M295" s="10">
        <f t="shared" si="138"/>
        <v>6.3722345326659573</v>
      </c>
      <c r="N295" s="10">
        <f t="shared" si="147"/>
        <v>17.20418640980624</v>
      </c>
      <c r="O295" s="10">
        <f t="shared" si="148"/>
        <v>-0.14810000000000001</v>
      </c>
      <c r="P295" s="10">
        <f t="shared" si="139"/>
        <v>13.077313379088176</v>
      </c>
      <c r="Q295" s="42">
        <f t="shared" si="140"/>
        <v>0.36348867496414577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3.4971041269862575E-4</v>
      </c>
      <c r="U295" s="42">
        <f t="shared" si="142"/>
        <v>0.75504572142750659</v>
      </c>
      <c r="V295" s="42">
        <f t="shared" si="143"/>
        <v>1.0141022080845654</v>
      </c>
      <c r="W295" s="42">
        <f t="shared" si="144"/>
        <v>1.001268154719416</v>
      </c>
      <c r="X295" s="42">
        <f t="shared" si="145"/>
        <v>1.2834053365149423E-2</v>
      </c>
      <c r="Y295" s="42">
        <f t="shared" si="149"/>
        <v>7.1144281938590121E-3</v>
      </c>
      <c r="Z295" s="10">
        <f t="shared" si="146"/>
        <v>20.343769975159706</v>
      </c>
      <c r="AA295">
        <f t="shared" ref="AA295:AA358" si="154">Z295*rat*to+patm*1000000</f>
        <v>6373703.0773643386</v>
      </c>
      <c r="AB295" s="10">
        <f t="shared" ref="AB295:AB358" si="155">AA295/1000000</f>
        <v>6.3737030773643388</v>
      </c>
      <c r="AC295" s="10">
        <f t="shared" ref="AC295:AC358" si="156">AB295-patm</f>
        <v>6.2727030773643389</v>
      </c>
      <c r="AD295" s="3">
        <f t="shared" ref="AD295:AD358" si="157">AC295*1000000/6895</f>
        <v>909.74663921165177</v>
      </c>
      <c r="AI295" s="94">
        <f t="shared" ref="AI295:AI358" si="158">($M295-patm)*1000000*$I295/SQRT(rat*to)*SQRT(k)*(2/(k+1))^((k+1)/2/(k-1))</f>
        <v>1.001268154719416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139.67353966066324</v>
      </c>
      <c r="I296">
        <f t="shared" si="150"/>
        <v>1.3967353966066323E-4</v>
      </c>
      <c r="J296" s="4">
        <f t="shared" ref="J296:J359" si="166">PI()/4*dc^2-PI()/4*(F296^2-E296^2)</f>
        <v>585.21385464514378</v>
      </c>
      <c r="K296" s="40">
        <f t="shared" ref="K296:K359" si="167">J296/H296</f>
        <v>4.1898691482074586</v>
      </c>
      <c r="L296" s="40">
        <f t="shared" si="151"/>
        <v>1.8101308517925414</v>
      </c>
      <c r="M296" s="10">
        <f t="shared" ref="M296:M359" si="168">AB295</f>
        <v>6.3737030773643388</v>
      </c>
      <c r="N296" s="10">
        <f t="shared" si="147"/>
        <v>17.20418640980624</v>
      </c>
      <c r="O296" s="10">
        <f t="shared" si="148"/>
        <v>-0.14810000000000001</v>
      </c>
      <c r="P296" s="10">
        <f t="shared" ref="P296:P359" si="169">(1+kv*L296)*N296*M296^O296</f>
        <v>13.076867094840431</v>
      </c>
      <c r="Q296" s="42">
        <f t="shared" ref="Q296:Q359" si="170">xincp/P296+Q295</f>
        <v>0.36479069774784456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3.5045027560788328E-4</v>
      </c>
      <c r="U296" s="42">
        <f t="shared" ref="U296:U359" si="172">rhopgrain*R296/1000^2</f>
        <v>0.75372502914133632</v>
      </c>
      <c r="V296" s="42">
        <f t="shared" ref="V296:V359" si="173">(U295-U296)/(Q296-Q295)</f>
        <v>1.0143388446847632</v>
      </c>
      <c r="W296" s="42">
        <f t="shared" ref="W296:W359" si="174">IF(V296&lt;AI296,IF(AB295&gt;pbd,AI296,0),AI296)</f>
        <v>1.0015026232331692</v>
      </c>
      <c r="X296" s="42">
        <f t="shared" ref="X296:X359" si="175">V296-W296</f>
        <v>1.2836221451594021E-2</v>
      </c>
      <c r="Y296" s="42">
        <f t="shared" si="149"/>
        <v>7.1311412466455908E-3</v>
      </c>
      <c r="Z296" s="10">
        <f t="shared" ref="Z296:Z359" si="176">Y296/T296</f>
        <v>20.348510881539674</v>
      </c>
      <c r="AA296">
        <f t="shared" si="154"/>
        <v>6375164.8663088381</v>
      </c>
      <c r="AB296" s="10">
        <f t="shared" si="155"/>
        <v>6.3751648663088378</v>
      </c>
      <c r="AC296" s="10">
        <f t="shared" si="156"/>
        <v>6.2741648663088379</v>
      </c>
      <c r="AD296" s="3">
        <f t="shared" si="157"/>
        <v>909.95864631020129</v>
      </c>
      <c r="AI296" s="94">
        <f t="shared" si="158"/>
        <v>1.0015026232331692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139.67353966066324</v>
      </c>
      <c r="I297">
        <f t="shared" si="150"/>
        <v>1.3967353966066323E-4</v>
      </c>
      <c r="J297" s="4">
        <f t="shared" si="166"/>
        <v>586.66574112361059</v>
      </c>
      <c r="K297" s="40">
        <f t="shared" si="167"/>
        <v>4.2002640052576501</v>
      </c>
      <c r="L297" s="40">
        <f t="shared" si="151"/>
        <v>1.7997359947423499</v>
      </c>
      <c r="M297" s="10">
        <f t="shared" si="168"/>
        <v>6.3751648663088378</v>
      </c>
      <c r="N297" s="10">
        <f t="shared" si="147"/>
        <v>17.20418640980624</v>
      </c>
      <c r="O297" s="10">
        <f t="shared" si="148"/>
        <v>-0.14810000000000001</v>
      </c>
      <c r="P297" s="10">
        <f t="shared" si="169"/>
        <v>13.076422980863253</v>
      </c>
      <c r="Q297" s="42">
        <f t="shared" si="170"/>
        <v>0.36609276475208574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3.511903354335655E-4</v>
      </c>
      <c r="U297" s="42">
        <f t="shared" si="172"/>
        <v>0.75240398534950226</v>
      </c>
      <c r="V297" s="42">
        <f t="shared" si="173"/>
        <v>1.0145743556445799</v>
      </c>
      <c r="W297" s="42">
        <f t="shared" si="174"/>
        <v>1.0017360131201882</v>
      </c>
      <c r="X297" s="42">
        <f t="shared" si="175"/>
        <v>1.2838342524391644E-2</v>
      </c>
      <c r="Y297" s="42">
        <f t="shared" si="149"/>
        <v>7.1478576288357479E-3</v>
      </c>
      <c r="Z297" s="10">
        <f t="shared" si="176"/>
        <v>20.353229880347616</v>
      </c>
      <c r="AA297">
        <f t="shared" si="154"/>
        <v>6376619.9003748354</v>
      </c>
      <c r="AB297" s="10">
        <f t="shared" si="155"/>
        <v>6.3766199003748349</v>
      </c>
      <c r="AC297" s="10">
        <f t="shared" si="156"/>
        <v>6.275619900374835</v>
      </c>
      <c r="AD297" s="3">
        <f t="shared" si="157"/>
        <v>910.16967373094064</v>
      </c>
      <c r="AI297" s="94">
        <f t="shared" si="158"/>
        <v>1.0017360131201882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139.67353966066324</v>
      </c>
      <c r="I298">
        <f t="shared" si="150"/>
        <v>1.3967353966066323E-4</v>
      </c>
      <c r="J298" s="4">
        <f t="shared" si="166"/>
        <v>588.11944908228247</v>
      </c>
      <c r="K298" s="40">
        <f t="shared" si="167"/>
        <v>4.2106719032904749</v>
      </c>
      <c r="L298" s="40">
        <f t="shared" si="151"/>
        <v>1.7893280967095251</v>
      </c>
      <c r="M298" s="10">
        <f t="shared" si="168"/>
        <v>6.3766199003748349</v>
      </c>
      <c r="N298" s="10">
        <f t="shared" si="147"/>
        <v>17.20418640980624</v>
      </c>
      <c r="O298" s="10">
        <f t="shared" si="148"/>
        <v>-0.14810000000000001</v>
      </c>
      <c r="P298" s="10">
        <f t="shared" si="169"/>
        <v>13.075981035212033</v>
      </c>
      <c r="Q298" s="42">
        <f t="shared" si="170"/>
        <v>0.36739487576395041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3.5193059124527618E-4</v>
      </c>
      <c r="U298" s="42">
        <f t="shared" si="172"/>
        <v>0.75108259171280822</v>
      </c>
      <c r="V298" s="42">
        <f t="shared" si="173"/>
        <v>1.014808741077883</v>
      </c>
      <c r="W298" s="42">
        <f t="shared" si="174"/>
        <v>1.0019683245202364</v>
      </c>
      <c r="X298" s="42">
        <f t="shared" si="175"/>
        <v>1.2840416557646561E-2</v>
      </c>
      <c r="Y298" s="42">
        <f t="shared" si="149"/>
        <v>7.164577276632389E-3</v>
      </c>
      <c r="Z298" s="10">
        <f t="shared" si="176"/>
        <v>20.357926974410343</v>
      </c>
      <c r="AA298">
        <f t="shared" si="154"/>
        <v>6378068.1804339346</v>
      </c>
      <c r="AB298" s="10">
        <f t="shared" si="155"/>
        <v>6.3780681804339343</v>
      </c>
      <c r="AC298" s="10">
        <f t="shared" si="156"/>
        <v>6.2770681804339343</v>
      </c>
      <c r="AD298" s="3">
        <f t="shared" si="157"/>
        <v>910.37972160028062</v>
      </c>
      <c r="AI298" s="94">
        <f t="shared" si="158"/>
        <v>1.0019683245202364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139.67353966066324</v>
      </c>
      <c r="I299">
        <f t="shared" si="150"/>
        <v>1.3967353966066323E-4</v>
      </c>
      <c r="J299" s="4">
        <f t="shared" si="166"/>
        <v>589.57497852115898</v>
      </c>
      <c r="K299" s="40">
        <f t="shared" si="167"/>
        <v>4.2210928423059295</v>
      </c>
      <c r="L299" s="40">
        <f t="shared" si="151"/>
        <v>1.7789071576940705</v>
      </c>
      <c r="M299" s="10">
        <f t="shared" si="168"/>
        <v>6.3780681804339343</v>
      </c>
      <c r="N299" s="10">
        <f t="shared" si="147"/>
        <v>17.20418640980624</v>
      </c>
      <c r="O299" s="10">
        <f t="shared" si="148"/>
        <v>-0.14810000000000001</v>
      </c>
      <c r="P299" s="10">
        <f t="shared" si="169"/>
        <v>13.075541255952691</v>
      </c>
      <c r="Q299" s="42">
        <f t="shared" si="170"/>
        <v>0.36869703057066877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3.5267104211261877E-4</v>
      </c>
      <c r="U299" s="42">
        <f t="shared" si="172"/>
        <v>0.74976084989205827</v>
      </c>
      <c r="V299" s="42">
        <f t="shared" si="173"/>
        <v>1.0150420010973651</v>
      </c>
      <c r="W299" s="42">
        <f t="shared" si="174"/>
        <v>1.0021995575724747</v>
      </c>
      <c r="X299" s="42">
        <f t="shared" si="175"/>
        <v>1.284244352489039E-2</v>
      </c>
      <c r="Y299" s="42">
        <f t="shared" si="149"/>
        <v>7.1813001261983337E-3</v>
      </c>
      <c r="Z299" s="10">
        <f t="shared" si="176"/>
        <v>20.362602166540007</v>
      </c>
      <c r="AA299">
        <f t="shared" si="154"/>
        <v>6379509.707353224</v>
      </c>
      <c r="AB299" s="10">
        <f t="shared" si="155"/>
        <v>6.3795097073532236</v>
      </c>
      <c r="AC299" s="10">
        <f t="shared" si="156"/>
        <v>6.2785097073532237</v>
      </c>
      <c r="AD299" s="3">
        <f t="shared" si="157"/>
        <v>910.58879004397738</v>
      </c>
      <c r="AI299" s="94">
        <f t="shared" si="158"/>
        <v>1.0021995575724747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139.67353966066324</v>
      </c>
      <c r="I300">
        <f t="shared" si="150"/>
        <v>1.3967353966066323E-4</v>
      </c>
      <c r="J300" s="4">
        <f t="shared" si="166"/>
        <v>591.03232944024035</v>
      </c>
      <c r="K300" s="40">
        <f t="shared" si="167"/>
        <v>4.2315268223040166</v>
      </c>
      <c r="L300" s="40">
        <f t="shared" si="151"/>
        <v>1.7684731776959834</v>
      </c>
      <c r="M300" s="10">
        <f t="shared" si="168"/>
        <v>6.3795097073532236</v>
      </c>
      <c r="N300" s="10">
        <f t="shared" si="147"/>
        <v>17.20418640980624</v>
      </c>
      <c r="O300" s="10">
        <f t="shared" si="148"/>
        <v>-0.14810000000000001</v>
      </c>
      <c r="P300" s="10">
        <f t="shared" si="169"/>
        <v>13.075103641161903</v>
      </c>
      <c r="Q300" s="42">
        <f t="shared" si="170"/>
        <v>0.3699992289596194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3.5341168710519705E-4</v>
      </c>
      <c r="U300" s="42">
        <f t="shared" si="172"/>
        <v>0.74843876154805633</v>
      </c>
      <c r="V300" s="42">
        <f t="shared" si="173"/>
        <v>1.015274135815311</v>
      </c>
      <c r="W300" s="42">
        <f t="shared" si="174"/>
        <v>1.0024297124153432</v>
      </c>
      <c r="X300" s="42">
        <f t="shared" si="175"/>
        <v>1.284442339996783E-2</v>
      </c>
      <c r="Y300" s="42">
        <f t="shared" si="149"/>
        <v>7.1980261136567712E-3</v>
      </c>
      <c r="Z300" s="10">
        <f t="shared" si="176"/>
        <v>20.36725545953492</v>
      </c>
      <c r="AA300">
        <f t="shared" si="154"/>
        <v>6380944.4819955193</v>
      </c>
      <c r="AB300" s="10">
        <f t="shared" si="155"/>
        <v>6.3809444819955194</v>
      </c>
      <c r="AC300" s="10">
        <f t="shared" si="156"/>
        <v>6.2799444819955195</v>
      </c>
      <c r="AD300" s="3">
        <f t="shared" si="157"/>
        <v>910.79687918716741</v>
      </c>
      <c r="AI300" s="94">
        <f t="shared" si="158"/>
        <v>1.0024297124153432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139.67353966066324</v>
      </c>
      <c r="I301">
        <f t="shared" si="150"/>
        <v>1.3967353966066323E-4</v>
      </c>
      <c r="J301" s="4">
        <f t="shared" si="166"/>
        <v>592.49150183952656</v>
      </c>
      <c r="K301" s="40">
        <f t="shared" si="167"/>
        <v>4.2419738432847351</v>
      </c>
      <c r="L301" s="40">
        <f t="shared" si="151"/>
        <v>1.7580261567152649</v>
      </c>
      <c r="M301" s="10">
        <f t="shared" si="168"/>
        <v>6.3809444819955194</v>
      </c>
      <c r="N301" s="10">
        <f t="shared" si="147"/>
        <v>17.20418640980624</v>
      </c>
      <c r="O301" s="10">
        <f t="shared" si="148"/>
        <v>-0.14810000000000001</v>
      </c>
      <c r="P301" s="10">
        <f t="shared" si="169"/>
        <v>13.074668188926982</v>
      </c>
      <c r="Q301" s="42">
        <f t="shared" si="170"/>
        <v>0.37130147071832825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3.5415252529261463E-4</v>
      </c>
      <c r="U301" s="42">
        <f t="shared" si="172"/>
        <v>0.74711632834160679</v>
      </c>
      <c r="V301" s="42">
        <f t="shared" si="173"/>
        <v>1.015505145343135</v>
      </c>
      <c r="W301" s="42">
        <f t="shared" si="174"/>
        <v>1.0026587891865986</v>
      </c>
      <c r="X301" s="42">
        <f t="shared" si="175"/>
        <v>1.2846356156536398E-2</v>
      </c>
      <c r="Y301" s="42">
        <f t="shared" si="149"/>
        <v>7.2147551750910595E-3</v>
      </c>
      <c r="Z301" s="10">
        <f t="shared" si="176"/>
        <v>20.371886856178556</v>
      </c>
      <c r="AA301">
        <f t="shared" si="154"/>
        <v>6382372.5052190674</v>
      </c>
      <c r="AB301" s="10">
        <f t="shared" si="155"/>
        <v>6.3823725052190676</v>
      </c>
      <c r="AC301" s="10">
        <f t="shared" si="156"/>
        <v>6.2813725052190676</v>
      </c>
      <c r="AD301" s="3">
        <f t="shared" si="157"/>
        <v>911.00398915432447</v>
      </c>
      <c r="AI301" s="94">
        <f t="shared" si="158"/>
        <v>1.0026587891865986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139.67353966066324</v>
      </c>
      <c r="I302">
        <f t="shared" si="150"/>
        <v>1.3967353966066323E-4</v>
      </c>
      <c r="J302" s="4">
        <f t="shared" si="166"/>
        <v>593.95249571901763</v>
      </c>
      <c r="K302" s="40">
        <f t="shared" si="167"/>
        <v>4.2524339052480862</v>
      </c>
      <c r="L302" s="40">
        <f t="shared" si="151"/>
        <v>1.7475660947519138</v>
      </c>
      <c r="M302" s="10">
        <f t="shared" si="168"/>
        <v>6.3823725052190676</v>
      </c>
      <c r="N302" s="10">
        <f t="shared" si="147"/>
        <v>17.20418640980624</v>
      </c>
      <c r="O302" s="10">
        <f t="shared" si="148"/>
        <v>-0.14810000000000001</v>
      </c>
      <c r="P302" s="10">
        <f t="shared" si="169"/>
        <v>13.074234897345956</v>
      </c>
      <c r="Q302" s="42">
        <f t="shared" si="170"/>
        <v>0.37260375563446813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3.5489355574447508E-4</v>
      </c>
      <c r="U302" s="42">
        <f t="shared" si="172"/>
        <v>0.74579355193351327</v>
      </c>
      <c r="V302" s="42">
        <f t="shared" si="173"/>
        <v>1.0157350297924015</v>
      </c>
      <c r="W302" s="42">
        <f t="shared" si="174"/>
        <v>1.0028867880232695</v>
      </c>
      <c r="X302" s="42">
        <f t="shared" si="175"/>
        <v>1.2848241769132018E-2</v>
      </c>
      <c r="Y302" s="42">
        <f t="shared" si="149"/>
        <v>7.2314872465459182E-3</v>
      </c>
      <c r="Z302" s="10">
        <f t="shared" si="176"/>
        <v>20.376496359242491</v>
      </c>
      <c r="AA302">
        <f t="shared" si="154"/>
        <v>6383793.77787844</v>
      </c>
      <c r="AB302" s="10">
        <f t="shared" si="155"/>
        <v>6.3837937778784397</v>
      </c>
      <c r="AC302" s="10">
        <f t="shared" si="156"/>
        <v>6.2827937778784397</v>
      </c>
      <c r="AD302" s="3">
        <f t="shared" si="157"/>
        <v>911.2101200693894</v>
      </c>
      <c r="AI302" s="94">
        <f t="shared" si="158"/>
        <v>1.0028867880232695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139.67353966066324</v>
      </c>
      <c r="I303">
        <f t="shared" si="150"/>
        <v>1.3967353966066323E-4</v>
      </c>
      <c r="J303" s="4">
        <f t="shared" si="166"/>
        <v>595.41531107871333</v>
      </c>
      <c r="K303" s="40">
        <f t="shared" si="167"/>
        <v>4.262907008194067</v>
      </c>
      <c r="L303" s="40">
        <f t="shared" si="151"/>
        <v>1.737092991805933</v>
      </c>
      <c r="M303" s="10">
        <f t="shared" si="168"/>
        <v>6.3837937778784397</v>
      </c>
      <c r="N303" s="10">
        <f t="shared" si="147"/>
        <v>17.20418640980624</v>
      </c>
      <c r="O303" s="10">
        <f t="shared" si="148"/>
        <v>-0.14810000000000001</v>
      </c>
      <c r="P303" s="10">
        <f t="shared" si="169"/>
        <v>13.073803764527261</v>
      </c>
      <c r="Q303" s="42">
        <f t="shared" si="170"/>
        <v>0.37390608349585763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3.55634777530382E-4</v>
      </c>
      <c r="U303" s="42">
        <f t="shared" si="172"/>
        <v>0.74447043398458013</v>
      </c>
      <c r="V303" s="42">
        <f t="shared" si="173"/>
        <v>1.0159637892730407</v>
      </c>
      <c r="W303" s="42">
        <f t="shared" si="174"/>
        <v>1.0031137090617972</v>
      </c>
      <c r="X303" s="42">
        <f t="shared" si="175"/>
        <v>1.2850080211243453E-2</v>
      </c>
      <c r="Y303" s="42">
        <f t="shared" si="149"/>
        <v>7.2482222640261103E-3</v>
      </c>
      <c r="Z303" s="10">
        <f t="shared" si="176"/>
        <v>20.381083971482209</v>
      </c>
      <c r="AA303">
        <f t="shared" si="154"/>
        <v>6385208.3008232508</v>
      </c>
      <c r="AB303" s="10">
        <f t="shared" si="155"/>
        <v>6.3852083008232512</v>
      </c>
      <c r="AC303" s="10">
        <f t="shared" si="156"/>
        <v>6.2842083008232512</v>
      </c>
      <c r="AD303" s="3">
        <f t="shared" si="157"/>
        <v>911.41527205558384</v>
      </c>
      <c r="AI303" s="94">
        <f t="shared" si="158"/>
        <v>1.0031137090617972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139.67353966066324</v>
      </c>
      <c r="I304">
        <f t="shared" si="150"/>
        <v>1.3967353966066323E-4</v>
      </c>
      <c r="J304" s="4">
        <f t="shared" si="166"/>
        <v>596.87994791861411</v>
      </c>
      <c r="K304" s="40">
        <f t="shared" si="167"/>
        <v>4.273393152122682</v>
      </c>
      <c r="L304" s="40">
        <f t="shared" si="151"/>
        <v>1.726606847877318</v>
      </c>
      <c r="M304" s="10">
        <f t="shared" si="168"/>
        <v>6.3852083008232512</v>
      </c>
      <c r="N304" s="10">
        <f t="shared" si="147"/>
        <v>17.20418640980624</v>
      </c>
      <c r="O304" s="10">
        <f t="shared" si="148"/>
        <v>-0.14810000000000001</v>
      </c>
      <c r="P304" s="10">
        <f t="shared" si="169"/>
        <v>13.073374788590115</v>
      </c>
      <c r="Q304" s="42">
        <f t="shared" si="170"/>
        <v>0.37520845409046055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3.5637618971993924E-4</v>
      </c>
      <c r="U304" s="42">
        <f t="shared" si="172"/>
        <v>0.74314697615561087</v>
      </c>
      <c r="V304" s="42">
        <f t="shared" si="173"/>
        <v>1.0161914238955649</v>
      </c>
      <c r="W304" s="42">
        <f t="shared" si="174"/>
        <v>1.0033395524378315</v>
      </c>
      <c r="X304" s="42">
        <f t="shared" si="175"/>
        <v>1.2851871457733477E-2</v>
      </c>
      <c r="Y304" s="42">
        <f t="shared" si="149"/>
        <v>7.2649601634982791E-3</v>
      </c>
      <c r="Z304" s="10">
        <f t="shared" si="176"/>
        <v>20.385649695641842</v>
      </c>
      <c r="AA304">
        <f t="shared" si="154"/>
        <v>6386616.0748996148</v>
      </c>
      <c r="AB304" s="10">
        <f t="shared" si="155"/>
        <v>6.3866160748996146</v>
      </c>
      <c r="AC304" s="10">
        <f t="shared" si="156"/>
        <v>6.2856160748996146</v>
      </c>
      <c r="AD304" s="3">
        <f t="shared" si="157"/>
        <v>911.61944523562215</v>
      </c>
      <c r="AI304" s="94">
        <f t="shared" si="158"/>
        <v>1.0033395524378315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139.67353966066324</v>
      </c>
      <c r="I305">
        <f t="shared" si="150"/>
        <v>1.3967353966066323E-4</v>
      </c>
      <c r="J305" s="4">
        <f t="shared" si="166"/>
        <v>598.34640623871951</v>
      </c>
      <c r="K305" s="40">
        <f t="shared" si="167"/>
        <v>4.2838923370339268</v>
      </c>
      <c r="L305" s="40">
        <f t="shared" si="151"/>
        <v>1.7161076629660732</v>
      </c>
      <c r="M305" s="10">
        <f t="shared" si="168"/>
        <v>6.3866160748996146</v>
      </c>
      <c r="N305" s="10">
        <f t="shared" si="147"/>
        <v>17.20418640980624</v>
      </c>
      <c r="O305" s="10">
        <f t="shared" si="148"/>
        <v>-0.14810000000000001</v>
      </c>
      <c r="P305" s="10">
        <f t="shared" si="169"/>
        <v>13.072947967664044</v>
      </c>
      <c r="Q305" s="42">
        <f t="shared" si="170"/>
        <v>0.37651086720638499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3.571177913827503E-4</v>
      </c>
      <c r="U305" s="42">
        <f t="shared" si="172"/>
        <v>0.74182318010741011</v>
      </c>
      <c r="V305" s="42">
        <f t="shared" si="173"/>
        <v>1.016417933768387</v>
      </c>
      <c r="W305" s="42">
        <f t="shared" si="174"/>
        <v>1.0035643182864629</v>
      </c>
      <c r="X305" s="42">
        <f t="shared" si="175"/>
        <v>1.2853615481924097E-2</v>
      </c>
      <c r="Y305" s="42">
        <f t="shared" si="149"/>
        <v>7.2817008808889862E-3</v>
      </c>
      <c r="Z305" s="10">
        <f t="shared" si="176"/>
        <v>20.39019353444823</v>
      </c>
      <c r="AA305">
        <f t="shared" si="154"/>
        <v>6388017.1009483105</v>
      </c>
      <c r="AB305" s="10">
        <f t="shared" si="155"/>
        <v>6.3880171009483107</v>
      </c>
      <c r="AC305" s="10">
        <f t="shared" si="156"/>
        <v>6.2870171009483107</v>
      </c>
      <c r="AD305" s="3">
        <f t="shared" si="157"/>
        <v>911.82263973144461</v>
      </c>
      <c r="AI305" s="94">
        <f t="shared" si="158"/>
        <v>1.0035643182864629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139.67353966066324</v>
      </c>
      <c r="I306">
        <f t="shared" si="150"/>
        <v>1.3967353966066323E-4</v>
      </c>
      <c r="J306" s="4">
        <f t="shared" si="166"/>
        <v>599.81468603902999</v>
      </c>
      <c r="K306" s="40">
        <f t="shared" si="167"/>
        <v>4.2944045629278049</v>
      </c>
      <c r="L306" s="40">
        <f t="shared" si="151"/>
        <v>1.7055954370721951</v>
      </c>
      <c r="M306" s="10">
        <f t="shared" si="168"/>
        <v>6.3880171009483107</v>
      </c>
      <c r="N306" s="10">
        <f t="shared" si="147"/>
        <v>17.20418640980624</v>
      </c>
      <c r="O306" s="10">
        <f t="shared" si="148"/>
        <v>-0.14810000000000001</v>
      </c>
      <c r="P306" s="10">
        <f t="shared" si="169"/>
        <v>13.072523299889415</v>
      </c>
      <c r="Q306" s="42">
        <f t="shared" si="170"/>
        <v>0.3778133226318825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3.5785958158841884E-4</v>
      </c>
      <c r="U306" s="42">
        <f t="shared" si="172"/>
        <v>0.74049904750078144</v>
      </c>
      <c r="V306" s="42">
        <f t="shared" si="173"/>
        <v>1.0166433190010193</v>
      </c>
      <c r="W306" s="42">
        <f t="shared" si="174"/>
        <v>1.0037880067419314</v>
      </c>
      <c r="X306" s="42">
        <f t="shared" si="175"/>
        <v>1.2855312259087981E-2</v>
      </c>
      <c r="Y306" s="42">
        <f t="shared" si="149"/>
        <v>7.2984443520872997E-3</v>
      </c>
      <c r="Z306" s="10">
        <f t="shared" si="176"/>
        <v>20.394715490617713</v>
      </c>
      <c r="AA306">
        <f t="shared" si="154"/>
        <v>6389411.3798068827</v>
      </c>
      <c r="AB306" s="10">
        <f t="shared" si="155"/>
        <v>6.3894113798068828</v>
      </c>
      <c r="AC306" s="10">
        <f t="shared" si="156"/>
        <v>6.2884113798068828</v>
      </c>
      <c r="AD306" s="3">
        <f t="shared" si="157"/>
        <v>912.02485566452253</v>
      </c>
      <c r="AI306" s="94">
        <f t="shared" si="158"/>
        <v>1.0037880067419314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139.67353966066324</v>
      </c>
      <c r="I307">
        <f t="shared" si="150"/>
        <v>1.3967353966066323E-4</v>
      </c>
      <c r="J307" s="4">
        <f t="shared" si="166"/>
        <v>601.28478731954488</v>
      </c>
      <c r="K307" s="40">
        <f t="shared" si="167"/>
        <v>4.3049298298043128</v>
      </c>
      <c r="L307" s="40">
        <f t="shared" si="151"/>
        <v>1.6950701701956872</v>
      </c>
      <c r="M307" s="10">
        <f t="shared" si="168"/>
        <v>6.3894113798068828</v>
      </c>
      <c r="N307" s="10">
        <f t="shared" si="147"/>
        <v>17.20418640980624</v>
      </c>
      <c r="O307" s="10">
        <f t="shared" si="148"/>
        <v>-0.14810000000000001</v>
      </c>
      <c r="P307" s="10">
        <f t="shared" si="169"/>
        <v>13.072100783416778</v>
      </c>
      <c r="Q307" s="42">
        <f t="shared" si="170"/>
        <v>0.37911582015534734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3.5860155940654827E-4</v>
      </c>
      <c r="U307" s="42">
        <f t="shared" si="172"/>
        <v>0.73917457999652936</v>
      </c>
      <c r="V307" s="42">
        <f t="shared" si="173"/>
        <v>1.0168675797008784</v>
      </c>
      <c r="W307" s="42">
        <f t="shared" si="174"/>
        <v>1.0040106179379591</v>
      </c>
      <c r="X307" s="42">
        <f t="shared" si="175"/>
        <v>1.2856961762919283E-2</v>
      </c>
      <c r="Y307" s="42">
        <f t="shared" si="149"/>
        <v>7.3151905129427838E-3</v>
      </c>
      <c r="Z307" s="10">
        <f t="shared" si="176"/>
        <v>20.39921556685011</v>
      </c>
      <c r="AA307">
        <f t="shared" si="154"/>
        <v>6390798.9123077812</v>
      </c>
      <c r="AB307" s="10">
        <f t="shared" si="155"/>
        <v>6.3907989123077815</v>
      </c>
      <c r="AC307" s="10">
        <f t="shared" si="156"/>
        <v>6.2897989123077815</v>
      </c>
      <c r="AD307" s="3">
        <f t="shared" si="157"/>
        <v>912.22609315558827</v>
      </c>
      <c r="AI307" s="94">
        <f t="shared" si="158"/>
        <v>1.0040106179379591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139.67353966066324</v>
      </c>
      <c r="I308">
        <f t="shared" si="150"/>
        <v>1.3967353966066323E-4</v>
      </c>
      <c r="J308" s="4">
        <f t="shared" si="166"/>
        <v>602.75671008026484</v>
      </c>
      <c r="K308" s="40">
        <f t="shared" si="167"/>
        <v>4.3154681376634532</v>
      </c>
      <c r="L308" s="40">
        <f t="shared" si="151"/>
        <v>1.6845318623365468</v>
      </c>
      <c r="M308" s="10">
        <f t="shared" si="168"/>
        <v>6.3907989123077815</v>
      </c>
      <c r="N308" s="10">
        <f t="shared" si="147"/>
        <v>17.20418640980624</v>
      </c>
      <c r="O308" s="10">
        <f t="shared" si="148"/>
        <v>-0.14810000000000001</v>
      </c>
      <c r="P308" s="10">
        <f t="shared" si="169"/>
        <v>13.0716804164074</v>
      </c>
      <c r="Q308" s="42">
        <f t="shared" si="170"/>
        <v>0.38041835956531578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3.5934372390674263E-4</v>
      </c>
      <c r="U308" s="42">
        <f t="shared" si="172"/>
        <v>0.73784977925545747</v>
      </c>
      <c r="V308" s="42">
        <f t="shared" si="173"/>
        <v>1.0170907159760987</v>
      </c>
      <c r="W308" s="42">
        <f t="shared" si="174"/>
        <v>1.0042321520074553</v>
      </c>
      <c r="X308" s="42">
        <f t="shared" si="175"/>
        <v>1.2858563968643377E-2</v>
      </c>
      <c r="Y308" s="42">
        <f t="shared" si="149"/>
        <v>7.3319392992675422E-3</v>
      </c>
      <c r="Z308" s="10">
        <f t="shared" si="176"/>
        <v>20.403693765833896</v>
      </c>
      <c r="AA308">
        <f t="shared" si="154"/>
        <v>6392179.6992799565</v>
      </c>
      <c r="AB308" s="10">
        <f t="shared" si="155"/>
        <v>6.3921796992799562</v>
      </c>
      <c r="AC308" s="10">
        <f t="shared" si="156"/>
        <v>6.2911796992799562</v>
      </c>
      <c r="AD308" s="3">
        <f t="shared" si="157"/>
        <v>912.4263523248668</v>
      </c>
      <c r="AI308" s="94">
        <f t="shared" si="158"/>
        <v>1.0042321520074553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139.67353966066324</v>
      </c>
      <c r="I309">
        <f t="shared" si="150"/>
        <v>1.3967353966066323E-4</v>
      </c>
      <c r="J309" s="4">
        <f t="shared" si="166"/>
        <v>604.23045432118965</v>
      </c>
      <c r="K309" s="40">
        <f t="shared" si="167"/>
        <v>4.3260194865052259</v>
      </c>
      <c r="L309" s="40">
        <f t="shared" si="151"/>
        <v>1.6739805134947741</v>
      </c>
      <c r="M309" s="10">
        <f t="shared" si="168"/>
        <v>6.3921796992799562</v>
      </c>
      <c r="N309" s="10">
        <f t="shared" si="147"/>
        <v>17.20418640980624</v>
      </c>
      <c r="O309" s="10">
        <f t="shared" si="148"/>
        <v>-0.14810000000000001</v>
      </c>
      <c r="P309" s="10">
        <f t="shared" si="169"/>
        <v>13.071262197032766</v>
      </c>
      <c r="Q309" s="42">
        <f t="shared" si="170"/>
        <v>0.38172094065046519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3.6008607415860533E-4</v>
      </c>
      <c r="U309" s="42">
        <f t="shared" si="172"/>
        <v>0.73652464693837005</v>
      </c>
      <c r="V309" s="42">
        <f t="shared" si="173"/>
        <v>1.0173127279331093</v>
      </c>
      <c r="W309" s="42">
        <f t="shared" si="174"/>
        <v>1.004452609082771</v>
      </c>
      <c r="X309" s="42">
        <f t="shared" si="175"/>
        <v>1.2860118850338331E-2</v>
      </c>
      <c r="Y309" s="42">
        <f t="shared" si="149"/>
        <v>7.348690646834766E-3</v>
      </c>
      <c r="Z309" s="10">
        <f t="shared" si="176"/>
        <v>20.408150090241826</v>
      </c>
      <c r="AA309">
        <f t="shared" si="154"/>
        <v>6393553.7415475156</v>
      </c>
      <c r="AB309" s="10">
        <f t="shared" si="155"/>
        <v>6.3935537415475157</v>
      </c>
      <c r="AC309" s="10">
        <f t="shared" si="156"/>
        <v>6.2925537415475157</v>
      </c>
      <c r="AD309" s="3">
        <f t="shared" si="157"/>
        <v>912.62563329188049</v>
      </c>
      <c r="AI309" s="94">
        <f t="shared" si="158"/>
        <v>1.004452609082771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139.67353966066324</v>
      </c>
      <c r="I310">
        <f t="shared" si="150"/>
        <v>1.3967353966066323E-4</v>
      </c>
      <c r="J310" s="4">
        <f t="shared" si="166"/>
        <v>605.7060200423191</v>
      </c>
      <c r="K310" s="40">
        <f t="shared" si="167"/>
        <v>4.3365838763296285</v>
      </c>
      <c r="L310" s="40">
        <f t="shared" si="151"/>
        <v>1.6634161236703715</v>
      </c>
      <c r="M310" s="10">
        <f t="shared" si="168"/>
        <v>6.3935537415475157</v>
      </c>
      <c r="N310" s="10">
        <f t="shared" si="147"/>
        <v>17.20418640980624</v>
      </c>
      <c r="O310" s="10">
        <f t="shared" si="148"/>
        <v>-0.14810000000000001</v>
      </c>
      <c r="P310" s="10">
        <f t="shared" si="169"/>
        <v>13.070846123474958</v>
      </c>
      <c r="Q310" s="42">
        <f t="shared" si="170"/>
        <v>0.38302356319961328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3.6082860923173998E-4</v>
      </c>
      <c r="U310" s="42">
        <f t="shared" si="172"/>
        <v>0.73519918470607104</v>
      </c>
      <c r="V310" s="42">
        <f t="shared" si="173"/>
        <v>1.0175336156785084</v>
      </c>
      <c r="W310" s="42">
        <f t="shared" si="174"/>
        <v>1.0046719892954836</v>
      </c>
      <c r="X310" s="42">
        <f t="shared" si="175"/>
        <v>1.2861626383024793E-2</v>
      </c>
      <c r="Y310" s="42">
        <f t="shared" si="149"/>
        <v>7.3654444913800118E-3</v>
      </c>
      <c r="Z310" s="10">
        <f t="shared" si="176"/>
        <v>20.41258454273397</v>
      </c>
      <c r="AA310">
        <f t="shared" si="154"/>
        <v>6394921.03993065</v>
      </c>
      <c r="AB310" s="10">
        <f t="shared" si="155"/>
        <v>6.39492103993065</v>
      </c>
      <c r="AC310" s="10">
        <f t="shared" si="156"/>
        <v>6.29392103993065</v>
      </c>
      <c r="AD310" s="3">
        <f t="shared" si="157"/>
        <v>912.82393617558375</v>
      </c>
      <c r="AI310" s="94">
        <f t="shared" si="158"/>
        <v>1.0046719892954836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139.67353966066324</v>
      </c>
      <c r="I311">
        <f t="shared" si="150"/>
        <v>1.3967353966066323E-4</v>
      </c>
      <c r="J311" s="4">
        <f t="shared" si="166"/>
        <v>607.18340724365339</v>
      </c>
      <c r="K311" s="40">
        <f t="shared" si="167"/>
        <v>4.3471613071366635</v>
      </c>
      <c r="L311" s="40">
        <f t="shared" si="151"/>
        <v>1.6528386928633365</v>
      </c>
      <c r="M311" s="10">
        <f t="shared" si="168"/>
        <v>6.39492103993065</v>
      </c>
      <c r="N311" s="10">
        <f t="shared" si="147"/>
        <v>17.20418640980624</v>
      </c>
      <c r="O311" s="10">
        <f t="shared" si="148"/>
        <v>-0.14810000000000001</v>
      </c>
      <c r="P311" s="10">
        <f t="shared" si="169"/>
        <v>13.07043219392634</v>
      </c>
      <c r="Q311" s="42">
        <f t="shared" si="170"/>
        <v>0.38432622700171731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3.6157132819575024E-4</v>
      </c>
      <c r="U311" s="42">
        <f t="shared" si="172"/>
        <v>0.73387339421936448</v>
      </c>
      <c r="V311" s="42">
        <f t="shared" si="173"/>
        <v>1.0177533793179576</v>
      </c>
      <c r="W311" s="42">
        <f t="shared" si="174"/>
        <v>1.0048902927765446</v>
      </c>
      <c r="X311" s="42">
        <f t="shared" si="175"/>
        <v>1.2863086541412994E-2</v>
      </c>
      <c r="Y311" s="42">
        <f t="shared" si="149"/>
        <v>7.382200768600842E-3</v>
      </c>
      <c r="Z311" s="10">
        <f t="shared" si="176"/>
        <v>20.416997125956321</v>
      </c>
      <c r="AA311">
        <f t="shared" si="154"/>
        <v>6396281.5952452142</v>
      </c>
      <c r="AB311" s="10">
        <f t="shared" si="155"/>
        <v>6.3962815952452141</v>
      </c>
      <c r="AC311" s="10">
        <f t="shared" si="156"/>
        <v>6.2952815952452141</v>
      </c>
      <c r="AD311" s="3">
        <f t="shared" si="157"/>
        <v>913.0212610943023</v>
      </c>
      <c r="AI311" s="94">
        <f t="shared" si="158"/>
        <v>1.0048902927765446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139.67353966066324</v>
      </c>
      <c r="I312">
        <f t="shared" si="150"/>
        <v>1.3967353966066323E-4</v>
      </c>
      <c r="J312" s="4">
        <f t="shared" si="166"/>
        <v>608.66261592519277</v>
      </c>
      <c r="K312" s="40">
        <f t="shared" si="167"/>
        <v>4.3577517789263318</v>
      </c>
      <c r="L312" s="40">
        <f t="shared" si="151"/>
        <v>1.6422482210736682</v>
      </c>
      <c r="M312" s="10">
        <f t="shared" si="168"/>
        <v>6.3962815952452141</v>
      </c>
      <c r="N312" s="10">
        <f t="shared" si="147"/>
        <v>17.20418640980624</v>
      </c>
      <c r="O312" s="10">
        <f t="shared" si="148"/>
        <v>-0.14810000000000001</v>
      </c>
      <c r="P312" s="10">
        <f t="shared" si="169"/>
        <v>13.070020406589681</v>
      </c>
      <c r="Q312" s="42">
        <f t="shared" si="170"/>
        <v>0.38562893184587338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3.6231423012023995E-4</v>
      </c>
      <c r="U312" s="42">
        <f t="shared" si="172"/>
        <v>0.7325472771390541</v>
      </c>
      <c r="V312" s="42">
        <f t="shared" si="173"/>
        <v>1.0179720189568235</v>
      </c>
      <c r="W312" s="42">
        <f t="shared" si="174"/>
        <v>1.005107519656214</v>
      </c>
      <c r="X312" s="42">
        <f t="shared" si="175"/>
        <v>1.2864499300609511E-2</v>
      </c>
      <c r="Y312" s="42">
        <f t="shared" si="149"/>
        <v>7.3989594141573882E-3</v>
      </c>
      <c r="Z312" s="10">
        <f t="shared" si="176"/>
        <v>20.421387842541879</v>
      </c>
      <c r="AA312">
        <f t="shared" si="154"/>
        <v>6397635.408303054</v>
      </c>
      <c r="AB312" s="10">
        <f t="shared" si="155"/>
        <v>6.3976354083030538</v>
      </c>
      <c r="AC312" s="10">
        <f t="shared" si="156"/>
        <v>6.2966354083030538</v>
      </c>
      <c r="AD312" s="3">
        <f t="shared" si="157"/>
        <v>913.21760816578012</v>
      </c>
      <c r="AI312" s="94">
        <f t="shared" si="158"/>
        <v>1.005107519656214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139.67353966066324</v>
      </c>
      <c r="I313">
        <f t="shared" si="150"/>
        <v>1.3967353966066323E-4</v>
      </c>
      <c r="J313" s="4">
        <f t="shared" si="166"/>
        <v>610.14364608693654</v>
      </c>
      <c r="K313" s="40">
        <f t="shared" si="167"/>
        <v>4.368355291698629</v>
      </c>
      <c r="L313" s="40">
        <f t="shared" si="151"/>
        <v>1.631644708301371</v>
      </c>
      <c r="M313" s="10">
        <f t="shared" si="168"/>
        <v>6.3976354083030538</v>
      </c>
      <c r="N313" s="10">
        <f t="shared" si="147"/>
        <v>17.20418640980624</v>
      </c>
      <c r="O313" s="10">
        <f t="shared" si="148"/>
        <v>-0.14810000000000001</v>
      </c>
      <c r="P313" s="10">
        <f t="shared" si="169"/>
        <v>13.069610759678021</v>
      </c>
      <c r="Q313" s="42">
        <f t="shared" si="170"/>
        <v>0.38693167752131558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3.630573140748124E-4</v>
      </c>
      <c r="U313" s="42">
        <f t="shared" si="172"/>
        <v>0.7312208351259446</v>
      </c>
      <c r="V313" s="42">
        <f t="shared" si="173"/>
        <v>1.0181895346989021</v>
      </c>
      <c r="W313" s="42">
        <f t="shared" si="174"/>
        <v>1.0053236700641119</v>
      </c>
      <c r="X313" s="42">
        <f t="shared" si="175"/>
        <v>1.2865864634790114E-2</v>
      </c>
      <c r="Y313" s="42">
        <f t="shared" si="149"/>
        <v>7.4157203636711858E-3</v>
      </c>
      <c r="Z313" s="10">
        <f t="shared" si="176"/>
        <v>20.425756695107058</v>
      </c>
      <c r="AA313">
        <f t="shared" si="154"/>
        <v>6398982.4799109036</v>
      </c>
      <c r="AB313" s="10">
        <f t="shared" si="155"/>
        <v>6.3989824799109032</v>
      </c>
      <c r="AC313" s="10">
        <f t="shared" si="156"/>
        <v>6.2979824799109032</v>
      </c>
      <c r="AD313" s="3">
        <f t="shared" si="157"/>
        <v>913.41297750702006</v>
      </c>
      <c r="AI313" s="94">
        <f t="shared" si="158"/>
        <v>1.0053236700641119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139.67353966066324</v>
      </c>
      <c r="I314">
        <f t="shared" si="150"/>
        <v>1.3967353966066323E-4</v>
      </c>
      <c r="J314" s="4">
        <f t="shared" si="166"/>
        <v>611.6264977288854</v>
      </c>
      <c r="K314" s="40">
        <f t="shared" si="167"/>
        <v>4.3789718454535596</v>
      </c>
      <c r="L314" s="40">
        <f t="shared" si="151"/>
        <v>1.6210281545464404</v>
      </c>
      <c r="M314" s="10">
        <f t="shared" si="168"/>
        <v>6.3989824799109032</v>
      </c>
      <c r="N314" s="10">
        <f t="shared" si="147"/>
        <v>17.20418640980624</v>
      </c>
      <c r="O314" s="10">
        <f t="shared" si="148"/>
        <v>-0.14810000000000001</v>
      </c>
      <c r="P314" s="10">
        <f t="shared" si="169"/>
        <v>13.069203251414981</v>
      </c>
      <c r="Q314" s="42">
        <f t="shared" si="170"/>
        <v>0.38823446381741511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3.6380057912907153E-4</v>
      </c>
      <c r="U314" s="42">
        <f t="shared" si="172"/>
        <v>0.72989406984083938</v>
      </c>
      <c r="V314" s="42">
        <f t="shared" si="173"/>
        <v>1.0184059266492766</v>
      </c>
      <c r="W314" s="42">
        <f t="shared" si="174"/>
        <v>1.0055387441290415</v>
      </c>
      <c r="X314" s="42">
        <f t="shared" si="175"/>
        <v>1.286718252023511E-2</v>
      </c>
      <c r="Y314" s="42">
        <f t="shared" si="149"/>
        <v>7.4324835527279599E-3</v>
      </c>
      <c r="Z314" s="10">
        <f t="shared" si="176"/>
        <v>20.430103686258882</v>
      </c>
      <c r="AA314">
        <f t="shared" si="154"/>
        <v>6400322.8108725986</v>
      </c>
      <c r="AB314" s="10">
        <f t="shared" si="155"/>
        <v>6.4003228108725985</v>
      </c>
      <c r="AC314" s="10">
        <f t="shared" si="156"/>
        <v>6.2993228108725985</v>
      </c>
      <c r="AD314" s="3">
        <f t="shared" si="157"/>
        <v>913.60736923460456</v>
      </c>
      <c r="AI314" s="94">
        <f t="shared" si="158"/>
        <v>1.0055387441290415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139.67353966066324</v>
      </c>
      <c r="I315">
        <f t="shared" si="150"/>
        <v>1.3967353966066323E-4</v>
      </c>
      <c r="J315" s="4">
        <f t="shared" si="166"/>
        <v>613.11117085103888</v>
      </c>
      <c r="K315" s="40">
        <f t="shared" si="167"/>
        <v>4.3896014401911199</v>
      </c>
      <c r="L315" s="40">
        <f t="shared" si="151"/>
        <v>1.6103985598088801</v>
      </c>
      <c r="M315" s="10">
        <f t="shared" si="168"/>
        <v>6.4003228108725985</v>
      </c>
      <c r="N315" s="10">
        <f t="shared" si="147"/>
        <v>17.20418640980624</v>
      </c>
      <c r="O315" s="10">
        <f t="shared" si="148"/>
        <v>-0.14810000000000001</v>
      </c>
      <c r="P315" s="10">
        <f t="shared" si="169"/>
        <v>13.068797880034074</v>
      </c>
      <c r="Q315" s="42">
        <f t="shared" si="170"/>
        <v>0.38953729052367975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3.6454402435262073E-4</v>
      </c>
      <c r="U315" s="42">
        <f t="shared" si="172"/>
        <v>0.72856698294454292</v>
      </c>
      <c r="V315" s="42">
        <f t="shared" si="173"/>
        <v>1.0186211949103949</v>
      </c>
      <c r="W315" s="42">
        <f t="shared" si="174"/>
        <v>1.0057527419793435</v>
      </c>
      <c r="X315" s="42">
        <f t="shared" si="175"/>
        <v>1.2868452931051433E-2</v>
      </c>
      <c r="Y315" s="42">
        <f t="shared" si="149"/>
        <v>7.4492489168748429E-3</v>
      </c>
      <c r="Z315" s="10">
        <f t="shared" si="176"/>
        <v>20.434428818586913</v>
      </c>
      <c r="AA315">
        <f t="shared" si="154"/>
        <v>6401656.4019865943</v>
      </c>
      <c r="AB315" s="10">
        <f t="shared" si="155"/>
        <v>6.4016564019865942</v>
      </c>
      <c r="AC315" s="10">
        <f t="shared" si="156"/>
        <v>6.3006564019865943</v>
      </c>
      <c r="AD315" s="3">
        <f t="shared" si="157"/>
        <v>913.80078346433561</v>
      </c>
      <c r="AI315" s="94">
        <f t="shared" si="158"/>
        <v>1.0057527419793435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139.67353966066324</v>
      </c>
      <c r="I316">
        <f t="shared" si="150"/>
        <v>1.3967353966066323E-4</v>
      </c>
      <c r="J316" s="4">
        <f t="shared" si="166"/>
        <v>614.59766545339744</v>
      </c>
      <c r="K316" s="40">
        <f t="shared" si="167"/>
        <v>4.4002440759113144</v>
      </c>
      <c r="L316" s="40">
        <f t="shared" si="151"/>
        <v>1.5997559240886856</v>
      </c>
      <c r="M316" s="10">
        <f t="shared" si="168"/>
        <v>6.4016564019865942</v>
      </c>
      <c r="N316" s="10">
        <f t="shared" si="147"/>
        <v>17.20418640980624</v>
      </c>
      <c r="O316" s="10">
        <f t="shared" si="148"/>
        <v>-0.14810000000000001</v>
      </c>
      <c r="P316" s="10">
        <f t="shared" si="169"/>
        <v>13.068394643779431</v>
      </c>
      <c r="Q316" s="42">
        <f t="shared" si="170"/>
        <v>0.39084015742975287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3.6528764881506385E-4</v>
      </c>
      <c r="U316" s="42">
        <f t="shared" si="172"/>
        <v>0.72723957609785872</v>
      </c>
      <c r="V316" s="42">
        <f t="shared" si="173"/>
        <v>1.01883533958587</v>
      </c>
      <c r="W316" s="42">
        <f t="shared" si="174"/>
        <v>1.0059656637424994</v>
      </c>
      <c r="X316" s="42">
        <f t="shared" si="175"/>
        <v>1.286967584337062E-2</v>
      </c>
      <c r="Y316" s="42">
        <f t="shared" si="149"/>
        <v>7.4660163916230593E-3</v>
      </c>
      <c r="Z316" s="10">
        <f t="shared" si="176"/>
        <v>20.43873209467019</v>
      </c>
      <c r="AA316">
        <f t="shared" si="154"/>
        <v>6402983.2540480997</v>
      </c>
      <c r="AB316" s="10">
        <f t="shared" si="155"/>
        <v>6.4029832540480998</v>
      </c>
      <c r="AC316" s="10">
        <f t="shared" si="156"/>
        <v>6.3019832540480998</v>
      </c>
      <c r="AD316" s="3">
        <f t="shared" si="157"/>
        <v>913.99322031154452</v>
      </c>
      <c r="AI316" s="94">
        <f t="shared" si="158"/>
        <v>1.0059656637424994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139.67353966066324</v>
      </c>
      <c r="I317">
        <f t="shared" si="150"/>
        <v>1.3967353966066323E-4</v>
      </c>
      <c r="J317" s="4">
        <f t="shared" si="166"/>
        <v>616.08598153596063</v>
      </c>
      <c r="K317" s="40">
        <f t="shared" si="167"/>
        <v>4.4108997526141396</v>
      </c>
      <c r="L317" s="40">
        <f t="shared" si="151"/>
        <v>1.5891002473858604</v>
      </c>
      <c r="M317" s="10">
        <f t="shared" si="168"/>
        <v>6.4029832540480998</v>
      </c>
      <c r="N317" s="10">
        <f t="shared" si="147"/>
        <v>17.20418640980624</v>
      </c>
      <c r="O317" s="10">
        <f t="shared" si="148"/>
        <v>-0.14810000000000001</v>
      </c>
      <c r="P317" s="10">
        <f t="shared" si="169"/>
        <v>13.06799354090513</v>
      </c>
      <c r="Q317" s="42">
        <f t="shared" si="170"/>
        <v>0.39214306432541268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3.6603145158600438E-4</v>
      </c>
      <c r="U317" s="42">
        <f t="shared" si="172"/>
        <v>0.72591185096159139</v>
      </c>
      <c r="V317" s="42">
        <f t="shared" si="173"/>
        <v>1.0190483607771126</v>
      </c>
      <c r="W317" s="42">
        <f t="shared" si="174"/>
        <v>1.0061775095454732</v>
      </c>
      <c r="X317" s="42">
        <f t="shared" si="175"/>
        <v>1.2870851231639335E-2</v>
      </c>
      <c r="Y317" s="42">
        <f t="shared" si="149"/>
        <v>7.4827859124457739E-3</v>
      </c>
      <c r="Z317" s="10">
        <f t="shared" si="176"/>
        <v>20.443013517070909</v>
      </c>
      <c r="AA317">
        <f t="shared" si="154"/>
        <v>6404303.3678471288</v>
      </c>
      <c r="AB317" s="10">
        <f t="shared" si="155"/>
        <v>6.4043033678471284</v>
      </c>
      <c r="AC317" s="10">
        <f t="shared" si="156"/>
        <v>6.3033033678471284</v>
      </c>
      <c r="AD317" s="3">
        <f t="shared" si="157"/>
        <v>914.18467989080909</v>
      </c>
      <c r="AI317" s="94">
        <f t="shared" si="158"/>
        <v>1.0061775095454732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139.67353966066324</v>
      </c>
      <c r="I318">
        <f t="shared" si="150"/>
        <v>1.3967353966066323E-4</v>
      </c>
      <c r="J318" s="4">
        <f t="shared" si="166"/>
        <v>617.57611909872867</v>
      </c>
      <c r="K318" s="40">
        <f t="shared" si="167"/>
        <v>4.4215684702995954</v>
      </c>
      <c r="L318" s="40">
        <f t="shared" si="151"/>
        <v>1.5784315297004046</v>
      </c>
      <c r="M318" s="10">
        <f t="shared" si="168"/>
        <v>6.4043033678471284</v>
      </c>
      <c r="N318" s="10">
        <f t="shared" si="147"/>
        <v>17.20418640980624</v>
      </c>
      <c r="O318" s="10">
        <f t="shared" si="148"/>
        <v>-0.14810000000000001</v>
      </c>
      <c r="P318" s="10">
        <f t="shared" si="169"/>
        <v>13.067594569675769</v>
      </c>
      <c r="Q318" s="42">
        <f t="shared" si="170"/>
        <v>0.39344601100057158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3.6677543173504595E-4</v>
      </c>
      <c r="U318" s="42">
        <f t="shared" si="172"/>
        <v>0.72458380919654475</v>
      </c>
      <c r="V318" s="42">
        <f t="shared" si="173"/>
        <v>1.0192602585863144</v>
      </c>
      <c r="W318" s="42">
        <f t="shared" si="174"/>
        <v>1.0063882795143986</v>
      </c>
      <c r="X318" s="42">
        <f t="shared" si="175"/>
        <v>1.287197907191584E-2</v>
      </c>
      <c r="Y318" s="42">
        <f t="shared" si="149"/>
        <v>7.4995574147802418E-3</v>
      </c>
      <c r="Z318" s="10">
        <f t="shared" si="176"/>
        <v>20.44727308833987</v>
      </c>
      <c r="AA318">
        <f t="shared" si="154"/>
        <v>6405616.7441701842</v>
      </c>
      <c r="AB318" s="10">
        <f t="shared" si="155"/>
        <v>6.4056167441701843</v>
      </c>
      <c r="AC318" s="10">
        <f t="shared" si="156"/>
        <v>6.3046167441701844</v>
      </c>
      <c r="AD318" s="3">
        <f t="shared" si="157"/>
        <v>914.37516231619782</v>
      </c>
      <c r="AI318" s="94">
        <f t="shared" si="158"/>
        <v>1.0063882795143986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139.67353966066324</v>
      </c>
      <c r="I319">
        <f t="shared" si="150"/>
        <v>1.3967353966066323E-4</v>
      </c>
      <c r="J319" s="4">
        <f t="shared" si="166"/>
        <v>619.06807814170156</v>
      </c>
      <c r="K319" s="40">
        <f t="shared" si="167"/>
        <v>4.4322502289676846</v>
      </c>
      <c r="L319" s="40">
        <f t="shared" si="151"/>
        <v>1.5677497710323154</v>
      </c>
      <c r="M319" s="10">
        <f t="shared" si="168"/>
        <v>6.4056167441701843</v>
      </c>
      <c r="N319" s="10">
        <f t="shared" si="147"/>
        <v>17.20418640980624</v>
      </c>
      <c r="O319" s="10">
        <f t="shared" si="148"/>
        <v>-0.14810000000000001</v>
      </c>
      <c r="P319" s="10">
        <f t="shared" si="169"/>
        <v>13.067197728365933</v>
      </c>
      <c r="Q319" s="42">
        <f t="shared" si="170"/>
        <v>0.39474899724527518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3.6751958833179232E-4</v>
      </c>
      <c r="U319" s="42">
        <f t="shared" si="172"/>
        <v>0.72325545246352252</v>
      </c>
      <c r="V319" s="42">
        <f t="shared" si="173"/>
        <v>1.0194710331147077</v>
      </c>
      <c r="W319" s="42">
        <f t="shared" si="174"/>
        <v>1.0065979737748487</v>
      </c>
      <c r="X319" s="42">
        <f t="shared" si="175"/>
        <v>1.2873059339858939E-2</v>
      </c>
      <c r="Y319" s="42">
        <f t="shared" si="149"/>
        <v>7.5163308340273315E-3</v>
      </c>
      <c r="Z319" s="10">
        <f t="shared" si="176"/>
        <v>20.451510811014725</v>
      </c>
      <c r="AA319">
        <f t="shared" si="154"/>
        <v>6406923.383799714</v>
      </c>
      <c r="AB319" s="10">
        <f t="shared" si="155"/>
        <v>6.4069233837997137</v>
      </c>
      <c r="AC319" s="10">
        <f t="shared" si="156"/>
        <v>6.3059233837997137</v>
      </c>
      <c r="AD319" s="3">
        <f t="shared" si="157"/>
        <v>914.5646677011913</v>
      </c>
      <c r="AI319" s="94">
        <f t="shared" si="158"/>
        <v>1.0065979737748487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139.67353966066324</v>
      </c>
      <c r="I320">
        <f t="shared" si="150"/>
        <v>1.3967353966066323E-4</v>
      </c>
      <c r="J320" s="4">
        <f t="shared" si="166"/>
        <v>620.56185866487931</v>
      </c>
      <c r="K320" s="40">
        <f t="shared" si="167"/>
        <v>4.4429450286184045</v>
      </c>
      <c r="L320" s="40">
        <f t="shared" si="151"/>
        <v>1.5570549713815955</v>
      </c>
      <c r="M320" s="10">
        <f t="shared" si="168"/>
        <v>6.4069233837997137</v>
      </c>
      <c r="N320" s="10">
        <f t="shared" si="147"/>
        <v>17.20418640980624</v>
      </c>
      <c r="O320" s="10">
        <f t="shared" si="148"/>
        <v>-0.14810000000000001</v>
      </c>
      <c r="P320" s="10">
        <f t="shared" si="169"/>
        <v>13.066803015260327</v>
      </c>
      <c r="Q320" s="42">
        <f t="shared" si="170"/>
        <v>0.39605202284970181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3.6826392044584711E-4</v>
      </c>
      <c r="U320" s="42">
        <f t="shared" si="172"/>
        <v>0.72192678242332908</v>
      </c>
      <c r="V320" s="42">
        <f t="shared" si="173"/>
        <v>1.0196806844621347</v>
      </c>
      <c r="W320" s="42">
        <f t="shared" si="174"/>
        <v>1.0068065924517502</v>
      </c>
      <c r="X320" s="42">
        <f t="shared" si="175"/>
        <v>1.2874092010384475E-2</v>
      </c>
      <c r="Y320" s="42">
        <f t="shared" si="149"/>
        <v>7.5331061055506068E-3</v>
      </c>
      <c r="Z320" s="10">
        <f t="shared" si="176"/>
        <v>20.455726687617076</v>
      </c>
      <c r="AA320">
        <f t="shared" si="154"/>
        <v>6408223.287513216</v>
      </c>
      <c r="AB320" s="10">
        <f t="shared" si="155"/>
        <v>6.4082232875132163</v>
      </c>
      <c r="AC320" s="10">
        <f t="shared" si="156"/>
        <v>6.3072232875132164</v>
      </c>
      <c r="AD320" s="3">
        <f t="shared" si="157"/>
        <v>914.75319615855199</v>
      </c>
      <c r="AI320" s="94">
        <f t="shared" si="158"/>
        <v>1.0068065924517502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139.67353966066324</v>
      </c>
      <c r="I321">
        <f t="shared" si="150"/>
        <v>1.3967353966066323E-4</v>
      </c>
      <c r="J321" s="4">
        <f t="shared" si="166"/>
        <v>622.05746066826191</v>
      </c>
      <c r="K321" s="40">
        <f t="shared" si="167"/>
        <v>4.4536528692517567</v>
      </c>
      <c r="L321" s="40">
        <f t="shared" si="151"/>
        <v>1.5463471307482433</v>
      </c>
      <c r="M321" s="10">
        <f t="shared" si="168"/>
        <v>6.4082232875132163</v>
      </c>
      <c r="N321" s="10">
        <f t="shared" si="147"/>
        <v>17.20418640980624</v>
      </c>
      <c r="O321" s="10">
        <f t="shared" si="148"/>
        <v>-0.14810000000000001</v>
      </c>
      <c r="P321" s="10">
        <f t="shared" si="169"/>
        <v>13.066410428654034</v>
      </c>
      <c r="Q321" s="42">
        <f t="shared" si="170"/>
        <v>0.39735508760416149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3.6900842714681384E-4</v>
      </c>
      <c r="U321" s="42">
        <f t="shared" si="172"/>
        <v>0.72059780073676838</v>
      </c>
      <c r="V321" s="42">
        <f t="shared" si="173"/>
        <v>1.0198892127289321</v>
      </c>
      <c r="W321" s="42">
        <f t="shared" si="174"/>
        <v>1.0070141356692381</v>
      </c>
      <c r="X321" s="42">
        <f t="shared" si="175"/>
        <v>1.2875077059693929E-2</v>
      </c>
      <c r="Y321" s="42">
        <f t="shared" si="149"/>
        <v>7.5498831646780467E-3</v>
      </c>
      <c r="Z321" s="10">
        <f t="shared" si="176"/>
        <v>20.459920720656733</v>
      </c>
      <c r="AA321">
        <f t="shared" si="154"/>
        <v>6409516.456084555</v>
      </c>
      <c r="AB321" s="10">
        <f t="shared" si="155"/>
        <v>6.409516456084555</v>
      </c>
      <c r="AC321" s="10">
        <f t="shared" si="156"/>
        <v>6.308516456084555</v>
      </c>
      <c r="AD321" s="3">
        <f t="shared" si="157"/>
        <v>914.94074780051562</v>
      </c>
      <c r="AI321" s="94">
        <f t="shared" si="158"/>
        <v>1.0070141356692381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139.67353966066324</v>
      </c>
      <c r="I322">
        <f t="shared" si="150"/>
        <v>1.3967353966066323E-4</v>
      </c>
      <c r="J322" s="4">
        <f t="shared" si="166"/>
        <v>623.55488415184914</v>
      </c>
      <c r="K322" s="40">
        <f t="shared" si="167"/>
        <v>4.4643737508677397</v>
      </c>
      <c r="L322" s="40">
        <f t="shared" si="151"/>
        <v>1.5356262491322603</v>
      </c>
      <c r="M322" s="10">
        <f t="shared" si="168"/>
        <v>6.409516456084555</v>
      </c>
      <c r="N322" s="10">
        <f t="shared" si="147"/>
        <v>17.20418640980624</v>
      </c>
      <c r="O322" s="10">
        <f t="shared" si="148"/>
        <v>-0.14810000000000001</v>
      </c>
      <c r="P322" s="10">
        <f t="shared" si="169"/>
        <v>13.066019966852098</v>
      </c>
      <c r="Q322" s="42">
        <f t="shared" si="170"/>
        <v>0.39865819129909524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3.6975310750429616E-4</v>
      </c>
      <c r="U322" s="42">
        <f t="shared" si="172"/>
        <v>0.71926850906464457</v>
      </c>
      <c r="V322" s="42">
        <f t="shared" si="173"/>
        <v>1.0200966180142659</v>
      </c>
      <c r="W322" s="42">
        <f t="shared" si="174"/>
        <v>1.0072206035508682</v>
      </c>
      <c r="X322" s="42">
        <f t="shared" si="175"/>
        <v>1.28760144633977E-2</v>
      </c>
      <c r="Y322" s="42">
        <f t="shared" si="149"/>
        <v>7.5666619467013203E-3</v>
      </c>
      <c r="Z322" s="10">
        <f t="shared" si="176"/>
        <v>20.464092912629283</v>
      </c>
      <c r="AA322">
        <f t="shared" si="154"/>
        <v>6410802.8902832083</v>
      </c>
      <c r="AB322" s="10">
        <f t="shared" si="155"/>
        <v>6.4108028902832084</v>
      </c>
      <c r="AC322" s="10">
        <f t="shared" si="156"/>
        <v>6.3098028902832084</v>
      </c>
      <c r="AD322" s="3">
        <f t="shared" si="157"/>
        <v>915.12732273868141</v>
      </c>
      <c r="AI322" s="94">
        <f t="shared" si="158"/>
        <v>1.0072206035508682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139.67353966066324</v>
      </c>
      <c r="I323">
        <f t="shared" si="150"/>
        <v>1.3967353966066323E-4</v>
      </c>
      <c r="J323" s="4">
        <f t="shared" si="166"/>
        <v>625.05412911564122</v>
      </c>
      <c r="K323" s="40">
        <f t="shared" si="167"/>
        <v>4.4751076734663542</v>
      </c>
      <c r="L323" s="40">
        <f t="shared" si="151"/>
        <v>1.5248923265336458</v>
      </c>
      <c r="M323" s="10">
        <f t="shared" si="168"/>
        <v>6.4108028902832084</v>
      </c>
      <c r="N323" s="10">
        <f t="shared" si="147"/>
        <v>17.20418640980624</v>
      </c>
      <c r="O323" s="10">
        <f t="shared" si="148"/>
        <v>-0.14810000000000001</v>
      </c>
      <c r="P323" s="10">
        <f t="shared" si="169"/>
        <v>13.065631628169715</v>
      </c>
      <c r="Q323" s="42">
        <f t="shared" si="170"/>
        <v>0.39996133372507442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3.7049796058789787E-4</v>
      </c>
      <c r="U323" s="42">
        <f t="shared" si="172"/>
        <v>0.71793890906776137</v>
      </c>
      <c r="V323" s="42">
        <f t="shared" si="173"/>
        <v>1.0203029004171558</v>
      </c>
      <c r="W323" s="42">
        <f t="shared" si="174"/>
        <v>1.0074259962194958</v>
      </c>
      <c r="X323" s="42">
        <f t="shared" si="175"/>
        <v>1.2876904197659966E-2</v>
      </c>
      <c r="Y323" s="42">
        <f t="shared" si="149"/>
        <v>7.5834423868765604E-3</v>
      </c>
      <c r="Z323" s="10">
        <f t="shared" si="176"/>
        <v>20.468243266017776</v>
      </c>
      <c r="AA323">
        <f t="shared" si="154"/>
        <v>6412082.5908747874</v>
      </c>
      <c r="AB323" s="10">
        <f t="shared" si="155"/>
        <v>6.4120825908747872</v>
      </c>
      <c r="AC323" s="10">
        <f t="shared" si="156"/>
        <v>6.3110825908747872</v>
      </c>
      <c r="AD323" s="3">
        <f t="shared" si="157"/>
        <v>915.31292108408809</v>
      </c>
      <c r="AI323" s="94">
        <f t="shared" si="158"/>
        <v>1.0074259962194958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139.67353966066324</v>
      </c>
      <c r="I324">
        <f t="shared" si="150"/>
        <v>1.3967353966066323E-4</v>
      </c>
      <c r="J324" s="4">
        <f t="shared" si="166"/>
        <v>626.55519555963815</v>
      </c>
      <c r="K324" s="40">
        <f t="shared" si="167"/>
        <v>4.4858546370476011</v>
      </c>
      <c r="L324" s="40">
        <f t="shared" si="151"/>
        <v>1.5141453629523989</v>
      </c>
      <c r="M324" s="10">
        <f t="shared" si="168"/>
        <v>6.4120825908747872</v>
      </c>
      <c r="N324" s="10">
        <f t="shared" si="147"/>
        <v>17.20418640980624</v>
      </c>
      <c r="O324" s="10">
        <f t="shared" si="148"/>
        <v>-0.14810000000000001</v>
      </c>
      <c r="P324" s="10">
        <f t="shared" si="169"/>
        <v>13.06524541093207</v>
      </c>
      <c r="Q324" s="42">
        <f t="shared" si="170"/>
        <v>0.40126451467279978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3.712429854672224E-4</v>
      </c>
      <c r="U324" s="42">
        <f t="shared" si="172"/>
        <v>0.71660900240692305</v>
      </c>
      <c r="V324" s="42">
        <f t="shared" si="173"/>
        <v>1.0205080600354166</v>
      </c>
      <c r="W324" s="42">
        <f t="shared" si="174"/>
        <v>1.0076303137973586</v>
      </c>
      <c r="X324" s="42">
        <f t="shared" si="175"/>
        <v>1.2877746238058041E-2</v>
      </c>
      <c r="Y324" s="42">
        <f t="shared" si="149"/>
        <v>7.6002244204236395E-3</v>
      </c>
      <c r="Z324" s="10">
        <f t="shared" si="176"/>
        <v>20.472371783290367</v>
      </c>
      <c r="AA324">
        <f t="shared" si="154"/>
        <v>6413355.5586203104</v>
      </c>
      <c r="AB324" s="10">
        <f t="shared" si="155"/>
        <v>6.4133555586203101</v>
      </c>
      <c r="AC324" s="10">
        <f t="shared" si="156"/>
        <v>6.3123555586203102</v>
      </c>
      <c r="AD324" s="3">
        <f t="shared" si="157"/>
        <v>915.49754294710806</v>
      </c>
      <c r="AI324" s="94">
        <f t="shared" si="158"/>
        <v>1.0076303137973586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139.67353966066324</v>
      </c>
      <c r="I325">
        <f t="shared" si="150"/>
        <v>1.3967353966066323E-4</v>
      </c>
      <c r="J325" s="4">
        <f t="shared" si="166"/>
        <v>628.05808348383994</v>
      </c>
      <c r="K325" s="40">
        <f t="shared" si="167"/>
        <v>4.4966146416114787</v>
      </c>
      <c r="L325" s="40">
        <f t="shared" si="151"/>
        <v>1.5033853583885213</v>
      </c>
      <c r="M325" s="10">
        <f t="shared" si="168"/>
        <v>6.4133555586203101</v>
      </c>
      <c r="N325" s="10">
        <f t="shared" si="147"/>
        <v>17.20418640980624</v>
      </c>
      <c r="O325" s="10">
        <f t="shared" si="148"/>
        <v>-0.14810000000000001</v>
      </c>
      <c r="P325" s="10">
        <f t="shared" si="169"/>
        <v>13.064861313474527</v>
      </c>
      <c r="Q325" s="42">
        <f t="shared" si="170"/>
        <v>0.40256773393310091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3.7198818121187354E-4</v>
      </c>
      <c r="U325" s="42">
        <f t="shared" si="172"/>
        <v>0.71527879074293355</v>
      </c>
      <c r="V325" s="42">
        <f t="shared" si="173"/>
        <v>1.0207120969668042</v>
      </c>
      <c r="W325" s="42">
        <f t="shared" si="174"/>
        <v>1.0078335564059611</v>
      </c>
      <c r="X325" s="42">
        <f t="shared" si="175"/>
        <v>1.2878540560843144E-2</v>
      </c>
      <c r="Y325" s="42">
        <f t="shared" si="149"/>
        <v>7.6170079825270999E-3</v>
      </c>
      <c r="Z325" s="10">
        <f t="shared" si="176"/>
        <v>20.476478466902357</v>
      </c>
      <c r="AA325">
        <f t="shared" si="154"/>
        <v>6414621.7942768354</v>
      </c>
      <c r="AB325" s="10">
        <f t="shared" si="155"/>
        <v>6.4146217942768358</v>
      </c>
      <c r="AC325" s="10">
        <f t="shared" si="156"/>
        <v>6.3136217942768358</v>
      </c>
      <c r="AD325" s="3">
        <f t="shared" si="157"/>
        <v>915.68118843753962</v>
      </c>
      <c r="AI325" s="94">
        <f t="shared" si="158"/>
        <v>1.0078335564059611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139.67353966066324</v>
      </c>
      <c r="I326">
        <f t="shared" si="150"/>
        <v>1.3967353966066323E-4</v>
      </c>
      <c r="J326" s="4">
        <f t="shared" si="166"/>
        <v>629.56279288824658</v>
      </c>
      <c r="K326" s="40">
        <f t="shared" si="167"/>
        <v>4.5073876871579897</v>
      </c>
      <c r="L326" s="40">
        <f t="shared" si="151"/>
        <v>1.4926123128420103</v>
      </c>
      <c r="M326" s="10">
        <f t="shared" si="168"/>
        <v>6.4146217942768358</v>
      </c>
      <c r="N326" s="10">
        <f t="shared" si="147"/>
        <v>17.20418640980624</v>
      </c>
      <c r="O326" s="10">
        <f t="shared" si="148"/>
        <v>-0.14810000000000001</v>
      </c>
      <c r="P326" s="10">
        <f t="shared" si="169"/>
        <v>13.06447933414241</v>
      </c>
      <c r="Q326" s="42">
        <f t="shared" si="170"/>
        <v>0.40387099129693532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3.727335468914549E-4</v>
      </c>
      <c r="U326" s="42">
        <f t="shared" si="172"/>
        <v>0.71394827573659692</v>
      </c>
      <c r="V326" s="42">
        <f t="shared" si="173"/>
        <v>1.0209150113082992</v>
      </c>
      <c r="W326" s="42">
        <f t="shared" si="174"/>
        <v>1.0080357241661757</v>
      </c>
      <c r="X326" s="42">
        <f t="shared" si="175"/>
        <v>1.2879287142123497E-2</v>
      </c>
      <c r="Y326" s="42">
        <f t="shared" si="149"/>
        <v>7.6337930083360105E-3</v>
      </c>
      <c r="Z326" s="10">
        <f t="shared" si="176"/>
        <v>20.48056331929542</v>
      </c>
      <c r="AA326">
        <f t="shared" si="154"/>
        <v>6415881.2985972166</v>
      </c>
      <c r="AB326" s="10">
        <f t="shared" si="155"/>
        <v>6.4158812985972169</v>
      </c>
      <c r="AC326" s="10">
        <f t="shared" si="156"/>
        <v>6.3148812985972169</v>
      </c>
      <c r="AD326" s="3">
        <f t="shared" si="157"/>
        <v>915.8638576645709</v>
      </c>
      <c r="AI326" s="94">
        <f t="shared" si="158"/>
        <v>1.0080357241661757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139.67353966066324</v>
      </c>
      <c r="I327">
        <f t="shared" si="150"/>
        <v>1.3967353966066323E-4</v>
      </c>
      <c r="J327" s="4">
        <f t="shared" si="166"/>
        <v>631.06932377285784</v>
      </c>
      <c r="K327" s="40">
        <f t="shared" si="167"/>
        <v>4.5181737736871304</v>
      </c>
      <c r="L327" s="40">
        <f t="shared" si="151"/>
        <v>1.4818262263128696</v>
      </c>
      <c r="M327" s="10">
        <f t="shared" si="168"/>
        <v>6.4158812985972169</v>
      </c>
      <c r="N327" s="10">
        <f t="shared" si="147"/>
        <v>17.20418640980624</v>
      </c>
      <c r="O327" s="10">
        <f t="shared" si="148"/>
        <v>-0.14810000000000001</v>
      </c>
      <c r="P327" s="10">
        <f t="shared" si="169"/>
        <v>13.064099471291074</v>
      </c>
      <c r="Q327" s="42">
        <f t="shared" si="170"/>
        <v>0.40517428655538767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3.7347908157557E-4</v>
      </c>
      <c r="U327" s="42">
        <f t="shared" si="172"/>
        <v>0.71261745904871721</v>
      </c>
      <c r="V327" s="42">
        <f t="shared" si="173"/>
        <v>1.0211168031563613</v>
      </c>
      <c r="W327" s="42">
        <f t="shared" si="174"/>
        <v>1.008236817198203</v>
      </c>
      <c r="X327" s="42">
        <f t="shared" si="175"/>
        <v>1.2879985958158313E-2</v>
      </c>
      <c r="Y327" s="42">
        <f t="shared" si="149"/>
        <v>7.6505794329642107E-3</v>
      </c>
      <c r="Z327" s="10">
        <f t="shared" si="176"/>
        <v>20.484626342897837</v>
      </c>
      <c r="AA327">
        <f t="shared" si="154"/>
        <v>6417134.0723301778</v>
      </c>
      <c r="AB327" s="10">
        <f t="shared" si="155"/>
        <v>6.4171340723301782</v>
      </c>
      <c r="AC327" s="10">
        <f t="shared" si="156"/>
        <v>6.3161340723301782</v>
      </c>
      <c r="AD327" s="3">
        <f t="shared" si="157"/>
        <v>916.0455507367916</v>
      </c>
      <c r="AI327" s="94">
        <f t="shared" si="158"/>
        <v>1.008236817198203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139.67353966066324</v>
      </c>
      <c r="I328">
        <f t="shared" si="150"/>
        <v>1.3967353966066323E-4</v>
      </c>
      <c r="J328" s="4">
        <f t="shared" si="166"/>
        <v>632.57767613767396</v>
      </c>
      <c r="K328" s="40">
        <f t="shared" si="167"/>
        <v>4.5289729011989026</v>
      </c>
      <c r="L328" s="40">
        <f t="shared" si="151"/>
        <v>1.4710270988010974</v>
      </c>
      <c r="M328" s="10">
        <f t="shared" si="168"/>
        <v>6.4171340723301782</v>
      </c>
      <c r="N328" s="10">
        <f t="shared" si="147"/>
        <v>17.20418640980624</v>
      </c>
      <c r="O328" s="10">
        <f t="shared" si="148"/>
        <v>-0.14810000000000001</v>
      </c>
      <c r="P328" s="10">
        <f t="shared" si="169"/>
        <v>13.063721723285839</v>
      </c>
      <c r="Q328" s="42">
        <f t="shared" si="170"/>
        <v>0.4064776194996691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3.7422478433382254E-4</v>
      </c>
      <c r="U328" s="42">
        <f t="shared" si="172"/>
        <v>0.71128634234009847</v>
      </c>
      <c r="V328" s="42">
        <f t="shared" si="173"/>
        <v>1.0213174726068459</v>
      </c>
      <c r="W328" s="42">
        <f t="shared" si="174"/>
        <v>1.0084368356215851</v>
      </c>
      <c r="X328" s="42">
        <f t="shared" si="175"/>
        <v>1.2880636985260763E-2</v>
      </c>
      <c r="Y328" s="42">
        <f t="shared" si="149"/>
        <v>7.6673671914904307E-3</v>
      </c>
      <c r="Z328" s="10">
        <f t="shared" si="176"/>
        <v>20.488667540124364</v>
      </c>
      <c r="AA328">
        <f t="shared" si="154"/>
        <v>6418380.116220274</v>
      </c>
      <c r="AB328" s="10">
        <f t="shared" si="155"/>
        <v>6.4183801162202743</v>
      </c>
      <c r="AC328" s="10">
        <f t="shared" si="156"/>
        <v>6.3173801162202743</v>
      </c>
      <c r="AD328" s="3">
        <f t="shared" si="157"/>
        <v>916.22626776218624</v>
      </c>
      <c r="AI328" s="94">
        <f t="shared" si="158"/>
        <v>1.0084368356215851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139.67353966066324</v>
      </c>
      <c r="I329">
        <f t="shared" si="150"/>
        <v>1.3967353966066323E-4</v>
      </c>
      <c r="J329" s="4">
        <f t="shared" si="166"/>
        <v>634.08784998269493</v>
      </c>
      <c r="K329" s="40">
        <f t="shared" si="167"/>
        <v>4.5397850696933073</v>
      </c>
      <c r="L329" s="40">
        <f t="shared" si="151"/>
        <v>1.4602149303066927</v>
      </c>
      <c r="M329" s="10">
        <f t="shared" si="168"/>
        <v>6.4183801162202743</v>
      </c>
      <c r="N329" s="10">
        <f t="shared" si="147"/>
        <v>17.20418640980624</v>
      </c>
      <c r="O329" s="10">
        <f t="shared" si="148"/>
        <v>-0.14810000000000001</v>
      </c>
      <c r="P329" s="10">
        <f t="shared" si="169"/>
        <v>13.063346088502001</v>
      </c>
      <c r="Q329" s="42">
        <f t="shared" si="170"/>
        <v>0.40778098992111644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3.7497065423581621E-4</v>
      </c>
      <c r="U329" s="42">
        <f t="shared" si="172"/>
        <v>0.70995492727154474</v>
      </c>
      <c r="V329" s="42">
        <f t="shared" si="173"/>
        <v>1.0215170197550063</v>
      </c>
      <c r="W329" s="42">
        <f t="shared" si="174"/>
        <v>1.0086357795551977</v>
      </c>
      <c r="X329" s="42">
        <f t="shared" si="175"/>
        <v>1.288124019980863E-2</v>
      </c>
      <c r="Y329" s="42">
        <f t="shared" si="149"/>
        <v>7.6841562189584201E-3</v>
      </c>
      <c r="Z329" s="10">
        <f t="shared" si="176"/>
        <v>20.492686913376193</v>
      </c>
      <c r="AA329">
        <f t="shared" si="154"/>
        <v>6419619.4310078779</v>
      </c>
      <c r="AB329" s="10">
        <f t="shared" si="155"/>
        <v>6.4196194310078782</v>
      </c>
      <c r="AC329" s="10">
        <f t="shared" si="156"/>
        <v>6.3186194310078783</v>
      </c>
      <c r="AD329" s="3">
        <f t="shared" si="157"/>
        <v>916.40600884813318</v>
      </c>
      <c r="AI329" s="94">
        <f t="shared" si="158"/>
        <v>1.0086357795551977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139.67353966066324</v>
      </c>
      <c r="I330">
        <f t="shared" si="150"/>
        <v>1.3967353966066323E-4</v>
      </c>
      <c r="J330" s="4">
        <f t="shared" si="166"/>
        <v>635.59984530792076</v>
      </c>
      <c r="K330" s="40">
        <f t="shared" si="167"/>
        <v>4.5506102791703436</v>
      </c>
      <c r="L330" s="40">
        <f t="shared" si="151"/>
        <v>1.4493897208296564</v>
      </c>
      <c r="M330" s="10">
        <f t="shared" si="168"/>
        <v>6.4196194310078782</v>
      </c>
      <c r="N330" s="10">
        <f t="shared" si="147"/>
        <v>17.20418640980624</v>
      </c>
      <c r="O330" s="10">
        <f t="shared" si="148"/>
        <v>-0.14810000000000001</v>
      </c>
      <c r="P330" s="10">
        <f t="shared" si="169"/>
        <v>13.062972565324802</v>
      </c>
      <c r="Q330" s="42">
        <f t="shared" si="170"/>
        <v>0.40908439761119147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3.7571669035115467E-4</v>
      </c>
      <c r="U330" s="42">
        <f t="shared" si="172"/>
        <v>0.70862321550385976</v>
      </c>
      <c r="V330" s="42">
        <f t="shared" si="173"/>
        <v>1.021715444695837</v>
      </c>
      <c r="W330" s="42">
        <f t="shared" si="174"/>
        <v>1.0088336491172494</v>
      </c>
      <c r="X330" s="42">
        <f t="shared" si="175"/>
        <v>1.2881795578587596E-2</v>
      </c>
      <c r="Y330" s="42">
        <f t="shared" si="149"/>
        <v>7.7009464503775254E-3</v>
      </c>
      <c r="Z330" s="10">
        <f t="shared" si="176"/>
        <v>20.496684465042048</v>
      </c>
      <c r="AA330">
        <f t="shared" si="154"/>
        <v>6420852.0174295157</v>
      </c>
      <c r="AB330" s="10">
        <f t="shared" si="155"/>
        <v>6.4208520174295156</v>
      </c>
      <c r="AC330" s="10">
        <f t="shared" si="156"/>
        <v>6.3198520174295156</v>
      </c>
      <c r="AD330" s="3">
        <f t="shared" si="157"/>
        <v>916.58477410145258</v>
      </c>
      <c r="AI330" s="94">
        <f t="shared" si="158"/>
        <v>1.0088336491172494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139.67353966066324</v>
      </c>
      <c r="I331">
        <f t="shared" si="150"/>
        <v>1.3967353966066323E-4</v>
      </c>
      <c r="J331" s="4">
        <f t="shared" si="166"/>
        <v>637.11366211335167</v>
      </c>
      <c r="K331" s="40">
        <f t="shared" si="167"/>
        <v>4.5614485296300131</v>
      </c>
      <c r="L331" s="40">
        <f t="shared" si="151"/>
        <v>1.4385514703699869</v>
      </c>
      <c r="M331" s="10">
        <f t="shared" si="168"/>
        <v>6.4208520174295156</v>
      </c>
      <c r="N331" s="10">
        <f t="shared" si="147"/>
        <v>17.20418640980624</v>
      </c>
      <c r="O331" s="10">
        <f t="shared" si="148"/>
        <v>-0.14810000000000001</v>
      </c>
      <c r="P331" s="10">
        <f t="shared" si="169"/>
        <v>13.062601152149313</v>
      </c>
      <c r="Q331" s="42">
        <f t="shared" si="170"/>
        <v>0.41038784236148013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3.7646289174944153E-4</v>
      </c>
      <c r="U331" s="42">
        <f t="shared" si="172"/>
        <v>0.7072912086978479</v>
      </c>
      <c r="V331" s="42">
        <f t="shared" si="173"/>
        <v>1.0219127475229681</v>
      </c>
      <c r="W331" s="42">
        <f t="shared" si="174"/>
        <v>1.0090304444253337</v>
      </c>
      <c r="X331" s="42">
        <f t="shared" si="175"/>
        <v>1.2882303097634384E-2</v>
      </c>
      <c r="Y331" s="42">
        <f t="shared" si="149"/>
        <v>7.7177378207217645E-3</v>
      </c>
      <c r="Z331" s="10">
        <f t="shared" si="176"/>
        <v>20.500660197495318</v>
      </c>
      <c r="AA331">
        <f t="shared" si="154"/>
        <v>6422077.8762169909</v>
      </c>
      <c r="AB331" s="10">
        <f t="shared" si="155"/>
        <v>6.4220778762169912</v>
      </c>
      <c r="AC331" s="10">
        <f t="shared" si="156"/>
        <v>6.3210778762169912</v>
      </c>
      <c r="AD331" s="3">
        <f t="shared" si="157"/>
        <v>916.76256362828008</v>
      </c>
      <c r="AI331" s="94">
        <f t="shared" si="158"/>
        <v>1.0090304444253337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139.67353966066324</v>
      </c>
      <c r="I332">
        <f t="shared" si="150"/>
        <v>1.3967353966066323E-4</v>
      </c>
      <c r="J332" s="4">
        <f t="shared" si="166"/>
        <v>638.62930039898697</v>
      </c>
      <c r="K332" s="40">
        <f t="shared" si="167"/>
        <v>4.5722998210723116</v>
      </c>
      <c r="L332" s="40">
        <f t="shared" si="151"/>
        <v>1.4277001789276884</v>
      </c>
      <c r="M332" s="10">
        <f t="shared" si="168"/>
        <v>6.4220778762169912</v>
      </c>
      <c r="N332" s="10">
        <f t="shared" si="147"/>
        <v>17.20418640980624</v>
      </c>
      <c r="O332" s="10">
        <f t="shared" si="148"/>
        <v>-0.14810000000000001</v>
      </c>
      <c r="P332" s="10">
        <f t="shared" si="169"/>
        <v>13.062231847380671</v>
      </c>
      <c r="Q332" s="42">
        <f t="shared" si="170"/>
        <v>0.41169132396369174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3.7720925750028031E-4</v>
      </c>
      <c r="U332" s="42">
        <f t="shared" si="172"/>
        <v>0.7059589085143132</v>
      </c>
      <c r="V332" s="42">
        <f t="shared" si="173"/>
        <v>1.0221089283302429</v>
      </c>
      <c r="W332" s="42">
        <f t="shared" si="174"/>
        <v>1.0092261655962911</v>
      </c>
      <c r="X332" s="42">
        <f t="shared" si="175"/>
        <v>1.2882762733951836E-2</v>
      </c>
      <c r="Y332" s="42">
        <f t="shared" si="149"/>
        <v>7.7345302649311281E-3</v>
      </c>
      <c r="Z332" s="10">
        <f t="shared" si="176"/>
        <v>20.504614113097105</v>
      </c>
      <c r="AA332">
        <f t="shared" si="154"/>
        <v>6423297.0080983108</v>
      </c>
      <c r="AB332" s="10">
        <f t="shared" si="155"/>
        <v>6.4232970080983112</v>
      </c>
      <c r="AC332" s="10">
        <f t="shared" si="156"/>
        <v>6.3222970080983112</v>
      </c>
      <c r="AD332" s="3">
        <f t="shared" si="157"/>
        <v>916.93937753420028</v>
      </c>
      <c r="AI332" s="94">
        <f t="shared" si="158"/>
        <v>1.0092261655962911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139.67353966066324</v>
      </c>
      <c r="I333">
        <f t="shared" si="150"/>
        <v>1.3967353966066323E-4</v>
      </c>
      <c r="J333" s="4">
        <f t="shared" si="166"/>
        <v>640.14676016482713</v>
      </c>
      <c r="K333" s="40">
        <f t="shared" si="167"/>
        <v>4.5831641534972425</v>
      </c>
      <c r="L333" s="40">
        <f t="shared" si="151"/>
        <v>1.4168358465027575</v>
      </c>
      <c r="M333" s="10">
        <f t="shared" si="168"/>
        <v>6.4232970080983112</v>
      </c>
      <c r="N333" s="10">
        <f t="shared" si="147"/>
        <v>17.20418640980624</v>
      </c>
      <c r="O333" s="10">
        <f t="shared" si="148"/>
        <v>-0.14810000000000001</v>
      </c>
      <c r="P333" s="10">
        <f t="shared" si="169"/>
        <v>13.061864649433788</v>
      </c>
      <c r="Q333" s="42">
        <f t="shared" si="170"/>
        <v>0.41299484220965832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3.7795578667327467E-4</v>
      </c>
      <c r="U333" s="42">
        <f t="shared" si="172"/>
        <v>0.7046263166140595</v>
      </c>
      <c r="V333" s="42">
        <f t="shared" si="173"/>
        <v>1.0223039872108244</v>
      </c>
      <c r="W333" s="42">
        <f t="shared" si="174"/>
        <v>1.0094208127463555</v>
      </c>
      <c r="X333" s="42">
        <f t="shared" si="175"/>
        <v>1.288317446446885E-2</v>
      </c>
      <c r="Y333" s="42">
        <f t="shared" si="149"/>
        <v>7.7513237179115341E-3</v>
      </c>
      <c r="Z333" s="10">
        <f t="shared" si="176"/>
        <v>20.508546214195672</v>
      </c>
      <c r="AA333">
        <f t="shared" si="154"/>
        <v>6424509.4137975303</v>
      </c>
      <c r="AB333" s="10">
        <f t="shared" si="155"/>
        <v>6.42450941379753</v>
      </c>
      <c r="AC333" s="10">
        <f t="shared" si="156"/>
        <v>6.3235094137975301</v>
      </c>
      <c r="AD333" s="3">
        <f t="shared" si="157"/>
        <v>917.1152159242248</v>
      </c>
      <c r="AI333" s="94">
        <f t="shared" si="158"/>
        <v>1.0094208127463555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139.67353966066324</v>
      </c>
      <c r="I334">
        <f t="shared" si="150"/>
        <v>1.3967353966066323E-4</v>
      </c>
      <c r="J334" s="4">
        <f t="shared" si="166"/>
        <v>641.66604141087237</v>
      </c>
      <c r="K334" s="40">
        <f t="shared" si="167"/>
        <v>4.5940415269048067</v>
      </c>
      <c r="L334" s="40">
        <f t="shared" si="151"/>
        <v>1.4059584730951933</v>
      </c>
      <c r="M334" s="10">
        <f t="shared" si="168"/>
        <v>6.42450941379753</v>
      </c>
      <c r="N334" s="10">
        <f t="shared" si="147"/>
        <v>17.20418640980624</v>
      </c>
      <c r="O334" s="10">
        <f t="shared" si="148"/>
        <v>-0.14810000000000001</v>
      </c>
      <c r="P334" s="10">
        <f t="shared" si="169"/>
        <v>13.061499556733388</v>
      </c>
      <c r="Q334" s="42">
        <f t="shared" si="170"/>
        <v>0.41429839689133391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3.7870247833802844E-4</v>
      </c>
      <c r="U334" s="42">
        <f t="shared" si="172"/>
        <v>0.70329343465789085</v>
      </c>
      <c r="V334" s="42">
        <f t="shared" si="173"/>
        <v>1.0224979242568986</v>
      </c>
      <c r="W334" s="42">
        <f t="shared" si="174"/>
        <v>1.0096143859911297</v>
      </c>
      <c r="X334" s="42">
        <f t="shared" si="175"/>
        <v>1.2883538265768824E-2</v>
      </c>
      <c r="Y334" s="42">
        <f t="shared" si="149"/>
        <v>7.7681181145344237E-3</v>
      </c>
      <c r="Z334" s="10">
        <f t="shared" si="176"/>
        <v>20.512456503124941</v>
      </c>
      <c r="AA334">
        <f t="shared" si="154"/>
        <v>6425715.0940342788</v>
      </c>
      <c r="AB334" s="10">
        <f t="shared" si="155"/>
        <v>6.4257150940342784</v>
      </c>
      <c r="AC334" s="10">
        <f t="shared" si="156"/>
        <v>6.3247150940342785</v>
      </c>
      <c r="AD334" s="3">
        <f t="shared" si="157"/>
        <v>917.29007890272351</v>
      </c>
      <c r="AI334" s="94">
        <f t="shared" si="158"/>
        <v>1.0096143859911297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139.67353966066324</v>
      </c>
      <c r="I335">
        <f t="shared" si="150"/>
        <v>1.3967353966066323E-4</v>
      </c>
      <c r="J335" s="4">
        <f t="shared" si="166"/>
        <v>643.18714413712223</v>
      </c>
      <c r="K335" s="40">
        <f t="shared" si="167"/>
        <v>4.6049319412950007</v>
      </c>
      <c r="L335" s="40">
        <f t="shared" si="151"/>
        <v>1.3950680587049993</v>
      </c>
      <c r="M335" s="10">
        <f t="shared" si="168"/>
        <v>6.4257150940342784</v>
      </c>
      <c r="N335" s="10">
        <f t="shared" si="147"/>
        <v>17.20418640980624</v>
      </c>
      <c r="O335" s="10">
        <f t="shared" si="148"/>
        <v>-0.14810000000000001</v>
      </c>
      <c r="P335" s="10">
        <f t="shared" si="169"/>
        <v>13.06113656771409</v>
      </c>
      <c r="Q335" s="42">
        <f t="shared" si="170"/>
        <v>0.41560198780079355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3.7944933156414508E-4</v>
      </c>
      <c r="U335" s="42">
        <f t="shared" si="172"/>
        <v>0.70196026430661129</v>
      </c>
      <c r="V335" s="42">
        <f t="shared" si="173"/>
        <v>1.0226907395604476</v>
      </c>
      <c r="W335" s="42">
        <f t="shared" si="174"/>
        <v>1.0098068854455104</v>
      </c>
      <c r="X335" s="42">
        <f t="shared" si="175"/>
        <v>1.2883854114937199E-2</v>
      </c>
      <c r="Y335" s="42">
        <f t="shared" si="149"/>
        <v>7.7849133896374604E-3</v>
      </c>
      <c r="Z335" s="10">
        <f t="shared" si="176"/>
        <v>20.516344982205979</v>
      </c>
      <c r="AA335">
        <f t="shared" si="154"/>
        <v>6426914.0495242234</v>
      </c>
      <c r="AB335" s="10">
        <f t="shared" si="155"/>
        <v>6.4269140495242238</v>
      </c>
      <c r="AC335" s="10">
        <f t="shared" si="156"/>
        <v>6.3259140495242239</v>
      </c>
      <c r="AD335" s="3">
        <f t="shared" si="157"/>
        <v>917.46396657349146</v>
      </c>
      <c r="AI335" s="94">
        <f t="shared" si="158"/>
        <v>1.0098068854455104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139.67353966066324</v>
      </c>
      <c r="I336">
        <f t="shared" si="150"/>
        <v>1.3967353966066323E-4</v>
      </c>
      <c r="J336" s="4">
        <f t="shared" si="166"/>
        <v>644.71006834357695</v>
      </c>
      <c r="K336" s="40">
        <f t="shared" si="167"/>
        <v>4.6158353966678272</v>
      </c>
      <c r="L336" s="40">
        <f t="shared" si="151"/>
        <v>1.3841646033321728</v>
      </c>
      <c r="M336" s="10">
        <f t="shared" si="168"/>
        <v>6.4269140495242238</v>
      </c>
      <c r="N336" s="10">
        <f t="shared" si="147"/>
        <v>17.20418640980624</v>
      </c>
      <c r="O336" s="10">
        <f t="shared" si="148"/>
        <v>-0.14810000000000001</v>
      </c>
      <c r="P336" s="10">
        <f t="shared" si="169"/>
        <v>13.060775680820294</v>
      </c>
      <c r="Q336" s="42">
        <f t="shared" si="170"/>
        <v>0.41690561473023285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3.8019634542122826E-4</v>
      </c>
      <c r="U336" s="42">
        <f t="shared" si="172"/>
        <v>0.70062680722102488</v>
      </c>
      <c r="V336" s="42">
        <f t="shared" si="173"/>
        <v>1.0228824332126476</v>
      </c>
      <c r="W336" s="42">
        <f t="shared" si="174"/>
        <v>1.0099983112237609</v>
      </c>
      <c r="X336" s="42">
        <f t="shared" si="175"/>
        <v>1.2884121988886665E-2</v>
      </c>
      <c r="Y336" s="42">
        <f t="shared" si="149"/>
        <v>7.801709478024354E-3</v>
      </c>
      <c r="Z336" s="10">
        <f t="shared" si="176"/>
        <v>20.52021165374607</v>
      </c>
      <c r="AA336">
        <f t="shared" si="154"/>
        <v>6428106.280978783</v>
      </c>
      <c r="AB336" s="10">
        <f t="shared" si="155"/>
        <v>6.428106280978783</v>
      </c>
      <c r="AC336" s="10">
        <f t="shared" si="156"/>
        <v>6.327106280978783</v>
      </c>
      <c r="AD336" s="3">
        <f t="shared" si="157"/>
        <v>917.63687903970742</v>
      </c>
      <c r="AI336" s="94">
        <f t="shared" si="158"/>
        <v>1.0099983112237609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139.67353966066324</v>
      </c>
      <c r="I337">
        <f t="shared" si="150"/>
        <v>1.3967353966066323E-4</v>
      </c>
      <c r="J337" s="4">
        <f t="shared" si="166"/>
        <v>646.23481403023652</v>
      </c>
      <c r="K337" s="40">
        <f t="shared" si="167"/>
        <v>4.6267518930232852</v>
      </c>
      <c r="L337" s="40">
        <f t="shared" si="151"/>
        <v>1.3732481069767148</v>
      </c>
      <c r="M337" s="10">
        <f t="shared" si="168"/>
        <v>6.428106280978783</v>
      </c>
      <c r="N337" s="10">
        <f t="shared" si="147"/>
        <v>17.20418640980624</v>
      </c>
      <c r="O337" s="10">
        <f t="shared" si="148"/>
        <v>-0.14810000000000001</v>
      </c>
      <c r="P337" s="10">
        <f t="shared" si="169"/>
        <v>13.060416894506226</v>
      </c>
      <c r="Q337" s="42">
        <f t="shared" si="170"/>
        <v>0.41820927747196701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3.8094351897888164E-4</v>
      </c>
      <c r="U337" s="42">
        <f t="shared" si="172"/>
        <v>0.69929306506193567</v>
      </c>
      <c r="V337" s="42">
        <f t="shared" si="173"/>
        <v>1.023073005304304</v>
      </c>
      <c r="W337" s="42">
        <f t="shared" si="174"/>
        <v>1.0101886634394672</v>
      </c>
      <c r="X337" s="42">
        <f t="shared" si="175"/>
        <v>1.2884341864836779E-2</v>
      </c>
      <c r="Y337" s="42">
        <f t="shared" si="149"/>
        <v>7.8185063144653073E-3</v>
      </c>
      <c r="Z337" s="10">
        <f t="shared" si="176"/>
        <v>20.524056520039501</v>
      </c>
      <c r="AA337">
        <f t="shared" si="154"/>
        <v>6429291.7891053641</v>
      </c>
      <c r="AB337" s="10">
        <f t="shared" si="155"/>
        <v>6.4292917891053643</v>
      </c>
      <c r="AC337" s="10">
        <f t="shared" si="156"/>
        <v>6.3282917891053643</v>
      </c>
      <c r="AD337" s="3">
        <f t="shared" si="157"/>
        <v>917.80881640396865</v>
      </c>
      <c r="AI337" s="94">
        <f t="shared" si="158"/>
        <v>1.0101886634394672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139.67353966066324</v>
      </c>
      <c r="I338">
        <f t="shared" si="150"/>
        <v>1.3967353966066323E-4</v>
      </c>
      <c r="J338" s="4">
        <f t="shared" si="166"/>
        <v>647.76138119710072</v>
      </c>
      <c r="K338" s="40">
        <f t="shared" si="167"/>
        <v>4.6376814303613738</v>
      </c>
      <c r="L338" s="40">
        <f t="shared" si="151"/>
        <v>1.3623185696386262</v>
      </c>
      <c r="M338" s="10">
        <f t="shared" si="168"/>
        <v>6.4292917891053643</v>
      </c>
      <c r="N338" s="10">
        <f t="shared" si="147"/>
        <v>17.20418640980624</v>
      </c>
      <c r="O338" s="10">
        <f t="shared" si="148"/>
        <v>-0.14810000000000001</v>
      </c>
      <c r="P338" s="10">
        <f t="shared" si="169"/>
        <v>13.060060207235837</v>
      </c>
      <c r="Q338" s="42">
        <f t="shared" si="170"/>
        <v>0.41951297581843022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3.8169085130670879E-4</v>
      </c>
      <c r="U338" s="42">
        <f t="shared" si="172"/>
        <v>0.69795903949014793</v>
      </c>
      <c r="V338" s="42">
        <f t="shared" si="173"/>
        <v>1.0232624559253356</v>
      </c>
      <c r="W338" s="42">
        <f t="shared" si="174"/>
        <v>1.0103779422055734</v>
      </c>
      <c r="X338" s="42">
        <f t="shared" si="175"/>
        <v>1.2884513719762181E-2</v>
      </c>
      <c r="Y338" s="42">
        <f t="shared" si="149"/>
        <v>7.8353038336967436E-3</v>
      </c>
      <c r="Z338" s="10">
        <f t="shared" si="176"/>
        <v>20.527879583366442</v>
      </c>
      <c r="AA338">
        <f t="shared" si="154"/>
        <v>6430470.5746070258</v>
      </c>
      <c r="AB338" s="10">
        <f t="shared" si="155"/>
        <v>6.4304705746070256</v>
      </c>
      <c r="AC338" s="10">
        <f t="shared" si="156"/>
        <v>6.3294705746070257</v>
      </c>
      <c r="AD338" s="3">
        <f t="shared" si="157"/>
        <v>917.97977876824154</v>
      </c>
      <c r="AI338" s="94">
        <f t="shared" si="158"/>
        <v>1.0103779422055734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139.67353966066324</v>
      </c>
      <c r="I339">
        <f t="shared" si="150"/>
        <v>1.3967353966066323E-4</v>
      </c>
      <c r="J339" s="4">
        <f t="shared" si="166"/>
        <v>649.28976984416977</v>
      </c>
      <c r="K339" s="40">
        <f t="shared" si="167"/>
        <v>4.648624008682094</v>
      </c>
      <c r="L339" s="40">
        <f t="shared" si="151"/>
        <v>1.351375991317906</v>
      </c>
      <c r="M339" s="10">
        <f t="shared" si="168"/>
        <v>6.4304705746070256</v>
      </c>
      <c r="N339" s="10">
        <f t="shared" si="147"/>
        <v>17.20418640980624</v>
      </c>
      <c r="O339" s="10">
        <f t="shared" si="148"/>
        <v>-0.14810000000000001</v>
      </c>
      <c r="P339" s="10">
        <f t="shared" si="169"/>
        <v>13.05970561748291</v>
      </c>
      <c r="Q339" s="42">
        <f t="shared" si="170"/>
        <v>0.42081670956217482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3.8243834147431343E-4</v>
      </c>
      <c r="U339" s="42">
        <f t="shared" si="172"/>
        <v>0.69662473216646525</v>
      </c>
      <c r="V339" s="42">
        <f t="shared" si="173"/>
        <v>1.0234507851658898</v>
      </c>
      <c r="W339" s="42">
        <f t="shared" si="174"/>
        <v>1.0105661476343308</v>
      </c>
      <c r="X339" s="42">
        <f t="shared" si="175"/>
        <v>1.2884637531558996E-2</v>
      </c>
      <c r="Y339" s="42">
        <f t="shared" si="149"/>
        <v>7.852101970422555E-3</v>
      </c>
      <c r="Z339" s="10">
        <f t="shared" si="176"/>
        <v>20.53168084599578</v>
      </c>
      <c r="AA339">
        <f t="shared" si="154"/>
        <v>6431642.638183346</v>
      </c>
      <c r="AB339" s="10">
        <f t="shared" si="155"/>
        <v>6.4316426381833463</v>
      </c>
      <c r="AC339" s="10">
        <f t="shared" si="156"/>
        <v>6.3306426381833463</v>
      </c>
      <c r="AD339" s="3">
        <f t="shared" si="157"/>
        <v>918.14976623398786</v>
      </c>
      <c r="AI339" s="94">
        <f t="shared" si="158"/>
        <v>1.0105661476343308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139.67353966066324</v>
      </c>
      <c r="I340">
        <f t="shared" si="150"/>
        <v>1.3967353966066323E-4</v>
      </c>
      <c r="J340" s="4">
        <f t="shared" si="166"/>
        <v>650.8199799714439</v>
      </c>
      <c r="K340" s="40">
        <f t="shared" si="167"/>
        <v>4.6595796279854476</v>
      </c>
      <c r="L340" s="40">
        <f t="shared" si="151"/>
        <v>1.3404203720145524</v>
      </c>
      <c r="M340" s="10">
        <f t="shared" si="168"/>
        <v>6.4316426381833463</v>
      </c>
      <c r="N340" s="10">
        <f t="shared" si="147"/>
        <v>17.20418640980624</v>
      </c>
      <c r="O340" s="10">
        <f t="shared" si="148"/>
        <v>-0.14810000000000001</v>
      </c>
      <c r="P340" s="10">
        <f t="shared" si="169"/>
        <v>13.059353123730761</v>
      </c>
      <c r="Q340" s="42">
        <f t="shared" si="170"/>
        <v>0.42212047849587059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3.8318598855129922E-4</v>
      </c>
      <c r="U340" s="42">
        <f t="shared" si="172"/>
        <v>0.69529014475169182</v>
      </c>
      <c r="V340" s="42">
        <f t="shared" si="173"/>
        <v>1.0236379931145507</v>
      </c>
      <c r="W340" s="42">
        <f t="shared" si="174"/>
        <v>1.0107532798374341</v>
      </c>
      <c r="X340" s="42">
        <f t="shared" si="175"/>
        <v>1.28847132771166E-2</v>
      </c>
      <c r="Y340" s="42">
        <f t="shared" si="149"/>
        <v>7.8689006593128368E-3</v>
      </c>
      <c r="Z340" s="10">
        <f t="shared" si="176"/>
        <v>20.535460310181421</v>
      </c>
      <c r="AA340">
        <f t="shared" si="154"/>
        <v>6432807.9805292832</v>
      </c>
      <c r="AB340" s="10">
        <f t="shared" si="155"/>
        <v>6.432807980529283</v>
      </c>
      <c r="AC340" s="10">
        <f t="shared" si="156"/>
        <v>6.3318079805292831</v>
      </c>
      <c r="AD340" s="3">
        <f t="shared" si="157"/>
        <v>918.31877890199905</v>
      </c>
      <c r="AI340" s="94">
        <f t="shared" si="158"/>
        <v>1.0107532798374341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139.67353966066324</v>
      </c>
      <c r="I341">
        <f t="shared" si="150"/>
        <v>1.3967353966066323E-4</v>
      </c>
      <c r="J341" s="4">
        <f t="shared" si="166"/>
        <v>652.35201157892266</v>
      </c>
      <c r="K341" s="40">
        <f t="shared" si="167"/>
        <v>4.6705482882714318</v>
      </c>
      <c r="L341" s="40">
        <f t="shared" si="151"/>
        <v>1.3294517117285682</v>
      </c>
      <c r="M341" s="10">
        <f t="shared" si="168"/>
        <v>6.432807980529283</v>
      </c>
      <c r="N341" s="10">
        <f t="shared" si="147"/>
        <v>17.20418640980624</v>
      </c>
      <c r="O341" s="10">
        <f t="shared" si="148"/>
        <v>-0.14810000000000001</v>
      </c>
      <c r="P341" s="10">
        <f t="shared" si="169"/>
        <v>13.059002724472561</v>
      </c>
      <c r="Q341" s="42">
        <f t="shared" si="170"/>
        <v>0.42342428241230412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3.8393379160726968E-4</v>
      </c>
      <c r="U341" s="42">
        <f t="shared" si="172"/>
        <v>0.69395527890663178</v>
      </c>
      <c r="V341" s="42">
        <f t="shared" si="173"/>
        <v>1.0238240798597045</v>
      </c>
      <c r="W341" s="42">
        <f t="shared" si="174"/>
        <v>1.010939338925841</v>
      </c>
      <c r="X341" s="42">
        <f t="shared" si="175"/>
        <v>1.2884740933863492E-2</v>
      </c>
      <c r="Y341" s="42">
        <f t="shared" si="149"/>
        <v>7.8856998350046396E-3</v>
      </c>
      <c r="Z341" s="10">
        <f t="shared" si="176"/>
        <v>20.539217978163833</v>
      </c>
      <c r="AA341">
        <f t="shared" si="154"/>
        <v>6433966.6023356533</v>
      </c>
      <c r="AB341" s="10">
        <f t="shared" si="155"/>
        <v>6.4339666023356532</v>
      </c>
      <c r="AC341" s="10">
        <f t="shared" si="156"/>
        <v>6.3329666023356532</v>
      </c>
      <c r="AD341" s="3">
        <f t="shared" si="157"/>
        <v>918.48681687246608</v>
      </c>
      <c r="AI341" s="94">
        <f t="shared" si="158"/>
        <v>1.010939338925841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139.67353966066324</v>
      </c>
      <c r="I342">
        <f t="shared" si="150"/>
        <v>1.3967353966066323E-4</v>
      </c>
      <c r="J342" s="4">
        <f t="shared" si="166"/>
        <v>653.88586466660649</v>
      </c>
      <c r="K342" s="40">
        <f t="shared" si="167"/>
        <v>4.6815299895400502</v>
      </c>
      <c r="L342" s="40">
        <f t="shared" si="151"/>
        <v>1.3184700104599498</v>
      </c>
      <c r="M342" s="10">
        <f t="shared" si="168"/>
        <v>6.4339666023356532</v>
      </c>
      <c r="N342" s="10">
        <f t="shared" si="147"/>
        <v>17.20418640980624</v>
      </c>
      <c r="O342" s="10">
        <f t="shared" si="148"/>
        <v>-0.14810000000000001</v>
      </c>
      <c r="P342" s="10">
        <f t="shared" si="169"/>
        <v>13.058654418211187</v>
      </c>
      <c r="Q342" s="42">
        <f t="shared" si="170"/>
        <v>0.42472812110437785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3.8468174971182864E-4</v>
      </c>
      <c r="U342" s="42">
        <f t="shared" si="172"/>
        <v>0.69262013629208863</v>
      </c>
      <c r="V342" s="42">
        <f t="shared" si="173"/>
        <v>1.0240090454898438</v>
      </c>
      <c r="W342" s="42">
        <f t="shared" si="174"/>
        <v>1.0111243250098472</v>
      </c>
      <c r="X342" s="42">
        <f t="shared" si="175"/>
        <v>1.288472047999667E-2</v>
      </c>
      <c r="Y342" s="42">
        <f t="shared" si="149"/>
        <v>7.9024994321030134E-3</v>
      </c>
      <c r="Z342" s="10">
        <f t="shared" si="176"/>
        <v>20.54295385217236</v>
      </c>
      <c r="AA342">
        <f t="shared" si="154"/>
        <v>6435118.5042898413</v>
      </c>
      <c r="AB342" s="10">
        <f t="shared" si="155"/>
        <v>6.4351185042898411</v>
      </c>
      <c r="AC342" s="10">
        <f t="shared" si="156"/>
        <v>6.3341185042898411</v>
      </c>
      <c r="AD342" s="3">
        <f t="shared" si="157"/>
        <v>918.65388024508218</v>
      </c>
      <c r="AI342" s="94">
        <f t="shared" si="158"/>
        <v>1.0111243250098472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139.67353966066324</v>
      </c>
      <c r="I343">
        <f t="shared" si="150"/>
        <v>1.3967353966066323E-4</v>
      </c>
      <c r="J343" s="4">
        <f t="shared" si="166"/>
        <v>655.42153923449473</v>
      </c>
      <c r="K343" s="40">
        <f t="shared" si="167"/>
        <v>4.6925247317912966</v>
      </c>
      <c r="L343" s="40">
        <f t="shared" si="151"/>
        <v>1.3074752682087034</v>
      </c>
      <c r="M343" s="10">
        <f t="shared" si="168"/>
        <v>6.4351185042898411</v>
      </c>
      <c r="N343" s="10">
        <f t="shared" si="147"/>
        <v>17.20418640980624</v>
      </c>
      <c r="O343" s="10">
        <f t="shared" si="148"/>
        <v>-0.14810000000000001</v>
      </c>
      <c r="P343" s="10">
        <f t="shared" si="169"/>
        <v>13.058308203458983</v>
      </c>
      <c r="Q343" s="42">
        <f t="shared" si="170"/>
        <v>0.42603199436510952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3.8542986193457944E-4</v>
      </c>
      <c r="U343" s="42">
        <f t="shared" si="172"/>
        <v>0.69128471856886742</v>
      </c>
      <c r="V343" s="42">
        <f t="shared" si="173"/>
        <v>1.0241928900910506</v>
      </c>
      <c r="W343" s="42">
        <f t="shared" si="174"/>
        <v>1.0113082381992007</v>
      </c>
      <c r="X343" s="42">
        <f t="shared" si="175"/>
        <v>1.2884651891849952E-2</v>
      </c>
      <c r="Y343" s="42">
        <f t="shared" si="149"/>
        <v>7.9192993851786315E-3</v>
      </c>
      <c r="Z343" s="10">
        <f t="shared" si="176"/>
        <v>20.54666793441865</v>
      </c>
      <c r="AA343">
        <f t="shared" si="154"/>
        <v>6436263.6870737756</v>
      </c>
      <c r="AB343" s="10">
        <f t="shared" si="155"/>
        <v>6.4362636870737759</v>
      </c>
      <c r="AC343" s="10">
        <f t="shared" si="156"/>
        <v>6.335263687073776</v>
      </c>
      <c r="AD343" s="3">
        <f t="shared" si="157"/>
        <v>918.81996911874921</v>
      </c>
      <c r="AI343" s="94">
        <f t="shared" si="158"/>
        <v>1.0113082381992007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139.67353966066324</v>
      </c>
      <c r="I344">
        <f t="shared" si="150"/>
        <v>1.3967353966066323E-4</v>
      </c>
      <c r="J344" s="4">
        <f t="shared" si="166"/>
        <v>656.95903528258805</v>
      </c>
      <c r="K344" s="40">
        <f t="shared" si="167"/>
        <v>4.7035325150251763</v>
      </c>
      <c r="L344" s="40">
        <f t="shared" si="151"/>
        <v>1.2964674849748237</v>
      </c>
      <c r="M344" s="10">
        <f t="shared" si="168"/>
        <v>6.4362636870737759</v>
      </c>
      <c r="N344" s="10">
        <f t="shared" si="147"/>
        <v>17.20418640980624</v>
      </c>
      <c r="O344" s="10">
        <f t="shared" si="148"/>
        <v>-0.14810000000000001</v>
      </c>
      <c r="P344" s="10">
        <f t="shared" si="169"/>
        <v>13.05796407873834</v>
      </c>
      <c r="Q344" s="42">
        <f t="shared" si="170"/>
        <v>0.42733590198763133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3.8617812734512597E-4</v>
      </c>
      <c r="U344" s="42">
        <f t="shared" si="172"/>
        <v>0.68994902739777142</v>
      </c>
      <c r="V344" s="42">
        <f t="shared" si="173"/>
        <v>1.0243756137514735</v>
      </c>
      <c r="W344" s="42">
        <f t="shared" si="174"/>
        <v>1.0114910786027789</v>
      </c>
      <c r="X344" s="42">
        <f t="shared" si="175"/>
        <v>1.2884535148694587E-2</v>
      </c>
      <c r="Y344" s="42">
        <f t="shared" si="149"/>
        <v>7.9360996287716652E-3</v>
      </c>
      <c r="Z344" s="10">
        <f t="shared" si="176"/>
        <v>20.550360227106292</v>
      </c>
      <c r="AA344">
        <f t="shared" si="154"/>
        <v>6437402.1513669025</v>
      </c>
      <c r="AB344" s="10">
        <f t="shared" si="155"/>
        <v>6.4374021513669026</v>
      </c>
      <c r="AC344" s="10">
        <f t="shared" si="156"/>
        <v>6.3364021513669027</v>
      </c>
      <c r="AD344" s="3">
        <f t="shared" si="157"/>
        <v>918.98508359200912</v>
      </c>
      <c r="AI344" s="94">
        <f t="shared" si="158"/>
        <v>1.0114910786027789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139.67353966066324</v>
      </c>
      <c r="I345">
        <f t="shared" si="150"/>
        <v>1.3967353966066323E-4</v>
      </c>
      <c r="J345" s="4">
        <f t="shared" si="166"/>
        <v>658.49835281088599</v>
      </c>
      <c r="K345" s="40">
        <f t="shared" si="167"/>
        <v>4.7145533392416867</v>
      </c>
      <c r="L345" s="40">
        <f t="shared" si="151"/>
        <v>1.2854466607583133</v>
      </c>
      <c r="M345" s="10">
        <f t="shared" si="168"/>
        <v>6.4374021513669026</v>
      </c>
      <c r="N345" s="10">
        <f t="shared" si="147"/>
        <v>17.20418640980624</v>
      </c>
      <c r="O345" s="10">
        <f t="shared" si="148"/>
        <v>-0.14810000000000001</v>
      </c>
      <c r="P345" s="10">
        <f t="shared" si="169"/>
        <v>13.0576220425808</v>
      </c>
      <c r="Q345" s="42">
        <f t="shared" si="170"/>
        <v>0.42863984376518932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3.8692654501307173E-4</v>
      </c>
      <c r="U345" s="42">
        <f t="shared" si="172"/>
        <v>0.68861306443960479</v>
      </c>
      <c r="V345" s="42">
        <f t="shared" si="173"/>
        <v>1.0245572165565562</v>
      </c>
      <c r="W345" s="42">
        <f t="shared" si="174"/>
        <v>1.0116728463290625</v>
      </c>
      <c r="X345" s="42">
        <f t="shared" si="175"/>
        <v>1.2884370227493669E-2</v>
      </c>
      <c r="Y345" s="42">
        <f t="shared" si="149"/>
        <v>7.9529000973888181E-3</v>
      </c>
      <c r="Z345" s="10">
        <f t="shared" si="176"/>
        <v>20.554030732422717</v>
      </c>
      <c r="AA345">
        <f t="shared" si="154"/>
        <v>6438533.8978436831</v>
      </c>
      <c r="AB345" s="10">
        <f t="shared" si="155"/>
        <v>6.4385338978436835</v>
      </c>
      <c r="AC345" s="10">
        <f t="shared" si="156"/>
        <v>6.3375338978436835</v>
      </c>
      <c r="AD345" s="3">
        <f t="shared" si="157"/>
        <v>919.14922376268066</v>
      </c>
      <c r="AI345" s="94">
        <f t="shared" si="158"/>
        <v>1.0116728463290625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139.67353966066324</v>
      </c>
      <c r="I346">
        <f t="shared" si="150"/>
        <v>1.3967353966066323E-4</v>
      </c>
      <c r="J346" s="4">
        <f t="shared" si="166"/>
        <v>660.03949181938879</v>
      </c>
      <c r="K346" s="40">
        <f t="shared" si="167"/>
        <v>4.7255872044408287</v>
      </c>
      <c r="L346" s="40">
        <f t="shared" si="151"/>
        <v>1.2744127955591713</v>
      </c>
      <c r="M346" s="10">
        <f t="shared" si="168"/>
        <v>6.4385338978436835</v>
      </c>
      <c r="N346" s="10">
        <f t="shared" si="147"/>
        <v>17.20418640980624</v>
      </c>
      <c r="O346" s="10">
        <f t="shared" si="148"/>
        <v>-0.14810000000000001</v>
      </c>
      <c r="P346" s="10">
        <f t="shared" si="169"/>
        <v>13.057282093527775</v>
      </c>
      <c r="Q346" s="42">
        <f t="shared" si="170"/>
        <v>0.42994381949114246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3.876751140080204E-4</v>
      </c>
      <c r="U346" s="42">
        <f t="shared" si="172"/>
        <v>0.68727683135517159</v>
      </c>
      <c r="V346" s="42">
        <f t="shared" si="173"/>
        <v>1.0247376985921117</v>
      </c>
      <c r="W346" s="42">
        <f t="shared" si="174"/>
        <v>1.0118535414857361</v>
      </c>
      <c r="X346" s="42">
        <f t="shared" si="175"/>
        <v>1.2884157106375582E-2</v>
      </c>
      <c r="Y346" s="42">
        <f t="shared" si="149"/>
        <v>7.9697007255048989E-3</v>
      </c>
      <c r="Z346" s="10">
        <f t="shared" si="176"/>
        <v>20.557679452542878</v>
      </c>
      <c r="AA346">
        <f t="shared" si="154"/>
        <v>6439658.9271747321</v>
      </c>
      <c r="AB346" s="10">
        <f t="shared" si="155"/>
        <v>6.4396589271747322</v>
      </c>
      <c r="AC346" s="10">
        <f t="shared" si="156"/>
        <v>6.3386589271747322</v>
      </c>
      <c r="AD346" s="3">
        <f t="shared" si="157"/>
        <v>919.31238972802498</v>
      </c>
      <c r="AI346" s="94">
        <f t="shared" si="158"/>
        <v>1.0118535414857361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139.67353966066324</v>
      </c>
      <c r="I347">
        <f t="shared" si="150"/>
        <v>1.3967353966066323E-4</v>
      </c>
      <c r="J347" s="4">
        <f t="shared" si="166"/>
        <v>661.58245230809644</v>
      </c>
      <c r="K347" s="40">
        <f t="shared" si="167"/>
        <v>4.7366341106226031</v>
      </c>
      <c r="L347" s="40">
        <f t="shared" si="151"/>
        <v>1.2633658893773969</v>
      </c>
      <c r="M347" s="10">
        <f t="shared" si="168"/>
        <v>6.4396589271747322</v>
      </c>
      <c r="N347" s="10">
        <f t="shared" si="147"/>
        <v>17.20418640980624</v>
      </c>
      <c r="O347" s="10">
        <f t="shared" si="148"/>
        <v>-0.14810000000000001</v>
      </c>
      <c r="P347" s="10">
        <f t="shared" si="169"/>
        <v>13.056944230130199</v>
      </c>
      <c r="Q347" s="42">
        <f t="shared" si="170"/>
        <v>0.43124782895896213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3.8842383339957563E-4</v>
      </c>
      <c r="U347" s="42">
        <f t="shared" si="172"/>
        <v>0.68594032980527597</v>
      </c>
      <c r="V347" s="42">
        <f t="shared" si="173"/>
        <v>1.0249170599430384</v>
      </c>
      <c r="W347" s="42">
        <f t="shared" si="174"/>
        <v>1.0120331641798701</v>
      </c>
      <c r="X347" s="42">
        <f t="shared" si="175"/>
        <v>1.2883895763168285E-2</v>
      </c>
      <c r="Y347" s="42">
        <f t="shared" si="149"/>
        <v>7.9865014475624715E-3</v>
      </c>
      <c r="Z347" s="10">
        <f t="shared" si="176"/>
        <v>20.561306389627937</v>
      </c>
      <c r="AA347">
        <f t="shared" si="154"/>
        <v>6440777.2400264125</v>
      </c>
      <c r="AB347" s="10">
        <f t="shared" si="155"/>
        <v>6.4407772400264127</v>
      </c>
      <c r="AC347" s="10">
        <f t="shared" si="156"/>
        <v>6.3397772400264127</v>
      </c>
      <c r="AD347" s="3">
        <f t="shared" si="157"/>
        <v>919.47458158468635</v>
      </c>
      <c r="AI347" s="94">
        <f t="shared" si="158"/>
        <v>1.0120331641798701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139.67353966066324</v>
      </c>
      <c r="I348">
        <f t="shared" si="150"/>
        <v>1.3967353966066323E-4</v>
      </c>
      <c r="J348" s="4">
        <f t="shared" si="166"/>
        <v>663.12723427700894</v>
      </c>
      <c r="K348" s="40">
        <f t="shared" si="167"/>
        <v>4.747694057787009</v>
      </c>
      <c r="L348" s="40">
        <f t="shared" si="151"/>
        <v>1.252305942212991</v>
      </c>
      <c r="M348" s="10">
        <f t="shared" si="168"/>
        <v>6.4407772400264127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17.20418640980624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-0.14810000000000001</v>
      </c>
      <c r="P348" s="10">
        <f t="shared" si="169"/>
        <v>13.05660845094862</v>
      </c>
      <c r="Q348" s="42">
        <f t="shared" si="170"/>
        <v>0.43255187196223122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3.8917270225734106E-4</v>
      </c>
      <c r="U348" s="42">
        <f t="shared" si="172"/>
        <v>0.68460356145072176</v>
      </c>
      <c r="V348" s="42">
        <f t="shared" si="173"/>
        <v>1.0250953006941372</v>
      </c>
      <c r="W348" s="42">
        <f t="shared" si="174"/>
        <v>1.0122117145178566</v>
      </c>
      <c r="X348" s="42">
        <f t="shared" si="175"/>
        <v>1.2883586176280604E-2</v>
      </c>
      <c r="Y348" s="42">
        <f t="shared" si="149"/>
        <v>8.0033021979726646E-3</v>
      </c>
      <c r="Z348" s="10">
        <f t="shared" si="176"/>
        <v>20.564911545826945</v>
      </c>
      <c r="AA348">
        <f t="shared" si="154"/>
        <v>6441888.837061353</v>
      </c>
      <c r="AB348" s="10">
        <f t="shared" si="155"/>
        <v>6.4418888370613532</v>
      </c>
      <c r="AC348" s="10">
        <f t="shared" si="156"/>
        <v>6.3408888370613532</v>
      </c>
      <c r="AD348" s="3">
        <f t="shared" si="157"/>
        <v>919.63579942876765</v>
      </c>
      <c r="AI348" s="94">
        <f t="shared" si="158"/>
        <v>1.0122117145178566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139.67353966066324</v>
      </c>
      <c r="I349">
        <f t="shared" si="150"/>
        <v>1.3967353966066323E-4</v>
      </c>
      <c r="J349" s="4">
        <f t="shared" si="166"/>
        <v>664.67383772612629</v>
      </c>
      <c r="K349" s="40">
        <f t="shared" si="167"/>
        <v>4.7587670459340465</v>
      </c>
      <c r="L349" s="40">
        <f t="shared" si="151"/>
        <v>1.2412329540659535</v>
      </c>
      <c r="M349" s="10">
        <f t="shared" si="168"/>
        <v>6.4418888370613532</v>
      </c>
      <c r="N349" s="10">
        <f t="shared" si="177"/>
        <v>17.20418640980624</v>
      </c>
      <c r="O349" s="10">
        <f t="shared" si="178"/>
        <v>-0.14810000000000001</v>
      </c>
      <c r="P349" s="10">
        <f t="shared" si="169"/>
        <v>13.056274754553037</v>
      </c>
      <c r="Q349" s="42">
        <f t="shared" si="170"/>
        <v>0.43385594829464341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3.8992171965092039E-4</v>
      </c>
      <c r="U349" s="42">
        <f t="shared" si="172"/>
        <v>0.68326652795231302</v>
      </c>
      <c r="V349" s="42">
        <f t="shared" si="173"/>
        <v>1.0252724209292166</v>
      </c>
      <c r="W349" s="42">
        <f t="shared" si="174"/>
        <v>1.0123891926054915</v>
      </c>
      <c r="X349" s="42">
        <f t="shared" si="175"/>
        <v>1.2883228323725016E-2</v>
      </c>
      <c r="Y349" s="42">
        <f t="shared" si="149"/>
        <v>8.020102911114697E-3</v>
      </c>
      <c r="Z349" s="10">
        <f t="shared" si="176"/>
        <v>20.568494923275214</v>
      </c>
      <c r="AA349">
        <f t="shared" si="154"/>
        <v>6442993.7189379456</v>
      </c>
      <c r="AB349" s="10">
        <f t="shared" si="155"/>
        <v>6.4429937189379451</v>
      </c>
      <c r="AC349" s="10">
        <f t="shared" si="156"/>
        <v>6.3419937189379452</v>
      </c>
      <c r="AD349" s="3">
        <f t="shared" si="157"/>
        <v>919.79604335575721</v>
      </c>
      <c r="AI349" s="94">
        <f t="shared" si="158"/>
        <v>1.0123891926054915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139.67353966066324</v>
      </c>
      <c r="I350">
        <f t="shared" si="150"/>
        <v>1.3967353966066323E-4</v>
      </c>
      <c r="J350" s="4">
        <f t="shared" si="166"/>
        <v>666.22226265544828</v>
      </c>
      <c r="K350" s="40">
        <f t="shared" si="167"/>
        <v>4.7698530750637147</v>
      </c>
      <c r="L350" s="40">
        <f t="shared" si="151"/>
        <v>1.2301469249362853</v>
      </c>
      <c r="M350" s="10">
        <f t="shared" si="168"/>
        <v>6.4429937189379451</v>
      </c>
      <c r="N350" s="10">
        <f t="shared" si="177"/>
        <v>17.20418640980624</v>
      </c>
      <c r="O350" s="10">
        <f t="shared" si="178"/>
        <v>-0.14810000000000001</v>
      </c>
      <c r="P350" s="10">
        <f t="shared" si="169"/>
        <v>13.055943139523016</v>
      </c>
      <c r="Q350" s="42">
        <f t="shared" si="170"/>
        <v>0.43516005775000255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3.9067088464991704E-4</v>
      </c>
      <c r="U350" s="42">
        <f t="shared" si="172"/>
        <v>0.68192923097085401</v>
      </c>
      <c r="V350" s="42">
        <f t="shared" si="173"/>
        <v>1.0254484207314765</v>
      </c>
      <c r="W350" s="42">
        <f t="shared" si="174"/>
        <v>1.0125655985478934</v>
      </c>
      <c r="X350" s="42">
        <f t="shared" si="175"/>
        <v>1.2882822183583054E-2</v>
      </c>
      <c r="Y350" s="42">
        <f t="shared" ref="Y350:Y413" si="179">IF((X350*(Q350-Q349)+Y349)&lt;0,0,X350*(Q350-Q349)+Y349)</f>
        <v>8.0369035213360175E-3</v>
      </c>
      <c r="Z350" s="10">
        <f t="shared" si="176"/>
        <v>20.5720565240943</v>
      </c>
      <c r="AA350">
        <f t="shared" si="154"/>
        <v>6444091.8863103399</v>
      </c>
      <c r="AB350" s="10">
        <f t="shared" si="155"/>
        <v>6.44409188631034</v>
      </c>
      <c r="AC350" s="10">
        <f t="shared" si="156"/>
        <v>6.34309188631034</v>
      </c>
      <c r="AD350" s="3">
        <f t="shared" si="157"/>
        <v>919.95531346052792</v>
      </c>
      <c r="AI350" s="94">
        <f t="shared" si="158"/>
        <v>1.0125655985478934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139.67353966066324</v>
      </c>
      <c r="I351">
        <f t="shared" si="150"/>
        <v>1.3967353966066323E-4</v>
      </c>
      <c r="J351" s="4">
        <f t="shared" si="166"/>
        <v>667.77250906497534</v>
      </c>
      <c r="K351" s="40">
        <f t="shared" si="167"/>
        <v>4.7809521451760162</v>
      </c>
      <c r="L351" s="40">
        <f t="shared" si="151"/>
        <v>1.2190478548239838</v>
      </c>
      <c r="M351" s="10">
        <f t="shared" si="168"/>
        <v>6.44409188631034</v>
      </c>
      <c r="N351" s="10">
        <f t="shared" si="177"/>
        <v>17.20418640980624</v>
      </c>
      <c r="O351" s="10">
        <f t="shared" si="178"/>
        <v>-0.14810000000000001</v>
      </c>
      <c r="P351" s="10">
        <f t="shared" si="169"/>
        <v>13.055613604447704</v>
      </c>
      <c r="Q351" s="42">
        <f t="shared" si="170"/>
        <v>0.43646420012222187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3.9142019632393488E-4</v>
      </c>
      <c r="U351" s="42">
        <f t="shared" si="172"/>
        <v>0.68059167216714844</v>
      </c>
      <c r="V351" s="42">
        <f t="shared" si="173"/>
        <v>1.025623300184149</v>
      </c>
      <c r="W351" s="42">
        <f t="shared" si="174"/>
        <v>1.0127409324495045</v>
      </c>
      <c r="X351" s="42">
        <f t="shared" si="175"/>
        <v>1.2882367734644573E-2</v>
      </c>
      <c r="Y351" s="42">
        <f t="shared" si="179"/>
        <v>8.0537039629532785E-3</v>
      </c>
      <c r="Z351" s="10">
        <f t="shared" si="176"/>
        <v>20.575596350394054</v>
      </c>
      <c r="AA351">
        <f t="shared" si="154"/>
        <v>6445183.3398290789</v>
      </c>
      <c r="AB351" s="10">
        <f t="shared" si="155"/>
        <v>6.4451833398290788</v>
      </c>
      <c r="AC351" s="10">
        <f t="shared" si="156"/>
        <v>6.3441833398290788</v>
      </c>
      <c r="AD351" s="3">
        <f t="shared" si="157"/>
        <v>920.11360983742986</v>
      </c>
      <c r="AI351" s="94">
        <f t="shared" si="158"/>
        <v>1.0127409324495045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139.67353966066324</v>
      </c>
      <c r="I352">
        <f t="shared" si="150"/>
        <v>1.3967353966066323E-4</v>
      </c>
      <c r="J352" s="4">
        <f t="shared" si="166"/>
        <v>669.32457695470703</v>
      </c>
      <c r="K352" s="40">
        <f t="shared" si="167"/>
        <v>4.7920642562709483</v>
      </c>
      <c r="L352" s="40">
        <f t="shared" si="151"/>
        <v>1.2079357437290517</v>
      </c>
      <c r="M352" s="10">
        <f t="shared" si="168"/>
        <v>6.4451833398290788</v>
      </c>
      <c r="N352" s="10">
        <f t="shared" si="177"/>
        <v>17.20418640980624</v>
      </c>
      <c r="O352" s="10">
        <f t="shared" si="178"/>
        <v>-0.14810000000000001</v>
      </c>
      <c r="P352" s="10">
        <f t="shared" si="169"/>
        <v>13.055286147925582</v>
      </c>
      <c r="Q352" s="42">
        <f t="shared" si="170"/>
        <v>0.43776837520532325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3.9216965374257743E-4</v>
      </c>
      <c r="U352" s="42">
        <f t="shared" si="172"/>
        <v>0.6792538532020006</v>
      </c>
      <c r="V352" s="42">
        <f t="shared" si="173"/>
        <v>1.0257970593690973</v>
      </c>
      <c r="W352" s="42">
        <f t="shared" si="174"/>
        <v>1.0129151944141908</v>
      </c>
      <c r="X352" s="42">
        <f t="shared" si="175"/>
        <v>1.2881864954906508E-2</v>
      </c>
      <c r="Y352" s="42">
        <f t="shared" si="179"/>
        <v>8.0705041702513452E-3</v>
      </c>
      <c r="Z352" s="10">
        <f t="shared" si="176"/>
        <v>20.579114404269724</v>
      </c>
      <c r="AA352">
        <f t="shared" si="154"/>
        <v>6446268.0801402014</v>
      </c>
      <c r="AB352" s="10">
        <f t="shared" si="155"/>
        <v>6.446268080140201</v>
      </c>
      <c r="AC352" s="10">
        <f t="shared" si="156"/>
        <v>6.3452680801402011</v>
      </c>
      <c r="AD352" s="3">
        <f t="shared" si="157"/>
        <v>920.27093258015975</v>
      </c>
      <c r="AI352" s="94">
        <f t="shared" si="158"/>
        <v>1.0129151944141908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139.67353966066324</v>
      </c>
      <c r="I353">
        <f t="shared" si="150"/>
        <v>1.3967353966066323E-4</v>
      </c>
      <c r="J353" s="4">
        <f t="shared" si="166"/>
        <v>670.87846632464357</v>
      </c>
      <c r="K353" s="40">
        <f t="shared" si="167"/>
        <v>4.8031894083485129</v>
      </c>
      <c r="L353" s="40">
        <f t="shared" si="151"/>
        <v>1.1968105916514871</v>
      </c>
      <c r="M353" s="10">
        <f t="shared" si="168"/>
        <v>6.446268080140201</v>
      </c>
      <c r="N353" s="10">
        <f t="shared" si="177"/>
        <v>17.20418640980624</v>
      </c>
      <c r="O353" s="10">
        <f t="shared" si="178"/>
        <v>-0.14810000000000001</v>
      </c>
      <c r="P353" s="10">
        <f t="shared" si="169"/>
        <v>13.054960768564749</v>
      </c>
      <c r="Q353" s="42">
        <f t="shared" si="170"/>
        <v>0.43907258279343653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3.9291925597544834E-4</v>
      </c>
      <c r="U353" s="42">
        <f t="shared" si="172"/>
        <v>0.67791577573621431</v>
      </c>
      <c r="V353" s="42">
        <f t="shared" si="173"/>
        <v>1.0259696983683457</v>
      </c>
      <c r="W353" s="42">
        <f t="shared" si="174"/>
        <v>1.0130883845450989</v>
      </c>
      <c r="X353" s="42">
        <f t="shared" si="175"/>
        <v>1.2881313823246865E-2</v>
      </c>
      <c r="Y353" s="42">
        <f t="shared" si="179"/>
        <v>8.0873040774844928E-3</v>
      </c>
      <c r="Z353" s="10">
        <f t="shared" si="176"/>
        <v>20.582610687804596</v>
      </c>
      <c r="AA353">
        <f t="shared" si="154"/>
        <v>6447346.1078860573</v>
      </c>
      <c r="AB353" s="10">
        <f t="shared" si="155"/>
        <v>6.447346107886057</v>
      </c>
      <c r="AC353" s="10">
        <f t="shared" si="156"/>
        <v>6.346346107886057</v>
      </c>
      <c r="AD353" s="3">
        <f t="shared" si="157"/>
        <v>920.42728178187929</v>
      </c>
      <c r="AI353" s="94">
        <f t="shared" si="158"/>
        <v>1.0130883845450989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139.67353966066324</v>
      </c>
      <c r="I354">
        <f t="shared" si="150"/>
        <v>1.3967353966066323E-4</v>
      </c>
      <c r="J354" s="4">
        <f t="shared" si="166"/>
        <v>672.43417717478496</v>
      </c>
      <c r="K354" s="40">
        <f t="shared" si="167"/>
        <v>4.8143276014087082</v>
      </c>
      <c r="L354" s="40">
        <f t="shared" si="151"/>
        <v>1.1856723985912918</v>
      </c>
      <c r="M354" s="10">
        <f t="shared" si="168"/>
        <v>6.447346107886057</v>
      </c>
      <c r="N354" s="10">
        <f t="shared" si="177"/>
        <v>17.20418640980624</v>
      </c>
      <c r="O354" s="10">
        <f t="shared" si="178"/>
        <v>-0.14810000000000001</v>
      </c>
      <c r="P354" s="10">
        <f t="shared" si="169"/>
        <v>13.054637464982642</v>
      </c>
      <c r="Q354" s="42">
        <f t="shared" si="170"/>
        <v>0.4403768226807987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3.936690020921513E-4</v>
      </c>
      <c r="U354" s="42">
        <f t="shared" si="172"/>
        <v>0.67657744143059384</v>
      </c>
      <c r="V354" s="42">
        <f t="shared" si="173"/>
        <v>1.0261412172627671</v>
      </c>
      <c r="W354" s="42">
        <f t="shared" si="174"/>
        <v>1.0132605029447863</v>
      </c>
      <c r="X354" s="42">
        <f t="shared" si="175"/>
        <v>1.2880714317980768E-2</v>
      </c>
      <c r="Y354" s="42">
        <f t="shared" si="179"/>
        <v>8.1041036188757212E-3</v>
      </c>
      <c r="Z354" s="10">
        <f t="shared" si="176"/>
        <v>20.586085203067846</v>
      </c>
      <c r="AA354">
        <f t="shared" si="154"/>
        <v>6448417.4237046465</v>
      </c>
      <c r="AB354" s="10">
        <f t="shared" si="155"/>
        <v>6.4484174237046465</v>
      </c>
      <c r="AC354" s="10">
        <f t="shared" si="156"/>
        <v>6.3474174237046466</v>
      </c>
      <c r="AD354" s="3">
        <f t="shared" si="157"/>
        <v>920.5826575351191</v>
      </c>
      <c r="AI354" s="94">
        <f t="shared" si="158"/>
        <v>1.0132605029447863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139.67353966066324</v>
      </c>
      <c r="I355">
        <f t="shared" si="150"/>
        <v>1.3967353966066323E-4</v>
      </c>
      <c r="J355" s="4">
        <f t="shared" si="166"/>
        <v>673.99170950513121</v>
      </c>
      <c r="K355" s="40">
        <f t="shared" si="167"/>
        <v>4.8254788354515359</v>
      </c>
      <c r="L355" s="40">
        <f t="shared" si="151"/>
        <v>1.1745211645484641</v>
      </c>
      <c r="M355" s="10">
        <f t="shared" si="168"/>
        <v>6.4484174237046465</v>
      </c>
      <c r="N355" s="10">
        <f t="shared" si="177"/>
        <v>17.20418640980624</v>
      </c>
      <c r="O355" s="10">
        <f t="shared" si="178"/>
        <v>-0.14810000000000001</v>
      </c>
      <c r="P355" s="10">
        <f t="shared" si="169"/>
        <v>13.054316235806219</v>
      </c>
      <c r="Q355" s="42">
        <f t="shared" si="170"/>
        <v>0.44168109466175332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3.9441889116228991E-4</v>
      </c>
      <c r="U355" s="42">
        <f t="shared" si="172"/>
        <v>0.6752388519459428</v>
      </c>
      <c r="V355" s="42">
        <f t="shared" si="173"/>
        <v>1.0263116161333974</v>
      </c>
      <c r="W355" s="42">
        <f t="shared" si="174"/>
        <v>1.0134315497151174</v>
      </c>
      <c r="X355" s="42">
        <f t="shared" si="175"/>
        <v>1.288006641827999E-2</v>
      </c>
      <c r="Y355" s="42">
        <f t="shared" si="179"/>
        <v>8.1209027286179188E-3</v>
      </c>
      <c r="Z355" s="10">
        <f t="shared" si="176"/>
        <v>20.589537952117116</v>
      </c>
      <c r="AA355">
        <f t="shared" si="154"/>
        <v>6449482.0282304138</v>
      </c>
      <c r="AB355" s="10">
        <f t="shared" si="155"/>
        <v>6.4494820282304142</v>
      </c>
      <c r="AC355" s="10">
        <f t="shared" si="156"/>
        <v>6.3484820282304142</v>
      </c>
      <c r="AD355" s="3">
        <f t="shared" si="157"/>
        <v>920.73705993189469</v>
      </c>
      <c r="AI355" s="94">
        <f t="shared" si="158"/>
        <v>1.0134315497151174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139.67353966066324</v>
      </c>
      <c r="I356">
        <f t="shared" si="150"/>
        <v>1.3967353966066323E-4</v>
      </c>
      <c r="J356" s="4">
        <f t="shared" si="166"/>
        <v>675.5510633156822</v>
      </c>
      <c r="K356" s="40">
        <f t="shared" si="167"/>
        <v>4.8366431104769951</v>
      </c>
      <c r="L356" s="40">
        <f t="shared" si="151"/>
        <v>1.1633568895230049</v>
      </c>
      <c r="M356" s="10">
        <f t="shared" si="168"/>
        <v>6.4494820282304142</v>
      </c>
      <c r="N356" s="10">
        <f t="shared" si="177"/>
        <v>17.20418640980624</v>
      </c>
      <c r="O356" s="10">
        <f t="shared" si="178"/>
        <v>-0.14810000000000001</v>
      </c>
      <c r="P356" s="10">
        <f t="shared" si="169"/>
        <v>13.053997079671712</v>
      </c>
      <c r="Q356" s="42">
        <f t="shared" si="170"/>
        <v>0.4429853985307497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3.9516892225546774E-4</v>
      </c>
      <c r="U356" s="42">
        <f t="shared" si="172"/>
        <v>0.67390000894306579</v>
      </c>
      <c r="V356" s="42">
        <f t="shared" si="173"/>
        <v>1.0264808950595274</v>
      </c>
      <c r="W356" s="42">
        <f t="shared" si="174"/>
        <v>1.0136015249573873</v>
      </c>
      <c r="X356" s="42">
        <f t="shared" si="175"/>
        <v>1.2879370102140131E-2</v>
      </c>
      <c r="Y356" s="42">
        <f t="shared" si="179"/>
        <v>8.1377013408723761E-3</v>
      </c>
      <c r="Z356" s="10">
        <f t="shared" si="176"/>
        <v>20.592968936994335</v>
      </c>
      <c r="AA356">
        <f t="shared" si="154"/>
        <v>6450539.9220929574</v>
      </c>
      <c r="AB356" s="10">
        <f t="shared" si="155"/>
        <v>6.4505399220929576</v>
      </c>
      <c r="AC356" s="10">
        <f t="shared" si="156"/>
        <v>6.3495399220929576</v>
      </c>
      <c r="AD356" s="3">
        <f t="shared" si="157"/>
        <v>920.89048906351809</v>
      </c>
      <c r="AI356" s="94">
        <f t="shared" si="158"/>
        <v>1.0136015249573873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139.67353966066324</v>
      </c>
      <c r="I357">
        <f t="shared" si="150"/>
        <v>1.3967353966066323E-4</v>
      </c>
      <c r="J357" s="4">
        <f t="shared" si="166"/>
        <v>677.11223860643804</v>
      </c>
      <c r="K357" s="40">
        <f t="shared" si="167"/>
        <v>4.8478204264850859</v>
      </c>
      <c r="L357" s="40">
        <f t="shared" si="151"/>
        <v>1.1521795735149141</v>
      </c>
      <c r="M357" s="10">
        <f t="shared" si="168"/>
        <v>6.4505399220929576</v>
      </c>
      <c r="N357" s="10">
        <f t="shared" si="177"/>
        <v>17.20418640980624</v>
      </c>
      <c r="O357" s="10">
        <f t="shared" si="178"/>
        <v>-0.14810000000000001</v>
      </c>
      <c r="P357" s="10">
        <f t="shared" si="169"/>
        <v>13.053679995224989</v>
      </c>
      <c r="Q357" s="42">
        <f t="shared" si="170"/>
        <v>0.44428973408234218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3.959190944412885E-4</v>
      </c>
      <c r="U357" s="42">
        <f t="shared" si="172"/>
        <v>0.67256091408276641</v>
      </c>
      <c r="V357" s="42">
        <f t="shared" si="173"/>
        <v>1.0266490541214264</v>
      </c>
      <c r="W357" s="42">
        <f t="shared" si="174"/>
        <v>1.0137704287721179</v>
      </c>
      <c r="X357" s="42">
        <f t="shared" si="175"/>
        <v>1.2878625349308503E-2</v>
      </c>
      <c r="Y357" s="42">
        <f t="shared" si="179"/>
        <v>8.154499389771119E-3</v>
      </c>
      <c r="Z357" s="10">
        <f t="shared" si="176"/>
        <v>20.596378159731227</v>
      </c>
      <c r="AA357">
        <f t="shared" si="154"/>
        <v>6451591.1059187306</v>
      </c>
      <c r="AB357" s="10">
        <f t="shared" si="155"/>
        <v>6.4515911059187303</v>
      </c>
      <c r="AC357" s="10">
        <f t="shared" si="156"/>
        <v>6.3505911059187303</v>
      </c>
      <c r="AD357" s="3">
        <f t="shared" si="157"/>
        <v>921.04294502084565</v>
      </c>
      <c r="AI357" s="94">
        <f t="shared" si="158"/>
        <v>1.0137704287721179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139.67353966066324</v>
      </c>
      <c r="I358">
        <f t="shared" si="150"/>
        <v>1.3967353966066323E-4</v>
      </c>
      <c r="J358" s="4">
        <f t="shared" si="166"/>
        <v>678.67523537739851</v>
      </c>
      <c r="K358" s="40">
        <f t="shared" si="167"/>
        <v>4.8590107834758074</v>
      </c>
      <c r="L358" s="40">
        <f t="shared" si="151"/>
        <v>1.1409892165241926</v>
      </c>
      <c r="M358" s="10">
        <f t="shared" si="168"/>
        <v>6.4515911059187303</v>
      </c>
      <c r="N358" s="10">
        <f t="shared" si="177"/>
        <v>17.20418640980624</v>
      </c>
      <c r="O358" s="10">
        <f t="shared" si="178"/>
        <v>-0.14810000000000001</v>
      </c>
      <c r="P358" s="10">
        <f t="shared" si="169"/>
        <v>13.053364981121026</v>
      </c>
      <c r="Q358" s="42">
        <f t="shared" si="170"/>
        <v>0.44559410111118941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3.9666940678935577E-4</v>
      </c>
      <c r="U358" s="42">
        <f t="shared" si="172"/>
        <v>0.67122156902584895</v>
      </c>
      <c r="V358" s="42">
        <f t="shared" si="173"/>
        <v>1.0268160933975343</v>
      </c>
      <c r="W358" s="42">
        <f t="shared" si="174"/>
        <v>1.0139382612593293</v>
      </c>
      <c r="X358" s="42">
        <f t="shared" si="175"/>
        <v>1.2877832138205036E-2</v>
      </c>
      <c r="Y358" s="42">
        <f t="shared" si="179"/>
        <v>8.1712968094152221E-3</v>
      </c>
      <c r="Z358" s="10">
        <f t="shared" si="176"/>
        <v>20.599765622344663</v>
      </c>
      <c r="AA358">
        <f t="shared" si="154"/>
        <v>6452635.5803296035</v>
      </c>
      <c r="AB358" s="10">
        <f t="shared" si="155"/>
        <v>6.4526355803296038</v>
      </c>
      <c r="AC358" s="10">
        <f t="shared" si="156"/>
        <v>6.3516355803296038</v>
      </c>
      <c r="AD358" s="3">
        <f t="shared" si="157"/>
        <v>921.19442789406867</v>
      </c>
      <c r="AI358" s="94">
        <f t="shared" si="158"/>
        <v>1.0139382612593293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139.67353966066324</v>
      </c>
      <c r="I359">
        <f t="shared" ref="I359:I422" si="180">H359/1000^2</f>
        <v>1.3967353966066323E-4</v>
      </c>
      <c r="J359" s="4">
        <f t="shared" si="166"/>
        <v>680.24005362856394</v>
      </c>
      <c r="K359" s="40">
        <f t="shared" si="167"/>
        <v>4.8702141814491613</v>
      </c>
      <c r="L359" s="40">
        <f t="shared" ref="L359:L422" si="181">IF((gstar-K359)&lt;0,0,gstar-K359)</f>
        <v>1.1297858185508387</v>
      </c>
      <c r="M359" s="10">
        <f t="shared" si="168"/>
        <v>6.4526355803296038</v>
      </c>
      <c r="N359" s="10">
        <f t="shared" si="177"/>
        <v>17.20418640980624</v>
      </c>
      <c r="O359" s="10">
        <f t="shared" si="178"/>
        <v>-0.14810000000000001</v>
      </c>
      <c r="P359" s="10">
        <f t="shared" si="169"/>
        <v>13.053052036024331</v>
      </c>
      <c r="Q359" s="42">
        <f t="shared" si="170"/>
        <v>0.44689849941205367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3.9741985836927327E-4</v>
      </c>
      <c r="U359" s="42">
        <f t="shared" si="172"/>
        <v>0.66988197543311723</v>
      </c>
      <c r="V359" s="42">
        <f t="shared" si="173"/>
        <v>1.0269820129665479</v>
      </c>
      <c r="W359" s="42">
        <f t="shared" si="174"/>
        <v>1.0141050225183093</v>
      </c>
      <c r="X359" s="42">
        <f t="shared" si="175"/>
        <v>1.2876990448238645E-2</v>
      </c>
      <c r="Y359" s="42">
        <f t="shared" si="179"/>
        <v>8.1880935338761503E-3</v>
      </c>
      <c r="Z359" s="10">
        <f t="shared" si="176"/>
        <v>20.603131326839648</v>
      </c>
      <c r="AA359">
        <f t="shared" ref="AA359:AA422" si="184">Z359*rat*to+patm*1000000</f>
        <v>6453673.3459437927</v>
      </c>
      <c r="AB359" s="10">
        <f t="shared" ref="AB359:AB422" si="185">AA359/1000000</f>
        <v>6.4536733459437929</v>
      </c>
      <c r="AC359" s="10">
        <f t="shared" ref="AC359:AC422" si="186">AB359-patm</f>
        <v>6.352673345943793</v>
      </c>
      <c r="AD359" s="3">
        <f t="shared" ref="AD359:AD422" si="187">AC359*1000000/6895</f>
        <v>921.34493777284888</v>
      </c>
      <c r="AI359" s="94">
        <f t="shared" ref="AI359:AI422" si="188">($M359-patm)*1000000*$I359/SQRT(rat*to)*SQRT(k)*(2/(k+1))^((k+1)/2/(k-1))</f>
        <v>1.0141050225183093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139.67353966066324</v>
      </c>
      <c r="I360">
        <f t="shared" si="180"/>
        <v>1.3967353966066323E-4</v>
      </c>
      <c r="J360" s="4">
        <f t="shared" ref="J360:J423" si="196">PI()/4*dc^2-PI()/4*(F360^2-E360^2)</f>
        <v>681.80669335993412</v>
      </c>
      <c r="K360" s="40">
        <f t="shared" ref="K360:K423" si="197">J360/H360</f>
        <v>4.8814306204051459</v>
      </c>
      <c r="L360" s="40">
        <f t="shared" si="181"/>
        <v>1.1185693795948541</v>
      </c>
      <c r="M360" s="10">
        <f t="shared" ref="M360:M423" si="198">AB359</f>
        <v>6.4536733459437929</v>
      </c>
      <c r="N360" s="10">
        <f t="shared" si="177"/>
        <v>17.20418640980624</v>
      </c>
      <c r="O360" s="10">
        <f t="shared" si="178"/>
        <v>-0.14810000000000001</v>
      </c>
      <c r="P360" s="10">
        <f t="shared" ref="P360:P423" si="199">(1+kv*L360)*N360*M360^O360</f>
        <v>13.052741158608637</v>
      </c>
      <c r="Q360" s="42">
        <f t="shared" ref="Q360:Q423" si="200">xincp/P360+Q359</f>
        <v>0.44820292877980022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3.9817044825064455E-4</v>
      </c>
      <c r="U360" s="42">
        <f t="shared" ref="U360:U423" si="202">rhopgrain*R360/1000^2</f>
        <v>0.6685421349653754</v>
      </c>
      <c r="V360" s="42">
        <f t="shared" ref="V360:V423" si="203">(U359-U360)/(Q360-Q359)</f>
        <v>1.0271468129059751</v>
      </c>
      <c r="W360" s="42">
        <f t="shared" ref="W360:W423" si="204">IF(V360&lt;AI360,IF(AB359&gt;pbd,AI360,0),AI360)</f>
        <v>1.0142707126477628</v>
      </c>
      <c r="X360" s="42">
        <f t="shared" ref="X360:X423" si="205">V360-W360</f>
        <v>1.2876100258212286E-2</v>
      </c>
      <c r="Y360" s="42">
        <f t="shared" si="179"/>
        <v>8.2048894971950108E-3</v>
      </c>
      <c r="Z360" s="10">
        <f t="shared" ref="Z360:Z423" si="206">Y360/T360</f>
        <v>20.606475275207039</v>
      </c>
      <c r="AA360">
        <f t="shared" si="184"/>
        <v>6454704.4033751478</v>
      </c>
      <c r="AB360" s="10">
        <f t="shared" si="185"/>
        <v>6.4547044033751479</v>
      </c>
      <c r="AC360" s="10">
        <f t="shared" si="186"/>
        <v>6.353704403375148</v>
      </c>
      <c r="AD360" s="3">
        <f t="shared" si="187"/>
        <v>921.49447474621434</v>
      </c>
      <c r="AI360" s="94">
        <f t="shared" si="188"/>
        <v>1.0142707126477628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139.67353966066324</v>
      </c>
      <c r="I361">
        <f t="shared" si="180"/>
        <v>1.3967353966066323E-4</v>
      </c>
      <c r="J361" s="4">
        <f t="shared" si="196"/>
        <v>683.37515457150926</v>
      </c>
      <c r="K361" s="40">
        <f t="shared" si="197"/>
        <v>4.8926601003437638</v>
      </c>
      <c r="L361" s="40">
        <f t="shared" si="181"/>
        <v>1.1073398996562362</v>
      </c>
      <c r="M361" s="10">
        <f t="shared" si="198"/>
        <v>6.4547044033751479</v>
      </c>
      <c r="N361" s="10">
        <f t="shared" si="177"/>
        <v>17.20418640980624</v>
      </c>
      <c r="O361" s="10">
        <f t="shared" si="178"/>
        <v>-0.14810000000000001</v>
      </c>
      <c r="P361" s="10">
        <f t="shared" si="199"/>
        <v>13.052432347557101</v>
      </c>
      <c r="Q361" s="42">
        <f t="shared" si="200"/>
        <v>0.44950738900939641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3.9892117550307339E-4</v>
      </c>
      <c r="U361" s="42">
        <f t="shared" si="202"/>
        <v>0.6672020492834273</v>
      </c>
      <c r="V361" s="42">
        <f t="shared" si="203"/>
        <v>1.0273104932934183</v>
      </c>
      <c r="W361" s="42">
        <f t="shared" si="204"/>
        <v>1.0144353317456973</v>
      </c>
      <c r="X361" s="42">
        <f t="shared" si="205"/>
        <v>1.2875161547720948E-2</v>
      </c>
      <c r="Y361" s="42">
        <f t="shared" si="179"/>
        <v>8.2216846333836389E-3</v>
      </c>
      <c r="Z361" s="10">
        <f t="shared" si="206"/>
        <v>20.609797469425878</v>
      </c>
      <c r="AA361">
        <f t="shared" si="184"/>
        <v>6455728.7532338798</v>
      </c>
      <c r="AB361" s="10">
        <f t="shared" si="185"/>
        <v>6.4557287532338794</v>
      </c>
      <c r="AC361" s="10">
        <f t="shared" si="186"/>
        <v>6.3547287532338794</v>
      </c>
      <c r="AD361" s="3">
        <f t="shared" si="187"/>
        <v>921.64303890266569</v>
      </c>
      <c r="AI361" s="94">
        <f t="shared" si="188"/>
        <v>1.0144353317456973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139.67353966066324</v>
      </c>
      <c r="I362">
        <f t="shared" si="180"/>
        <v>1.3967353966066323E-4</v>
      </c>
      <c r="J362" s="4">
        <f t="shared" si="196"/>
        <v>684.94543726328914</v>
      </c>
      <c r="K362" s="40">
        <f t="shared" si="197"/>
        <v>4.9039026212650123</v>
      </c>
      <c r="L362" s="40">
        <f t="shared" si="181"/>
        <v>1.0960973787349877</v>
      </c>
      <c r="M362" s="10">
        <f t="shared" si="198"/>
        <v>6.4557287532338794</v>
      </c>
      <c r="N362" s="10">
        <f t="shared" si="177"/>
        <v>17.20418640980624</v>
      </c>
      <c r="O362" s="10">
        <f t="shared" si="178"/>
        <v>-0.14810000000000001</v>
      </c>
      <c r="P362" s="10">
        <f t="shared" si="199"/>
        <v>13.05212560156208</v>
      </c>
      <c r="Q362" s="42">
        <f t="shared" si="200"/>
        <v>0.45081187989591115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3.9967203919616325E-4</v>
      </c>
      <c r="U362" s="42">
        <f t="shared" si="202"/>
        <v>0.66586172004807731</v>
      </c>
      <c r="V362" s="42">
        <f t="shared" si="203"/>
        <v>1.0274730542050772</v>
      </c>
      <c r="W362" s="42">
        <f t="shared" si="204"/>
        <v>1.0145988799095391</v>
      </c>
      <c r="X362" s="42">
        <f t="shared" si="205"/>
        <v>1.2874174295538054E-2</v>
      </c>
      <c r="Y362" s="42">
        <f t="shared" si="179"/>
        <v>8.2384788764235713E-3</v>
      </c>
      <c r="Z362" s="10">
        <f t="shared" si="206"/>
        <v>20.61309791146045</v>
      </c>
      <c r="AA362">
        <f t="shared" si="184"/>
        <v>6456746.3961256444</v>
      </c>
      <c r="AB362" s="10">
        <f t="shared" si="185"/>
        <v>6.4567463961256442</v>
      </c>
      <c r="AC362" s="10">
        <f t="shared" si="186"/>
        <v>6.3557463961256442</v>
      </c>
      <c r="AD362" s="3">
        <f t="shared" si="187"/>
        <v>921.79063033004275</v>
      </c>
      <c r="AI362" s="94">
        <f t="shared" si="188"/>
        <v>1.0145988799095391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139.67353966066324</v>
      </c>
      <c r="I363">
        <f t="shared" si="180"/>
        <v>1.3967353966066323E-4</v>
      </c>
      <c r="J363" s="4">
        <f t="shared" si="196"/>
        <v>686.51754143527387</v>
      </c>
      <c r="K363" s="40">
        <f t="shared" si="197"/>
        <v>4.9151581831688933</v>
      </c>
      <c r="L363" s="40">
        <f t="shared" si="181"/>
        <v>1.0848418168311067</v>
      </c>
      <c r="M363" s="10">
        <f t="shared" si="198"/>
        <v>6.4567463961256442</v>
      </c>
      <c r="N363" s="10">
        <f t="shared" si="177"/>
        <v>17.20418640980624</v>
      </c>
      <c r="O363" s="10">
        <f t="shared" si="178"/>
        <v>-0.14810000000000001</v>
      </c>
      <c r="P363" s="10">
        <f t="shared" si="199"/>
        <v>13.051820919325378</v>
      </c>
      <c r="Q363" s="42">
        <f t="shared" si="200"/>
        <v>0.45211640123451402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4.004230383995179E-4</v>
      </c>
      <c r="U363" s="42">
        <f t="shared" si="202"/>
        <v>0.66452114892012903</v>
      </c>
      <c r="V363" s="42">
        <f t="shared" si="203"/>
        <v>1.0276344957178039</v>
      </c>
      <c r="W363" s="42">
        <f t="shared" si="204"/>
        <v>1.0147613572359877</v>
      </c>
      <c r="X363" s="42">
        <f t="shared" si="205"/>
        <v>1.2873138481816149E-2</v>
      </c>
      <c r="Y363" s="42">
        <f t="shared" si="179"/>
        <v>8.2552721602678902E-3</v>
      </c>
      <c r="Z363" s="10">
        <f t="shared" si="206"/>
        <v>20.616376603264467</v>
      </c>
      <c r="AA363">
        <f t="shared" si="184"/>
        <v>6457757.3326528417</v>
      </c>
      <c r="AB363" s="10">
        <f t="shared" si="185"/>
        <v>6.4577573326528421</v>
      </c>
      <c r="AC363" s="10">
        <f t="shared" si="186"/>
        <v>6.3567573326528422</v>
      </c>
      <c r="AD363" s="3">
        <f t="shared" si="187"/>
        <v>921.93724911571303</v>
      </c>
      <c r="AI363" s="94">
        <f t="shared" si="188"/>
        <v>1.0147613572359877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139.67353966066324</v>
      </c>
      <c r="I364">
        <f t="shared" si="180"/>
        <v>1.3967353966066323E-4</v>
      </c>
      <c r="J364" s="4">
        <f t="shared" si="196"/>
        <v>688.09146708746346</v>
      </c>
      <c r="K364" s="40">
        <f t="shared" si="197"/>
        <v>4.9264267860554058</v>
      </c>
      <c r="L364" s="40">
        <f t="shared" si="181"/>
        <v>1.0735732139445942</v>
      </c>
      <c r="M364" s="10">
        <f t="shared" si="198"/>
        <v>6.4577573326528421</v>
      </c>
      <c r="N364" s="10">
        <f t="shared" si="177"/>
        <v>17.20418640980624</v>
      </c>
      <c r="O364" s="10">
        <f t="shared" si="178"/>
        <v>-0.14810000000000001</v>
      </c>
      <c r="P364" s="10">
        <f t="shared" si="199"/>
        <v>13.051518299557843</v>
      </c>
      <c r="Q364" s="42">
        <f t="shared" si="200"/>
        <v>0.45342095282047473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4.0117417218274096E-4</v>
      </c>
      <c r="U364" s="42">
        <f t="shared" si="202"/>
        <v>0.66318033756038675</v>
      </c>
      <c r="V364" s="42">
        <f t="shared" si="203"/>
        <v>1.0277948179066254</v>
      </c>
      <c r="W364" s="42">
        <f t="shared" si="204"/>
        <v>1.0149227638212228</v>
      </c>
      <c r="X364" s="42">
        <f t="shared" si="205"/>
        <v>1.2872054085402596E-2</v>
      </c>
      <c r="Y364" s="42">
        <f t="shared" si="179"/>
        <v>8.272064418839575E-3</v>
      </c>
      <c r="Z364" s="10">
        <f t="shared" si="206"/>
        <v>20.619633546776594</v>
      </c>
      <c r="AA364">
        <f t="shared" si="184"/>
        <v>6458761.5634132298</v>
      </c>
      <c r="AB364" s="10">
        <f t="shared" si="185"/>
        <v>6.4587615634132298</v>
      </c>
      <c r="AC364" s="10">
        <f t="shared" si="186"/>
        <v>6.3577615634132298</v>
      </c>
      <c r="AD364" s="3">
        <f t="shared" si="187"/>
        <v>922.08289534637129</v>
      </c>
      <c r="AI364" s="94">
        <f t="shared" si="188"/>
        <v>1.0149227638212228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139.67353966066324</v>
      </c>
      <c r="I365">
        <f t="shared" si="180"/>
        <v>1.3967353966066323E-4</v>
      </c>
      <c r="J365" s="4">
        <f t="shared" si="196"/>
        <v>689.66721421985767</v>
      </c>
      <c r="K365" s="40">
        <f t="shared" si="197"/>
        <v>4.9377084299245491</v>
      </c>
      <c r="L365" s="40">
        <f t="shared" si="181"/>
        <v>1.0622915700754509</v>
      </c>
      <c r="M365" s="10">
        <f t="shared" si="198"/>
        <v>6.4587615634132298</v>
      </c>
      <c r="N365" s="10">
        <f t="shared" si="177"/>
        <v>17.20418640980624</v>
      </c>
      <c r="O365" s="10">
        <f t="shared" si="178"/>
        <v>-0.14810000000000001</v>
      </c>
      <c r="P365" s="10">
        <f t="shared" si="199"/>
        <v>13.051217740979766</v>
      </c>
      <c r="Q365" s="42">
        <f t="shared" si="200"/>
        <v>0.45472553444916231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4.0192543961543588E-4</v>
      </c>
      <c r="U365" s="42">
        <f t="shared" si="202"/>
        <v>0.6618392876296546</v>
      </c>
      <c r="V365" s="42">
        <f t="shared" si="203"/>
        <v>1.0279540208467104</v>
      </c>
      <c r="W365" s="42">
        <f t="shared" si="204"/>
        <v>1.0150830997606823</v>
      </c>
      <c r="X365" s="42">
        <f t="shared" si="205"/>
        <v>1.2870921086028053E-2</v>
      </c>
      <c r="Y365" s="42">
        <f t="shared" si="179"/>
        <v>8.2888555860326941E-3</v>
      </c>
      <c r="Z365" s="10">
        <f t="shared" si="206"/>
        <v>20.622868743923025</v>
      </c>
      <c r="AA365">
        <f t="shared" si="184"/>
        <v>6459759.0890007233</v>
      </c>
      <c r="AB365" s="10">
        <f t="shared" si="185"/>
        <v>6.4597590890007233</v>
      </c>
      <c r="AC365" s="10">
        <f t="shared" si="186"/>
        <v>6.3587590890007233</v>
      </c>
      <c r="AD365" s="3">
        <f t="shared" si="187"/>
        <v>922.22756910815417</v>
      </c>
      <c r="AI365" s="94">
        <f t="shared" si="188"/>
        <v>1.0150830997606823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139.67353966066324</v>
      </c>
      <c r="I366">
        <f t="shared" si="180"/>
        <v>1.3967353966066323E-4</v>
      </c>
      <c r="J366" s="4">
        <f t="shared" si="196"/>
        <v>691.24478283245674</v>
      </c>
      <c r="K366" s="40">
        <f t="shared" si="197"/>
        <v>4.9490031147763238</v>
      </c>
      <c r="L366" s="40">
        <f t="shared" si="181"/>
        <v>1.0509968852236762</v>
      </c>
      <c r="M366" s="10">
        <f t="shared" si="198"/>
        <v>6.4597590890007233</v>
      </c>
      <c r="N366" s="10">
        <f t="shared" si="177"/>
        <v>17.20418640980624</v>
      </c>
      <c r="O366" s="10">
        <f t="shared" si="178"/>
        <v>-0.14810000000000001</v>
      </c>
      <c r="P366" s="10">
        <f t="shared" si="199"/>
        <v>13.050919242320628</v>
      </c>
      <c r="Q366" s="42">
        <f t="shared" si="200"/>
        <v>0.45603014591604435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4.0267683976720649E-4</v>
      </c>
      <c r="U366" s="42">
        <f t="shared" si="202"/>
        <v>0.66049800078873655</v>
      </c>
      <c r="V366" s="42">
        <f t="shared" si="203"/>
        <v>1.0281121046127724</v>
      </c>
      <c r="W366" s="42">
        <f t="shared" si="204"/>
        <v>1.0152423651491913</v>
      </c>
      <c r="X366" s="42">
        <f t="shared" si="205"/>
        <v>1.2869739463581054E-2</v>
      </c>
      <c r="Y366" s="42">
        <f t="shared" si="179"/>
        <v>8.3056455957126671E-3</v>
      </c>
      <c r="Z366" s="10">
        <f t="shared" si="206"/>
        <v>20.626082196617727</v>
      </c>
      <c r="AA366">
        <f t="shared" si="184"/>
        <v>6460749.9100054642</v>
      </c>
      <c r="AB366" s="10">
        <f t="shared" si="185"/>
        <v>6.4607499100054646</v>
      </c>
      <c r="AC366" s="10">
        <f t="shared" si="186"/>
        <v>6.3597499100054646</v>
      </c>
      <c r="AD366" s="3">
        <f t="shared" si="187"/>
        <v>922.37127048665184</v>
      </c>
      <c r="AI366" s="94">
        <f t="shared" si="188"/>
        <v>1.0152423651491913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139.67353966066324</v>
      </c>
      <c r="I367">
        <f t="shared" si="180"/>
        <v>1.3967353966066323E-4</v>
      </c>
      <c r="J367" s="4">
        <f t="shared" si="196"/>
        <v>692.82417292526077</v>
      </c>
      <c r="K367" s="40">
        <f t="shared" si="197"/>
        <v>4.960310840610731</v>
      </c>
      <c r="L367" s="40">
        <f t="shared" si="181"/>
        <v>1.039689159389269</v>
      </c>
      <c r="M367" s="10">
        <f t="shared" si="198"/>
        <v>6.4607499100054646</v>
      </c>
      <c r="N367" s="10">
        <f t="shared" si="177"/>
        <v>17.20418640980624</v>
      </c>
      <c r="O367" s="10">
        <f t="shared" si="178"/>
        <v>-0.14810000000000001</v>
      </c>
      <c r="P367" s="10">
        <f t="shared" si="199"/>
        <v>13.050622802319069</v>
      </c>
      <c r="Q367" s="42">
        <f t="shared" si="200"/>
        <v>0.45733478701668651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4.0342837170765641E-4</v>
      </c>
      <c r="U367" s="42">
        <f t="shared" si="202"/>
        <v>0.6591564786984363</v>
      </c>
      <c r="V367" s="42">
        <f t="shared" si="203"/>
        <v>1.028269069278855</v>
      </c>
      <c r="W367" s="42">
        <f t="shared" si="204"/>
        <v>1.0154005600809717</v>
      </c>
      <c r="X367" s="42">
        <f t="shared" si="205"/>
        <v>1.2868509197883293E-2</v>
      </c>
      <c r="Y367" s="42">
        <f t="shared" si="179"/>
        <v>8.3224343817162177E-3</v>
      </c>
      <c r="Z367" s="10">
        <f t="shared" si="206"/>
        <v>20.629273906761952</v>
      </c>
      <c r="AA367">
        <f t="shared" si="184"/>
        <v>6461734.027013679</v>
      </c>
      <c r="AB367" s="10">
        <f t="shared" si="185"/>
        <v>6.4617340270136792</v>
      </c>
      <c r="AC367" s="10">
        <f t="shared" si="186"/>
        <v>6.3607340270136792</v>
      </c>
      <c r="AD367" s="3">
        <f t="shared" si="187"/>
        <v>922.51399956688601</v>
      </c>
      <c r="AI367" s="94">
        <f t="shared" si="188"/>
        <v>1.0154005600809717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139.67353966066324</v>
      </c>
      <c r="I368">
        <f t="shared" si="180"/>
        <v>1.3967353966066323E-4</v>
      </c>
      <c r="J368" s="4">
        <f t="shared" si="196"/>
        <v>694.40538449826965</v>
      </c>
      <c r="K368" s="40">
        <f t="shared" si="197"/>
        <v>4.9716316074277707</v>
      </c>
      <c r="L368" s="40">
        <f t="shared" si="181"/>
        <v>1.0283683925722293</v>
      </c>
      <c r="M368" s="10">
        <f t="shared" si="198"/>
        <v>6.4617340270136792</v>
      </c>
      <c r="N368" s="10">
        <f t="shared" si="177"/>
        <v>17.20418640980624</v>
      </c>
      <c r="O368" s="10">
        <f t="shared" si="178"/>
        <v>-0.14810000000000001</v>
      </c>
      <c r="P368" s="10">
        <f t="shared" si="199"/>
        <v>13.050328419722897</v>
      </c>
      <c r="Q368" s="42">
        <f t="shared" si="200"/>
        <v>0.45863945754675156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4.0418003450638931E-4</v>
      </c>
      <c r="U368" s="42">
        <f t="shared" si="202"/>
        <v>0.65781472301955823</v>
      </c>
      <c r="V368" s="42">
        <f t="shared" si="203"/>
        <v>1.0284249149179145</v>
      </c>
      <c r="W368" s="42">
        <f t="shared" si="204"/>
        <v>1.015557684649621</v>
      </c>
      <c r="X368" s="42">
        <f t="shared" si="205"/>
        <v>1.2867230268293506E-2</v>
      </c>
      <c r="Y368" s="42">
        <f t="shared" si="179"/>
        <v>8.3392218778508206E-3</v>
      </c>
      <c r="Z368" s="10">
        <f t="shared" si="206"/>
        <v>20.632443876242466</v>
      </c>
      <c r="AA368">
        <f t="shared" si="184"/>
        <v>6462711.4406071203</v>
      </c>
      <c r="AB368" s="10">
        <f t="shared" si="185"/>
        <v>6.4627114406071202</v>
      </c>
      <c r="AC368" s="10">
        <f t="shared" si="186"/>
        <v>6.3617114406071202</v>
      </c>
      <c r="AD368" s="3">
        <f t="shared" si="187"/>
        <v>922.65575643322995</v>
      </c>
      <c r="AI368" s="94">
        <f t="shared" si="188"/>
        <v>1.015557684649621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139.67353966066324</v>
      </c>
      <c r="I369">
        <f t="shared" si="180"/>
        <v>1.3967353966066323E-4</v>
      </c>
      <c r="J369" s="4">
        <f t="shared" si="196"/>
        <v>695.98841755148305</v>
      </c>
      <c r="K369" s="40">
        <f t="shared" si="197"/>
        <v>4.9829654152274401</v>
      </c>
      <c r="L369" s="40">
        <f t="shared" si="181"/>
        <v>1.0170345847725599</v>
      </c>
      <c r="M369" s="10">
        <f t="shared" si="198"/>
        <v>6.4627114406071202</v>
      </c>
      <c r="N369" s="10">
        <f t="shared" si="177"/>
        <v>17.20418640980624</v>
      </c>
      <c r="O369" s="10">
        <f t="shared" si="178"/>
        <v>-0.14810000000000001</v>
      </c>
      <c r="P369" s="10">
        <f t="shared" si="199"/>
        <v>13.050036093289258</v>
      </c>
      <c r="Q369" s="42">
        <f t="shared" si="200"/>
        <v>0.45994415730199889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4.0493182723300863E-4</v>
      </c>
      <c r="U369" s="42">
        <f t="shared" si="202"/>
        <v>0.65647273541290641</v>
      </c>
      <c r="V369" s="42">
        <f t="shared" si="203"/>
        <v>1.0285796416030069</v>
      </c>
      <c r="W369" s="42">
        <f t="shared" si="204"/>
        <v>1.015713738948022</v>
      </c>
      <c r="X369" s="42">
        <f t="shared" si="205"/>
        <v>1.2865902654984884E-2</v>
      </c>
      <c r="Y369" s="42">
        <f t="shared" si="179"/>
        <v>8.3560080178958149E-3</v>
      </c>
      <c r="Z369" s="10">
        <f t="shared" si="206"/>
        <v>20.635592106933949</v>
      </c>
      <c r="AA369">
        <f t="shared" si="184"/>
        <v>6463682.1513638198</v>
      </c>
      <c r="AB369" s="10">
        <f t="shared" si="185"/>
        <v>6.4636821513638196</v>
      </c>
      <c r="AC369" s="10">
        <f t="shared" si="186"/>
        <v>6.3626821513638196</v>
      </c>
      <c r="AD369" s="3">
        <f t="shared" si="187"/>
        <v>922.79654116951701</v>
      </c>
      <c r="AI369" s="94">
        <f t="shared" si="188"/>
        <v>1.015713738948022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139.67353966066324</v>
      </c>
      <c r="I370">
        <f t="shared" si="180"/>
        <v>1.3967353966066323E-4</v>
      </c>
      <c r="J370" s="4">
        <f t="shared" si="196"/>
        <v>697.57327208490142</v>
      </c>
      <c r="K370" s="40">
        <f t="shared" si="197"/>
        <v>4.994312264009741</v>
      </c>
      <c r="L370" s="40">
        <f t="shared" si="181"/>
        <v>1.005687735990259</v>
      </c>
      <c r="M370" s="10">
        <f t="shared" si="198"/>
        <v>6.4636821513638196</v>
      </c>
      <c r="N370" s="10">
        <f t="shared" si="177"/>
        <v>17.20418640980624</v>
      </c>
      <c r="O370" s="10">
        <f t="shared" si="178"/>
        <v>-0.14810000000000001</v>
      </c>
      <c r="P370" s="10">
        <f t="shared" si="199"/>
        <v>13.049745821784382</v>
      </c>
      <c r="Q370" s="42">
        <f t="shared" si="200"/>
        <v>0.46124888607828357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4.0568374895711822E-4</v>
      </c>
      <c r="U370" s="42">
        <f t="shared" si="202"/>
        <v>0.65513051753928453</v>
      </c>
      <c r="V370" s="42">
        <f t="shared" si="203"/>
        <v>1.0287332494067838</v>
      </c>
      <c r="W370" s="42">
        <f t="shared" si="204"/>
        <v>1.0158687230684633</v>
      </c>
      <c r="X370" s="42">
        <f t="shared" si="205"/>
        <v>1.286452633832047E-2</v>
      </c>
      <c r="Y370" s="42">
        <f t="shared" si="179"/>
        <v>8.3727927356026938E-3</v>
      </c>
      <c r="Z370" s="10">
        <f t="shared" si="206"/>
        <v>20.638718600699281</v>
      </c>
      <c r="AA370">
        <f t="shared" si="184"/>
        <v>6464646.15985817</v>
      </c>
      <c r="AB370" s="10">
        <f t="shared" si="185"/>
        <v>6.4646461598581704</v>
      </c>
      <c r="AC370" s="10">
        <f t="shared" si="186"/>
        <v>6.3636461598581704</v>
      </c>
      <c r="AD370" s="3">
        <f t="shared" si="187"/>
        <v>922.93635385905293</v>
      </c>
      <c r="AI370" s="94">
        <f t="shared" si="188"/>
        <v>1.0158687230684633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139.67353966066324</v>
      </c>
      <c r="I371">
        <f t="shared" si="180"/>
        <v>1.3967353966066323E-4</v>
      </c>
      <c r="J371" s="4">
        <f t="shared" si="196"/>
        <v>699.15994809852475</v>
      </c>
      <c r="K371" s="40">
        <f t="shared" si="197"/>
        <v>5.0056721537746762</v>
      </c>
      <c r="L371" s="40">
        <f t="shared" si="181"/>
        <v>0.99432784622532377</v>
      </c>
      <c r="M371" s="10">
        <f t="shared" si="198"/>
        <v>6.4646461598581704</v>
      </c>
      <c r="N371" s="10">
        <f t="shared" si="177"/>
        <v>17.20418640980624</v>
      </c>
      <c r="O371" s="10">
        <f t="shared" si="178"/>
        <v>-0.14810000000000001</v>
      </c>
      <c r="P371" s="10">
        <f t="shared" si="199"/>
        <v>13.04945760398355</v>
      </c>
      <c r="Q371" s="42">
        <f t="shared" si="200"/>
        <v>0.46255364367155594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4.0643579874832163E-4</v>
      </c>
      <c r="U371" s="42">
        <f t="shared" si="202"/>
        <v>0.65378807105949699</v>
      </c>
      <c r="V371" s="42">
        <f t="shared" si="203"/>
        <v>1.0288857384003798</v>
      </c>
      <c r="W371" s="42">
        <f t="shared" si="204"/>
        <v>1.0160226371026528</v>
      </c>
      <c r="X371" s="42">
        <f t="shared" si="205"/>
        <v>1.2863101297726942E-2</v>
      </c>
      <c r="Y371" s="42">
        <f t="shared" si="179"/>
        <v>8.3895759646939339E-3</v>
      </c>
      <c r="Z371" s="10">
        <f t="shared" si="206"/>
        <v>20.641823359386297</v>
      </c>
      <c r="AA371">
        <f t="shared" si="184"/>
        <v>6465603.4666599231</v>
      </c>
      <c r="AB371" s="10">
        <f t="shared" si="185"/>
        <v>6.4656034666599229</v>
      </c>
      <c r="AC371" s="10">
        <f t="shared" si="186"/>
        <v>6.3646034666599229</v>
      </c>
      <c r="AD371" s="3">
        <f t="shared" si="187"/>
        <v>923.07519458447041</v>
      </c>
      <c r="AI371" s="94">
        <f t="shared" si="188"/>
        <v>1.0160226371026528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139.67353966066324</v>
      </c>
      <c r="I372">
        <f t="shared" si="180"/>
        <v>1.3967353966066323E-4</v>
      </c>
      <c r="J372" s="4">
        <f t="shared" si="196"/>
        <v>700.74844559235282</v>
      </c>
      <c r="K372" s="40">
        <f t="shared" si="197"/>
        <v>5.0170450845222412</v>
      </c>
      <c r="L372" s="40">
        <f t="shared" si="181"/>
        <v>0.98295491547775882</v>
      </c>
      <c r="M372" s="10">
        <f t="shared" si="198"/>
        <v>6.4656034666599229</v>
      </c>
      <c r="N372" s="10">
        <f t="shared" si="177"/>
        <v>17.20418640980624</v>
      </c>
      <c r="O372" s="10">
        <f t="shared" si="178"/>
        <v>-0.14810000000000001</v>
      </c>
      <c r="P372" s="10">
        <f t="shared" si="199"/>
        <v>13.049171438671383</v>
      </c>
      <c r="Q372" s="42">
        <f t="shared" si="200"/>
        <v>0.46385842987786058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4.0718797567622253E-4</v>
      </c>
      <c r="U372" s="42">
        <f t="shared" si="202"/>
        <v>0.65244539763434739</v>
      </c>
      <c r="V372" s="42">
        <f t="shared" si="203"/>
        <v>1.0290371086557228</v>
      </c>
      <c r="W372" s="42">
        <f t="shared" si="204"/>
        <v>1.0161754811415575</v>
      </c>
      <c r="X372" s="42">
        <f t="shared" si="205"/>
        <v>1.2861627514165308E-2</v>
      </c>
      <c r="Y372" s="42">
        <f t="shared" si="179"/>
        <v>8.4063576388650457E-3</v>
      </c>
      <c r="Z372" s="10">
        <f t="shared" si="206"/>
        <v>20.644906384832446</v>
      </c>
      <c r="AA372">
        <f t="shared" si="184"/>
        <v>6466554.0723356297</v>
      </c>
      <c r="AB372" s="10">
        <f t="shared" si="185"/>
        <v>6.4665540723356294</v>
      </c>
      <c r="AC372" s="10">
        <f t="shared" si="186"/>
        <v>6.3655540723356294</v>
      </c>
      <c r="AD372" s="3">
        <f t="shared" si="187"/>
        <v>923.21306342793764</v>
      </c>
      <c r="AI372" s="94">
        <f t="shared" si="188"/>
        <v>1.0161754811415575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139.67353966066324</v>
      </c>
      <c r="I373">
        <f t="shared" si="180"/>
        <v>1.3967353966066323E-4</v>
      </c>
      <c r="J373" s="4">
        <f t="shared" si="196"/>
        <v>702.33876456638563</v>
      </c>
      <c r="K373" s="40">
        <f t="shared" si="197"/>
        <v>5.0284310562524377</v>
      </c>
      <c r="L373" s="40">
        <f t="shared" si="181"/>
        <v>0.97156894374756231</v>
      </c>
      <c r="M373" s="10">
        <f t="shared" si="198"/>
        <v>6.4665540723356294</v>
      </c>
      <c r="N373" s="10">
        <f t="shared" si="177"/>
        <v>17.20418640980624</v>
      </c>
      <c r="O373" s="10">
        <f t="shared" si="178"/>
        <v>-0.14810000000000001</v>
      </c>
      <c r="P373" s="10">
        <f t="shared" si="199"/>
        <v>13.048887324641385</v>
      </c>
      <c r="Q373" s="42">
        <f t="shared" si="200"/>
        <v>0.46516324449333596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4.0794027881042443E-4</v>
      </c>
      <c r="U373" s="42">
        <f t="shared" si="202"/>
        <v>0.65110249892464023</v>
      </c>
      <c r="V373" s="42">
        <f t="shared" si="203"/>
        <v>1.0291873602426715</v>
      </c>
      <c r="W373" s="42">
        <f t="shared" si="204"/>
        <v>1.0163272552756333</v>
      </c>
      <c r="X373" s="42">
        <f t="shared" si="205"/>
        <v>1.2860104967038266E-2</v>
      </c>
      <c r="Y373" s="42">
        <f t="shared" si="179"/>
        <v>8.423137691782585E-3</v>
      </c>
      <c r="Z373" s="10">
        <f t="shared" si="206"/>
        <v>20.647967678859519</v>
      </c>
      <c r="AA373">
        <f t="shared" si="184"/>
        <v>6467497.9774470115</v>
      </c>
      <c r="AB373" s="10">
        <f t="shared" si="185"/>
        <v>6.4674979774470112</v>
      </c>
      <c r="AC373" s="10">
        <f t="shared" si="186"/>
        <v>6.3664979774470112</v>
      </c>
      <c r="AD373" s="3">
        <f t="shared" si="187"/>
        <v>923.34996047092261</v>
      </c>
      <c r="AI373" s="94">
        <f t="shared" si="188"/>
        <v>1.0163272552756333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139.67353966066324</v>
      </c>
      <c r="I374">
        <f t="shared" si="180"/>
        <v>1.3967353966066323E-4</v>
      </c>
      <c r="J374" s="4">
        <f t="shared" si="196"/>
        <v>703.93090502062319</v>
      </c>
      <c r="K374" s="40">
        <f t="shared" si="197"/>
        <v>5.0398300689652658</v>
      </c>
      <c r="L374" s="40">
        <f t="shared" si="181"/>
        <v>0.96016993103473425</v>
      </c>
      <c r="M374" s="10">
        <f t="shared" si="198"/>
        <v>6.4674979774470112</v>
      </c>
      <c r="N374" s="10">
        <f t="shared" si="177"/>
        <v>17.20418640980624</v>
      </c>
      <c r="O374" s="10">
        <f t="shared" si="178"/>
        <v>-0.14810000000000001</v>
      </c>
      <c r="P374" s="10">
        <f t="shared" si="199"/>
        <v>13.048605260696419</v>
      </c>
      <c r="Q374" s="42">
        <f t="shared" si="200"/>
        <v>0.46646808731421341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4.0869270722053116E-4</v>
      </c>
      <c r="U374" s="42">
        <f t="shared" si="202"/>
        <v>0.64975937659117933</v>
      </c>
      <c r="V374" s="42">
        <f t="shared" si="203"/>
        <v>1.0293364932319655</v>
      </c>
      <c r="W374" s="42">
        <f t="shared" si="204"/>
        <v>1.0164779595945646</v>
      </c>
      <c r="X374" s="42">
        <f t="shared" si="205"/>
        <v>1.2858533637400971E-2</v>
      </c>
      <c r="Y374" s="42">
        <f t="shared" si="179"/>
        <v>8.4399160570863586E-3</v>
      </c>
      <c r="Z374" s="10">
        <f t="shared" si="206"/>
        <v>20.651007243278674</v>
      </c>
      <c r="AA374">
        <f t="shared" si="184"/>
        <v>6468435.1825525137</v>
      </c>
      <c r="AB374" s="10">
        <f t="shared" si="185"/>
        <v>6.4684351825525139</v>
      </c>
      <c r="AC374" s="10">
        <f t="shared" si="186"/>
        <v>6.367435182552514</v>
      </c>
      <c r="AD374" s="3">
        <f t="shared" si="187"/>
        <v>923.48588579441821</v>
      </c>
      <c r="AI374" s="94">
        <f t="shared" si="188"/>
        <v>1.0164779595945646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139.67353966066324</v>
      </c>
      <c r="I375">
        <f t="shared" si="180"/>
        <v>1.3967353966066323E-4</v>
      </c>
      <c r="J375" s="4">
        <f t="shared" si="196"/>
        <v>705.52486695506582</v>
      </c>
      <c r="K375" s="40">
        <f t="shared" si="197"/>
        <v>5.0512421226607271</v>
      </c>
      <c r="L375" s="40">
        <f t="shared" si="181"/>
        <v>0.94875787733927286</v>
      </c>
      <c r="M375" s="10">
        <f t="shared" si="198"/>
        <v>6.4684351825525139</v>
      </c>
      <c r="N375" s="10">
        <f t="shared" si="177"/>
        <v>17.20418640980624</v>
      </c>
      <c r="O375" s="10">
        <f t="shared" si="178"/>
        <v>-0.14810000000000001</v>
      </c>
      <c r="P375" s="10">
        <f t="shared" si="199"/>
        <v>13.048325245648234</v>
      </c>
      <c r="Q375" s="42">
        <f t="shared" si="200"/>
        <v>0.46777295813681663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4.0944525997614622E-4</v>
      </c>
      <c r="U375" s="42">
        <f t="shared" si="202"/>
        <v>0.64841603229476863</v>
      </c>
      <c r="V375" s="42">
        <f t="shared" si="203"/>
        <v>1.0294845076930466</v>
      </c>
      <c r="W375" s="42">
        <f t="shared" si="204"/>
        <v>1.0166275941875129</v>
      </c>
      <c r="X375" s="42">
        <f t="shared" si="205"/>
        <v>1.285691350553364E-2</v>
      </c>
      <c r="Y375" s="42">
        <f t="shared" si="179"/>
        <v>8.4566926683884627E-3</v>
      </c>
      <c r="Z375" s="10">
        <f t="shared" si="206"/>
        <v>20.654025079887699</v>
      </c>
      <c r="AA375">
        <f t="shared" si="184"/>
        <v>6469365.6882064575</v>
      </c>
      <c r="AB375" s="10">
        <f t="shared" si="185"/>
        <v>6.4693656882064579</v>
      </c>
      <c r="AC375" s="10">
        <f t="shared" si="186"/>
        <v>6.3683656882064579</v>
      </c>
      <c r="AD375" s="3">
        <f t="shared" si="187"/>
        <v>923.62083947881911</v>
      </c>
      <c r="AI375" s="94">
        <f t="shared" si="188"/>
        <v>1.0166275941875129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139.67353966066324</v>
      </c>
      <c r="I376">
        <f t="shared" si="180"/>
        <v>1.3967353966066323E-4</v>
      </c>
      <c r="J376" s="4">
        <f t="shared" si="196"/>
        <v>707.12065036971296</v>
      </c>
      <c r="K376" s="40">
        <f t="shared" si="197"/>
        <v>5.0626672173388174</v>
      </c>
      <c r="L376" s="40">
        <f t="shared" si="181"/>
        <v>0.93733278266118258</v>
      </c>
      <c r="M376" s="10">
        <f t="shared" si="198"/>
        <v>6.4693656882064579</v>
      </c>
      <c r="N376" s="10">
        <f t="shared" si="177"/>
        <v>17.20418640980624</v>
      </c>
      <c r="O376" s="10">
        <f t="shared" si="178"/>
        <v>-0.14810000000000001</v>
      </c>
      <c r="P376" s="10">
        <f t="shared" si="199"/>
        <v>13.048047278317698</v>
      </c>
      <c r="Q376" s="42">
        <f t="shared" si="200"/>
        <v>0.46907785675756092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4.1019793614687324E-4</v>
      </c>
      <c r="U376" s="42">
        <f t="shared" si="202"/>
        <v>0.64707246769621229</v>
      </c>
      <c r="V376" s="42">
        <f t="shared" si="203"/>
        <v>1.0296314036947887</v>
      </c>
      <c r="W376" s="42">
        <f t="shared" si="204"/>
        <v>1.0167761591429818</v>
      </c>
      <c r="X376" s="42">
        <f t="shared" si="205"/>
        <v>1.2855244551806866E-2</v>
      </c>
      <c r="Y376" s="42">
        <f t="shared" si="179"/>
        <v>8.4734674592734458E-3</v>
      </c>
      <c r="Z376" s="10">
        <f t="shared" si="206"/>
        <v>20.657021190471038</v>
      </c>
      <c r="AA376">
        <f t="shared" si="184"/>
        <v>6470289.4949590499</v>
      </c>
      <c r="AB376" s="10">
        <f t="shared" si="185"/>
        <v>6.4702894949590499</v>
      </c>
      <c r="AC376" s="10">
        <f t="shared" si="186"/>
        <v>6.3692894949590499</v>
      </c>
      <c r="AD376" s="3">
        <f t="shared" si="187"/>
        <v>923.75482160392312</v>
      </c>
      <c r="AI376" s="94">
        <f t="shared" si="188"/>
        <v>1.0167761591429818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139.67353966066324</v>
      </c>
      <c r="I377">
        <f t="shared" si="180"/>
        <v>1.3967353966066323E-4</v>
      </c>
      <c r="J377" s="4">
        <f t="shared" si="196"/>
        <v>708.71825526456507</v>
      </c>
      <c r="K377" s="40">
        <f t="shared" si="197"/>
        <v>5.074105352999541</v>
      </c>
      <c r="L377" s="40">
        <f t="shared" si="181"/>
        <v>0.92589464700045898</v>
      </c>
      <c r="M377" s="10">
        <f t="shared" si="198"/>
        <v>6.4702894949590499</v>
      </c>
      <c r="N377" s="10">
        <f t="shared" si="177"/>
        <v>17.20418640980624</v>
      </c>
      <c r="O377" s="10">
        <f t="shared" si="178"/>
        <v>-0.14810000000000001</v>
      </c>
      <c r="P377" s="10">
        <f t="shared" si="199"/>
        <v>13.047771357534778</v>
      </c>
      <c r="Q377" s="42">
        <f t="shared" si="200"/>
        <v>0.47038278297295255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4.1095073480231593E-4</v>
      </c>
      <c r="U377" s="42">
        <f t="shared" si="202"/>
        <v>0.64572868445631426</v>
      </c>
      <c r="V377" s="42">
        <f t="shared" si="203"/>
        <v>1.0297771813057939</v>
      </c>
      <c r="W377" s="42">
        <f t="shared" si="204"/>
        <v>1.0169236545488174</v>
      </c>
      <c r="X377" s="42">
        <f t="shared" si="205"/>
        <v>1.2853526756976486E-2</v>
      </c>
      <c r="Y377" s="42">
        <f t="shared" si="179"/>
        <v>8.4902403632988628E-3</v>
      </c>
      <c r="Z377" s="10">
        <f t="shared" si="206"/>
        <v>20.659995576800743</v>
      </c>
      <c r="AA377">
        <f t="shared" si="184"/>
        <v>6471206.6033566762</v>
      </c>
      <c r="AB377" s="10">
        <f t="shared" si="185"/>
        <v>6.4712066033566762</v>
      </c>
      <c r="AC377" s="10">
        <f t="shared" si="186"/>
        <v>6.3702066033566762</v>
      </c>
      <c r="AD377" s="3">
        <f t="shared" si="187"/>
        <v>923.88783224897406</v>
      </c>
      <c r="AI377" s="94">
        <f t="shared" si="188"/>
        <v>1.0169236545488174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139.67353966066324</v>
      </c>
      <c r="I378">
        <f t="shared" si="180"/>
        <v>1.3967353966066323E-4</v>
      </c>
      <c r="J378" s="4">
        <f t="shared" si="196"/>
        <v>710.31768163962204</v>
      </c>
      <c r="K378" s="40">
        <f t="shared" si="197"/>
        <v>5.0855565296428971</v>
      </c>
      <c r="L378" s="40">
        <f t="shared" si="181"/>
        <v>0.91444347035710294</v>
      </c>
      <c r="M378" s="10">
        <f t="shared" si="198"/>
        <v>6.4712066033566762</v>
      </c>
      <c r="N378" s="10">
        <f t="shared" si="177"/>
        <v>17.20418640980624</v>
      </c>
      <c r="O378" s="10">
        <f t="shared" si="178"/>
        <v>-0.14810000000000001</v>
      </c>
      <c r="P378" s="10">
        <f t="shared" si="199"/>
        <v>13.047497482138441</v>
      </c>
      <c r="Q378" s="42">
        <f t="shared" si="200"/>
        <v>0.47168773657958796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4.1170365501207802E-4</v>
      </c>
      <c r="U378" s="42">
        <f t="shared" si="202"/>
        <v>0.64438468423587869</v>
      </c>
      <c r="V378" s="42">
        <f t="shared" si="203"/>
        <v>1.0299218405938884</v>
      </c>
      <c r="W378" s="42">
        <f t="shared" si="204"/>
        <v>1.0170700804922557</v>
      </c>
      <c r="X378" s="42">
        <f t="shared" si="205"/>
        <v>1.2851760101632692E-2</v>
      </c>
      <c r="Y378" s="42">
        <f t="shared" si="179"/>
        <v>8.5070113139951008E-3</v>
      </c>
      <c r="Z378" s="10">
        <f t="shared" si="206"/>
        <v>20.662948240635689</v>
      </c>
      <c r="AA378">
        <f t="shared" si="184"/>
        <v>6472117.0139416624</v>
      </c>
      <c r="AB378" s="10">
        <f t="shared" si="185"/>
        <v>6.4721170139416619</v>
      </c>
      <c r="AC378" s="10">
        <f t="shared" si="186"/>
        <v>6.371117013941662</v>
      </c>
      <c r="AD378" s="3">
        <f t="shared" si="187"/>
        <v>924.01987149262686</v>
      </c>
      <c r="AI378" s="94">
        <f t="shared" si="188"/>
        <v>1.0170700804922557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139.67353966066324</v>
      </c>
      <c r="I379">
        <f t="shared" si="180"/>
        <v>1.3967353966066323E-4</v>
      </c>
      <c r="J379" s="4">
        <f t="shared" si="196"/>
        <v>711.91892949488363</v>
      </c>
      <c r="K379" s="40">
        <f t="shared" si="197"/>
        <v>5.0970207472688829</v>
      </c>
      <c r="L379" s="40">
        <f t="shared" si="181"/>
        <v>0.90297925273111712</v>
      </c>
      <c r="M379" s="10">
        <f t="shared" si="198"/>
        <v>6.4721170139416619</v>
      </c>
      <c r="N379" s="10">
        <f t="shared" si="177"/>
        <v>17.20418640980624</v>
      </c>
      <c r="O379" s="10">
        <f t="shared" si="178"/>
        <v>-0.14810000000000001</v>
      </c>
      <c r="P379" s="10">
        <f t="shared" si="199"/>
        <v>13.047225650976715</v>
      </c>
      <c r="Q379" s="42">
        <f t="shared" si="200"/>
        <v>0.47299271737415316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4.1245669584576286E-4</v>
      </c>
      <c r="U379" s="42">
        <f t="shared" si="202"/>
        <v>0.64304046869570952</v>
      </c>
      <c r="V379" s="42">
        <f t="shared" si="203"/>
        <v>1.0300653816265848</v>
      </c>
      <c r="W379" s="42">
        <f t="shared" si="204"/>
        <v>1.0172154370598849</v>
      </c>
      <c r="X379" s="42">
        <f t="shared" si="205"/>
        <v>1.2849944566699856E-2</v>
      </c>
      <c r="Y379" s="42">
        <f t="shared" si="179"/>
        <v>8.5237802448658723E-3</v>
      </c>
      <c r="Z379" s="10">
        <f t="shared" si="206"/>
        <v>20.665879183722399</v>
      </c>
      <c r="AA379">
        <f t="shared" si="184"/>
        <v>6473020.7272525197</v>
      </c>
      <c r="AB379" s="10">
        <f t="shared" si="185"/>
        <v>6.4730207272525195</v>
      </c>
      <c r="AC379" s="10">
        <f t="shared" si="186"/>
        <v>6.3720207272525196</v>
      </c>
      <c r="AD379" s="3">
        <f t="shared" si="187"/>
        <v>924.15093941298323</v>
      </c>
      <c r="AI379" s="94">
        <f t="shared" si="188"/>
        <v>1.0172154370598849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139.67353966066324</v>
      </c>
      <c r="I380">
        <f t="shared" si="180"/>
        <v>1.3967353966066323E-4</v>
      </c>
      <c r="J380" s="4">
        <f t="shared" si="196"/>
        <v>713.5219988303503</v>
      </c>
      <c r="K380" s="40">
        <f t="shared" si="197"/>
        <v>5.108498005877502</v>
      </c>
      <c r="L380" s="40">
        <f t="shared" si="181"/>
        <v>0.89150199412249798</v>
      </c>
      <c r="M380" s="10">
        <f t="shared" si="198"/>
        <v>6.4730207272525195</v>
      </c>
      <c r="N380" s="10">
        <f t="shared" si="177"/>
        <v>17.20418640980624</v>
      </c>
      <c r="O380" s="10">
        <f t="shared" si="178"/>
        <v>-0.14810000000000001</v>
      </c>
      <c r="P380" s="10">
        <f t="shared" si="199"/>
        <v>13.046955862906595</v>
      </c>
      <c r="Q380" s="42">
        <f t="shared" si="200"/>
        <v>0.474297725153423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4.1320985637297437E-4</v>
      </c>
      <c r="U380" s="42">
        <f t="shared" si="202"/>
        <v>0.64169603949661047</v>
      </c>
      <c r="V380" s="42">
        <f t="shared" si="203"/>
        <v>1.0302078044709184</v>
      </c>
      <c r="W380" s="42">
        <f t="shared" si="204"/>
        <v>1.0173597243376837</v>
      </c>
      <c r="X380" s="42">
        <f t="shared" si="205"/>
        <v>1.2848080133234685E-2</v>
      </c>
      <c r="Y380" s="42">
        <f t="shared" si="179"/>
        <v>8.5405470893884262E-3</v>
      </c>
      <c r="Z380" s="10">
        <f t="shared" si="206"/>
        <v>20.668788407795137</v>
      </c>
      <c r="AA380">
        <f t="shared" si="184"/>
        <v>6473917.7438239856</v>
      </c>
      <c r="AB380" s="10">
        <f t="shared" si="185"/>
        <v>6.4739177438239857</v>
      </c>
      <c r="AC380" s="10">
        <f t="shared" si="186"/>
        <v>6.3729177438239857</v>
      </c>
      <c r="AD380" s="3">
        <f t="shared" si="187"/>
        <v>924.28103608759761</v>
      </c>
      <c r="AI380" s="94">
        <f t="shared" si="188"/>
        <v>1.0173597243376837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139.67353966066324</v>
      </c>
      <c r="I381">
        <f t="shared" si="180"/>
        <v>1.3967353966066323E-4</v>
      </c>
      <c r="J381" s="4">
        <f t="shared" si="196"/>
        <v>715.1268896460216</v>
      </c>
      <c r="K381" s="40">
        <f t="shared" si="197"/>
        <v>5.1199883054687509</v>
      </c>
      <c r="L381" s="40">
        <f t="shared" si="181"/>
        <v>0.88001169453124906</v>
      </c>
      <c r="M381" s="10">
        <f t="shared" si="198"/>
        <v>6.4739177438239857</v>
      </c>
      <c r="N381" s="10">
        <f t="shared" si="177"/>
        <v>17.20418640980624</v>
      </c>
      <c r="O381" s="10">
        <f t="shared" si="178"/>
        <v>-0.14810000000000001</v>
      </c>
      <c r="P381" s="10">
        <f t="shared" si="199"/>
        <v>13.046688116794021</v>
      </c>
      <c r="Q381" s="42">
        <f t="shared" si="200"/>
        <v>0.47560275971426041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4.1396313566331597E-4</v>
      </c>
      <c r="U381" s="42">
        <f t="shared" si="202"/>
        <v>0.64035139829938625</v>
      </c>
      <c r="V381" s="42">
        <f t="shared" si="203"/>
        <v>1.0303491091924701</v>
      </c>
      <c r="W381" s="42">
        <f t="shared" si="204"/>
        <v>1.0175029424110291</v>
      </c>
      <c r="X381" s="42">
        <f t="shared" si="205"/>
        <v>1.2846166781441015E-2</v>
      </c>
      <c r="Y381" s="42">
        <f t="shared" si="179"/>
        <v>8.5573117810124888E-3</v>
      </c>
      <c r="Z381" s="10">
        <f t="shared" si="206"/>
        <v>20.671675914573012</v>
      </c>
      <c r="AA381">
        <f t="shared" si="184"/>
        <v>6474808.0641861213</v>
      </c>
      <c r="AB381" s="10">
        <f t="shared" si="185"/>
        <v>6.4748080641861216</v>
      </c>
      <c r="AC381" s="10">
        <f t="shared" si="186"/>
        <v>6.3738080641861217</v>
      </c>
      <c r="AD381" s="3">
        <f t="shared" si="187"/>
        <v>924.41016159334606</v>
      </c>
      <c r="AI381" s="94">
        <f t="shared" si="188"/>
        <v>1.0175029424110291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139.67353966066324</v>
      </c>
      <c r="I382">
        <f t="shared" si="180"/>
        <v>1.3967353966066323E-4</v>
      </c>
      <c r="J382" s="4">
        <f t="shared" si="196"/>
        <v>716.73360194189775</v>
      </c>
      <c r="K382" s="40">
        <f t="shared" si="197"/>
        <v>5.1314916460426323</v>
      </c>
      <c r="L382" s="40">
        <f t="shared" si="181"/>
        <v>0.8685083539573677</v>
      </c>
      <c r="M382" s="10">
        <f t="shared" si="198"/>
        <v>6.4748080641861216</v>
      </c>
      <c r="N382" s="10">
        <f t="shared" si="177"/>
        <v>17.20418640980624</v>
      </c>
      <c r="O382" s="10">
        <f t="shared" si="178"/>
        <v>-0.14810000000000001</v>
      </c>
      <c r="P382" s="10">
        <f t="shared" si="199"/>
        <v>13.046422411514127</v>
      </c>
      <c r="Q382" s="42">
        <f t="shared" si="200"/>
        <v>0.47690782085361588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4.1471653278639148E-4</v>
      </c>
      <c r="U382" s="42">
        <f t="shared" si="202"/>
        <v>0.63900654676484037</v>
      </c>
      <c r="V382" s="42">
        <f t="shared" si="203"/>
        <v>1.0304892958578717</v>
      </c>
      <c r="W382" s="42">
        <f t="shared" si="204"/>
        <v>1.0176450913645505</v>
      </c>
      <c r="X382" s="42">
        <f t="shared" si="205"/>
        <v>1.2844204493321243E-2</v>
      </c>
      <c r="Y382" s="42">
        <f t="shared" si="179"/>
        <v>8.5740742531626567E-3</v>
      </c>
      <c r="Z382" s="10">
        <f t="shared" si="206"/>
        <v>20.674541705765357</v>
      </c>
      <c r="AA382">
        <f t="shared" si="184"/>
        <v>6475691.6888659745</v>
      </c>
      <c r="AB382" s="10">
        <f t="shared" si="185"/>
        <v>6.4756916888659743</v>
      </c>
      <c r="AC382" s="10">
        <f t="shared" si="186"/>
        <v>6.3746916888659744</v>
      </c>
      <c r="AD382" s="3">
        <f t="shared" si="187"/>
        <v>924.53831600666786</v>
      </c>
      <c r="AI382" s="94">
        <f t="shared" si="188"/>
        <v>1.0176450913645505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139.67353966066324</v>
      </c>
      <c r="I383">
        <f t="shared" si="180"/>
        <v>1.3967353966066323E-4</v>
      </c>
      <c r="J383" s="4">
        <f t="shared" si="196"/>
        <v>718.34213571797886</v>
      </c>
      <c r="K383" s="40">
        <f t="shared" si="197"/>
        <v>5.143008027599147</v>
      </c>
      <c r="L383" s="40">
        <f t="shared" si="181"/>
        <v>0.85699197240085301</v>
      </c>
      <c r="M383" s="10">
        <f t="shared" si="198"/>
        <v>6.4756916888659743</v>
      </c>
      <c r="N383" s="10">
        <f t="shared" si="177"/>
        <v>17.20418640980624</v>
      </c>
      <c r="O383" s="10">
        <f t="shared" si="178"/>
        <v>-0.14810000000000001</v>
      </c>
      <c r="P383" s="10">
        <f t="shared" si="199"/>
        <v>13.046158745950747</v>
      </c>
      <c r="Q383" s="42">
        <f t="shared" si="200"/>
        <v>0.47821290836852659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4.1547004681180441E-4</v>
      </c>
      <c r="U383" s="42">
        <f t="shared" si="202"/>
        <v>0.63766148655377697</v>
      </c>
      <c r="V383" s="42">
        <f t="shared" si="203"/>
        <v>1.0306283645318799</v>
      </c>
      <c r="W383" s="42">
        <f t="shared" si="204"/>
        <v>1.0177861712823963</v>
      </c>
      <c r="X383" s="42">
        <f t="shared" si="205"/>
        <v>1.2842193249483547E-2</v>
      </c>
      <c r="Y383" s="42">
        <f t="shared" si="179"/>
        <v>8.5908344392366283E-3</v>
      </c>
      <c r="Z383" s="10">
        <f t="shared" si="206"/>
        <v>20.677385783067102</v>
      </c>
      <c r="AA383">
        <f t="shared" si="184"/>
        <v>6476568.6183861522</v>
      </c>
      <c r="AB383" s="10">
        <f t="shared" si="185"/>
        <v>6.4765686183861524</v>
      </c>
      <c r="AC383" s="10">
        <f t="shared" si="186"/>
        <v>6.3755686183861524</v>
      </c>
      <c r="AD383" s="3">
        <f t="shared" si="187"/>
        <v>924.66549940335779</v>
      </c>
      <c r="AI383" s="94">
        <f t="shared" si="188"/>
        <v>1.0177861712823963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139.67353966066324</v>
      </c>
      <c r="I384">
        <f t="shared" si="180"/>
        <v>1.3967353966066323E-4</v>
      </c>
      <c r="J384" s="4">
        <f t="shared" si="196"/>
        <v>719.95249097426449</v>
      </c>
      <c r="K384" s="40">
        <f t="shared" si="197"/>
        <v>5.1545374501382906</v>
      </c>
      <c r="L384" s="40">
        <f t="shared" si="181"/>
        <v>0.84546254986170943</v>
      </c>
      <c r="M384" s="10">
        <f t="shared" si="198"/>
        <v>6.4765686183861524</v>
      </c>
      <c r="N384" s="10">
        <f t="shared" si="177"/>
        <v>17.20418640980624</v>
      </c>
      <c r="O384" s="10">
        <f t="shared" si="178"/>
        <v>-0.14810000000000001</v>
      </c>
      <c r="P384" s="10">
        <f t="shared" si="199"/>
        <v>13.0458971189968</v>
      </c>
      <c r="Q384" s="42">
        <f t="shared" si="200"/>
        <v>0.47951802205611577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4.1622367680915843E-4</v>
      </c>
      <c r="U384" s="42">
        <f t="shared" si="202"/>
        <v>0.63631621932700022</v>
      </c>
      <c r="V384" s="42">
        <f t="shared" si="203"/>
        <v>1.0307663152792021</v>
      </c>
      <c r="W384" s="42">
        <f t="shared" si="204"/>
        <v>1.0179261822480068</v>
      </c>
      <c r="X384" s="42">
        <f t="shared" si="205"/>
        <v>1.2840133031195355E-2</v>
      </c>
      <c r="Y384" s="42">
        <f t="shared" si="179"/>
        <v>8.6075922726061068E-3</v>
      </c>
      <c r="Z384" s="10">
        <f t="shared" si="206"/>
        <v>20.680208148160563</v>
      </c>
      <c r="AA384">
        <f t="shared" si="184"/>
        <v>6477438.8532653712</v>
      </c>
      <c r="AB384" s="10">
        <f t="shared" si="185"/>
        <v>6.4774388532653715</v>
      </c>
      <c r="AC384" s="10">
        <f t="shared" si="186"/>
        <v>6.3764388532653715</v>
      </c>
      <c r="AD384" s="3">
        <f t="shared" si="187"/>
        <v>924.79171185864698</v>
      </c>
      <c r="AI384" s="94">
        <f t="shared" si="188"/>
        <v>1.0179261822480068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139.67353966066324</v>
      </c>
      <c r="I385">
        <f t="shared" si="180"/>
        <v>1.3967353966066323E-4</v>
      </c>
      <c r="J385" s="4">
        <f t="shared" si="196"/>
        <v>721.5646677107552</v>
      </c>
      <c r="K385" s="40">
        <f t="shared" si="197"/>
        <v>5.1660799136600675</v>
      </c>
      <c r="L385" s="40">
        <f t="shared" si="181"/>
        <v>0.83392008633993253</v>
      </c>
      <c r="M385" s="10">
        <f t="shared" si="198"/>
        <v>6.4774388532653715</v>
      </c>
      <c r="N385" s="10">
        <f t="shared" si="177"/>
        <v>17.20418640980624</v>
      </c>
      <c r="O385" s="10">
        <f t="shared" si="178"/>
        <v>-0.14810000000000001</v>
      </c>
      <c r="P385" s="10">
        <f t="shared" si="199"/>
        <v>13.045637529554137</v>
      </c>
      <c r="Q385" s="42">
        <f t="shared" si="200"/>
        <v>0.48082316171359213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4.1697742184805721E-4</v>
      </c>
      <c r="U385" s="42">
        <f t="shared" si="202"/>
        <v>0.63497074674531395</v>
      </c>
      <c r="V385" s="42">
        <f t="shared" si="203"/>
        <v>1.0309031481641555</v>
      </c>
      <c r="W385" s="42">
        <f t="shared" si="204"/>
        <v>1.0180651243441998</v>
      </c>
      <c r="X385" s="42">
        <f t="shared" si="205"/>
        <v>1.2838023819955691E-2</v>
      </c>
      <c r="Y385" s="42">
        <f t="shared" si="179"/>
        <v>8.6243476866171564E-3</v>
      </c>
      <c r="Z385" s="10">
        <f t="shared" si="206"/>
        <v>20.683008802715918</v>
      </c>
      <c r="AA385">
        <f t="shared" si="184"/>
        <v>6478302.3940186072</v>
      </c>
      <c r="AB385" s="10">
        <f t="shared" si="185"/>
        <v>6.4783023940186073</v>
      </c>
      <c r="AC385" s="10">
        <f t="shared" si="186"/>
        <v>6.3773023940186073</v>
      </c>
      <c r="AD385" s="3">
        <f t="shared" si="187"/>
        <v>924.9169534472237</v>
      </c>
      <c r="AI385" s="94">
        <f t="shared" si="188"/>
        <v>1.0180651243441998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139.67353966066324</v>
      </c>
      <c r="I386">
        <f t="shared" si="180"/>
        <v>1.3967353966066323E-4</v>
      </c>
      <c r="J386" s="4">
        <f t="shared" si="196"/>
        <v>723.17866592745042</v>
      </c>
      <c r="K386" s="40">
        <f t="shared" si="197"/>
        <v>5.1776354181644741</v>
      </c>
      <c r="L386" s="40">
        <f t="shared" si="181"/>
        <v>0.82236458183552585</v>
      </c>
      <c r="M386" s="10">
        <f t="shared" si="198"/>
        <v>6.4783023940186073</v>
      </c>
      <c r="N386" s="10">
        <f t="shared" si="177"/>
        <v>17.20418640980624</v>
      </c>
      <c r="O386" s="10">
        <f t="shared" si="178"/>
        <v>-0.14810000000000001</v>
      </c>
      <c r="P386" s="10">
        <f t="shared" si="199"/>
        <v>13.04537997653347</v>
      </c>
      <c r="Q386" s="42">
        <f t="shared" si="200"/>
        <v>0.48212832713824905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4.1773128099810425E-4</v>
      </c>
      <c r="U386" s="42">
        <f t="shared" si="202"/>
        <v>0.63362507046952243</v>
      </c>
      <c r="V386" s="42">
        <f t="shared" si="203"/>
        <v>1.0310388632500358</v>
      </c>
      <c r="W386" s="42">
        <f t="shared" si="204"/>
        <v>1.0182029976531972</v>
      </c>
      <c r="X386" s="42">
        <f t="shared" si="205"/>
        <v>1.283586559683858E-2</v>
      </c>
      <c r="Y386" s="42">
        <f t="shared" si="179"/>
        <v>8.6411006145896939E-3</v>
      </c>
      <c r="Z386" s="10">
        <f t="shared" si="206"/>
        <v>20.685787748389636</v>
      </c>
      <c r="AA386">
        <f t="shared" si="184"/>
        <v>6479159.2411566079</v>
      </c>
      <c r="AB386" s="10">
        <f t="shared" si="185"/>
        <v>6.4791592411566077</v>
      </c>
      <c r="AC386" s="10">
        <f t="shared" si="186"/>
        <v>6.3781592411566077</v>
      </c>
      <c r="AD386" s="3">
        <f t="shared" si="187"/>
        <v>925.0412242431629</v>
      </c>
      <c r="AI386" s="94">
        <f t="shared" si="188"/>
        <v>1.0182029976531972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139.67353966066324</v>
      </c>
      <c r="I387">
        <f t="shared" si="180"/>
        <v>1.3967353966066323E-4</v>
      </c>
      <c r="J387" s="4">
        <f t="shared" si="196"/>
        <v>724.79448562435084</v>
      </c>
      <c r="K387" s="40">
        <f t="shared" si="197"/>
        <v>5.1892039636515159</v>
      </c>
      <c r="L387" s="40">
        <f t="shared" si="181"/>
        <v>0.81079603634848407</v>
      </c>
      <c r="M387" s="10">
        <f t="shared" si="198"/>
        <v>6.4791592411566077</v>
      </c>
      <c r="N387" s="10">
        <f t="shared" si="177"/>
        <v>17.20418640980624</v>
      </c>
      <c r="O387" s="10">
        <f t="shared" si="178"/>
        <v>-0.14810000000000001</v>
      </c>
      <c r="P387" s="10">
        <f t="shared" si="199"/>
        <v>13.045124458854513</v>
      </c>
      <c r="Q387" s="42">
        <f t="shared" si="200"/>
        <v>0.48343351812746388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4.184852533289035E-4</v>
      </c>
      <c r="U387" s="42">
        <f t="shared" si="202"/>
        <v>0.63227919216042927</v>
      </c>
      <c r="V387" s="42">
        <f t="shared" si="203"/>
        <v>1.0311734606004337</v>
      </c>
      <c r="W387" s="42">
        <f t="shared" si="204"/>
        <v>1.0183398022565451</v>
      </c>
      <c r="X387" s="42">
        <f t="shared" si="205"/>
        <v>1.283365834388861E-2</v>
      </c>
      <c r="Y387" s="42">
        <f t="shared" si="179"/>
        <v>8.6578509898187998E-3</v>
      </c>
      <c r="Z387" s="10">
        <f t="shared" si="206"/>
        <v>20.688544986827207</v>
      </c>
      <c r="AA387">
        <f t="shared" si="184"/>
        <v>6480009.3951867362</v>
      </c>
      <c r="AB387" s="10">
        <f t="shared" si="185"/>
        <v>6.4800093951867366</v>
      </c>
      <c r="AC387" s="10">
        <f t="shared" si="186"/>
        <v>6.3790093951867366</v>
      </c>
      <c r="AD387" s="3">
        <f t="shared" si="187"/>
        <v>925.16452432004871</v>
      </c>
      <c r="AI387" s="94">
        <f t="shared" si="188"/>
        <v>1.0183398022565451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139.67353966066324</v>
      </c>
      <c r="I388">
        <f t="shared" si="180"/>
        <v>1.3967353966066323E-4</v>
      </c>
      <c r="J388" s="4">
        <f t="shared" si="196"/>
        <v>726.41212680145577</v>
      </c>
      <c r="K388" s="40">
        <f t="shared" si="197"/>
        <v>5.2007855501211866</v>
      </c>
      <c r="L388" s="40">
        <f t="shared" si="181"/>
        <v>0.7992144498788134</v>
      </c>
      <c r="M388" s="10">
        <f t="shared" si="198"/>
        <v>6.4800093951867366</v>
      </c>
      <c r="N388" s="10">
        <f t="shared" si="177"/>
        <v>17.20418640980624</v>
      </c>
      <c r="O388" s="10">
        <f t="shared" si="178"/>
        <v>-0.14810000000000001</v>
      </c>
      <c r="P388" s="10">
        <f t="shared" si="199"/>
        <v>13.04487097544571</v>
      </c>
      <c r="Q388" s="42">
        <f t="shared" si="200"/>
        <v>0.48473873447869736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4.1923933791005824E-4</v>
      </c>
      <c r="U388" s="42">
        <f t="shared" si="202"/>
        <v>0.63093311347883907</v>
      </c>
      <c r="V388" s="42">
        <f t="shared" si="203"/>
        <v>1.031306940277066</v>
      </c>
      <c r="W388" s="42">
        <f t="shared" si="204"/>
        <v>1.0184755382352491</v>
      </c>
      <c r="X388" s="42">
        <f t="shared" si="205"/>
        <v>1.2831402041816986E-2</v>
      </c>
      <c r="Y388" s="42">
        <f t="shared" si="179"/>
        <v>8.6745987455730308E-3</v>
      </c>
      <c r="Z388" s="10">
        <f t="shared" si="206"/>
        <v>20.691280519658775</v>
      </c>
      <c r="AA388">
        <f t="shared" si="184"/>
        <v>6480852.8566116225</v>
      </c>
      <c r="AB388" s="10">
        <f t="shared" si="185"/>
        <v>6.4808528566116221</v>
      </c>
      <c r="AC388" s="10">
        <f t="shared" si="186"/>
        <v>6.3798528566116222</v>
      </c>
      <c r="AD388" s="3">
        <f t="shared" si="187"/>
        <v>925.28685375077919</v>
      </c>
      <c r="AI388" s="94">
        <f t="shared" si="188"/>
        <v>1.0184755382352491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139.67353966066324</v>
      </c>
      <c r="I389">
        <f t="shared" si="180"/>
        <v>1.3967353966066323E-4</v>
      </c>
      <c r="J389" s="4">
        <f t="shared" si="196"/>
        <v>728.03158945876578</v>
      </c>
      <c r="K389" s="40">
        <f t="shared" si="197"/>
        <v>5.2123801775734906</v>
      </c>
      <c r="L389" s="40">
        <f t="shared" si="181"/>
        <v>0.78761982242650941</v>
      </c>
      <c r="M389" s="10">
        <f t="shared" si="198"/>
        <v>6.4808528566116221</v>
      </c>
      <c r="N389" s="10">
        <f t="shared" si="177"/>
        <v>17.20418640980624</v>
      </c>
      <c r="O389" s="10">
        <f t="shared" si="178"/>
        <v>-0.14810000000000001</v>
      </c>
      <c r="P389" s="10">
        <f t="shared" si="199"/>
        <v>13.044619525244615</v>
      </c>
      <c r="Q389" s="42">
        <f t="shared" si="200"/>
        <v>0.48604397598949289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4.1999353381117236E-4</v>
      </c>
      <c r="U389" s="42">
        <f t="shared" si="202"/>
        <v>0.62958683608555521</v>
      </c>
      <c r="V389" s="42">
        <f t="shared" si="203"/>
        <v>1.031439302342841</v>
      </c>
      <c r="W389" s="42">
        <f t="shared" si="204"/>
        <v>1.0186102056695596</v>
      </c>
      <c r="X389" s="42">
        <f t="shared" si="205"/>
        <v>1.2829096673281359E-2</v>
      </c>
      <c r="Y389" s="42">
        <f t="shared" si="179"/>
        <v>8.6913438150970062E-3</v>
      </c>
      <c r="Z389" s="10">
        <f t="shared" si="206"/>
        <v>20.693994348504908</v>
      </c>
      <c r="AA389">
        <f t="shared" si="184"/>
        <v>6481689.6259309454</v>
      </c>
      <c r="AB389" s="10">
        <f t="shared" si="185"/>
        <v>6.4816896259309456</v>
      </c>
      <c r="AC389" s="10">
        <f t="shared" si="186"/>
        <v>6.3806896259309456</v>
      </c>
      <c r="AD389" s="3">
        <f t="shared" si="187"/>
        <v>925.40821260782388</v>
      </c>
      <c r="AI389" s="94">
        <f t="shared" si="188"/>
        <v>1.0186102056695596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139.67353966066324</v>
      </c>
      <c r="I390">
        <f t="shared" si="180"/>
        <v>1.3967353966066323E-4</v>
      </c>
      <c r="J390" s="4">
        <f t="shared" si="196"/>
        <v>729.6528735962803</v>
      </c>
      <c r="K390" s="40">
        <f t="shared" si="197"/>
        <v>5.2239878460084235</v>
      </c>
      <c r="L390" s="40">
        <f t="shared" si="181"/>
        <v>0.77601215399157653</v>
      </c>
      <c r="M390" s="10">
        <f t="shared" si="198"/>
        <v>6.4816896259309456</v>
      </c>
      <c r="N390" s="10">
        <f t="shared" si="177"/>
        <v>17.20418640980624</v>
      </c>
      <c r="O390" s="10">
        <f t="shared" si="178"/>
        <v>-0.14810000000000001</v>
      </c>
      <c r="P390" s="10">
        <f t="shared" si="199"/>
        <v>13.044370107197373</v>
      </c>
      <c r="Q390" s="42">
        <f t="shared" si="200"/>
        <v>0.4873492424574758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4.2074784010184932E-4</v>
      </c>
      <c r="U390" s="42">
        <f t="shared" si="202"/>
        <v>0.62824036164138231</v>
      </c>
      <c r="V390" s="42">
        <f t="shared" si="203"/>
        <v>1.0315705468582872</v>
      </c>
      <c r="W390" s="42">
        <f t="shared" si="204"/>
        <v>1.0187438046392552</v>
      </c>
      <c r="X390" s="42">
        <f t="shared" si="205"/>
        <v>1.2826742219032017E-2</v>
      </c>
      <c r="Y390" s="42">
        <f t="shared" si="179"/>
        <v>8.7080861316089688E-3</v>
      </c>
      <c r="Z390" s="10">
        <f t="shared" si="206"/>
        <v>20.696686474970438</v>
      </c>
      <c r="AA390">
        <f t="shared" si="184"/>
        <v>6482519.7036395315</v>
      </c>
      <c r="AB390" s="10">
        <f t="shared" si="185"/>
        <v>6.4825197036395314</v>
      </c>
      <c r="AC390" s="10">
        <f t="shared" si="186"/>
        <v>6.3815197036395315</v>
      </c>
      <c r="AD390" s="3">
        <f t="shared" si="187"/>
        <v>925.52860096294876</v>
      </c>
      <c r="AI390" s="94">
        <f t="shared" si="188"/>
        <v>1.0187438046392552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139.67353966066324</v>
      </c>
      <c r="I391">
        <f t="shared" si="180"/>
        <v>1.3967353966066323E-4</v>
      </c>
      <c r="J391" s="4">
        <f t="shared" si="196"/>
        <v>731.27597921400002</v>
      </c>
      <c r="K391" s="40">
        <f t="shared" si="197"/>
        <v>5.2356085554259915</v>
      </c>
      <c r="L391" s="40">
        <f t="shared" si="181"/>
        <v>0.76439144457400854</v>
      </c>
      <c r="M391" s="10">
        <f t="shared" si="198"/>
        <v>6.4825197036395314</v>
      </c>
      <c r="N391" s="10">
        <f t="shared" si="177"/>
        <v>17.20418640980624</v>
      </c>
      <c r="O391" s="10">
        <f t="shared" si="178"/>
        <v>-0.14810000000000001</v>
      </c>
      <c r="P391" s="10">
        <f t="shared" si="199"/>
        <v>13.044122720259248</v>
      </c>
      <c r="Q391" s="42">
        <f t="shared" si="200"/>
        <v>0.48865453368035267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4.2150225585169289E-4</v>
      </c>
      <c r="U391" s="42">
        <f t="shared" si="202"/>
        <v>0.62689369180712406</v>
      </c>
      <c r="V391" s="42">
        <f t="shared" si="203"/>
        <v>1.0317006738849988</v>
      </c>
      <c r="W391" s="42">
        <f t="shared" si="204"/>
        <v>1.0188763352233405</v>
      </c>
      <c r="X391" s="42">
        <f t="shared" si="205"/>
        <v>1.2824338661658219E-2</v>
      </c>
      <c r="Y391" s="42">
        <f t="shared" si="179"/>
        <v>8.7248256283032326E-3</v>
      </c>
      <c r="Z391" s="10">
        <f t="shared" si="206"/>
        <v>20.699356900649885</v>
      </c>
      <c r="AA391">
        <f t="shared" si="184"/>
        <v>6483343.0902290279</v>
      </c>
      <c r="AB391" s="10">
        <f t="shared" si="185"/>
        <v>6.4833430902290283</v>
      </c>
      <c r="AC391" s="10">
        <f t="shared" si="186"/>
        <v>6.3823430902290283</v>
      </c>
      <c r="AD391" s="3">
        <f t="shared" si="187"/>
        <v>925.64801888745876</v>
      </c>
      <c r="AI391" s="94">
        <f t="shared" si="188"/>
        <v>1.0188763352233405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139.67353966066324</v>
      </c>
      <c r="I392">
        <f t="shared" si="180"/>
        <v>1.3967353966066323E-4</v>
      </c>
      <c r="J392" s="4">
        <f t="shared" si="196"/>
        <v>732.90090631192413</v>
      </c>
      <c r="K392" s="40">
        <f t="shared" si="197"/>
        <v>5.2472423058261883</v>
      </c>
      <c r="L392" s="40">
        <f t="shared" si="181"/>
        <v>0.75275769417381166</v>
      </c>
      <c r="M392" s="10">
        <f t="shared" si="198"/>
        <v>6.4833430902290283</v>
      </c>
      <c r="N392" s="10">
        <f t="shared" si="177"/>
        <v>17.20418640980624</v>
      </c>
      <c r="O392" s="10">
        <f t="shared" si="178"/>
        <v>-0.14810000000000001</v>
      </c>
      <c r="P392" s="10">
        <f t="shared" si="199"/>
        <v>13.043877363394133</v>
      </c>
      <c r="Q392" s="42">
        <f t="shared" si="200"/>
        <v>0.48995984945591076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4.2225678013030658E-4</v>
      </c>
      <c r="U392" s="42">
        <f t="shared" si="202"/>
        <v>0.62554682824358476</v>
      </c>
      <c r="V392" s="42">
        <f t="shared" si="203"/>
        <v>1.03182968348287</v>
      </c>
      <c r="W392" s="42">
        <f t="shared" si="204"/>
        <v>1.019007797500312</v>
      </c>
      <c r="X392" s="42">
        <f t="shared" si="205"/>
        <v>1.2821885982557957E-2</v>
      </c>
      <c r="Y392" s="42">
        <f t="shared" si="179"/>
        <v>8.741562238348672E-3</v>
      </c>
      <c r="Z392" s="10">
        <f t="shared" si="206"/>
        <v>20.702005627123533</v>
      </c>
      <c r="AA392">
        <f t="shared" si="184"/>
        <v>6484159.7861866904</v>
      </c>
      <c r="AB392" s="10">
        <f t="shared" si="185"/>
        <v>6.4841597861866909</v>
      </c>
      <c r="AC392" s="10">
        <f t="shared" si="186"/>
        <v>6.3831597861866909</v>
      </c>
      <c r="AD392" s="3">
        <f t="shared" si="187"/>
        <v>925.76646645202186</v>
      </c>
      <c r="AI392" s="94">
        <f t="shared" si="188"/>
        <v>1.019007797500312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139.67353966066324</v>
      </c>
      <c r="I393">
        <f t="shared" si="180"/>
        <v>1.3967353966066323E-4</v>
      </c>
      <c r="J393" s="4">
        <f t="shared" si="196"/>
        <v>734.52765489005344</v>
      </c>
      <c r="K393" s="40">
        <f t="shared" si="197"/>
        <v>5.2588890972090194</v>
      </c>
      <c r="L393" s="40">
        <f t="shared" si="181"/>
        <v>0.74111090279098057</v>
      </c>
      <c r="M393" s="10">
        <f t="shared" si="198"/>
        <v>6.4841597861866909</v>
      </c>
      <c r="N393" s="10">
        <f t="shared" si="177"/>
        <v>17.20418640980624</v>
      </c>
      <c r="O393" s="10">
        <f t="shared" si="178"/>
        <v>-0.14810000000000001</v>
      </c>
      <c r="P393" s="10">
        <f t="shared" si="199"/>
        <v>13.043634035574875</v>
      </c>
      <c r="Q393" s="42">
        <f t="shared" si="200"/>
        <v>0.49126518958201715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4.2301141200729416E-4</v>
      </c>
      <c r="U393" s="42">
        <f t="shared" si="202"/>
        <v>0.624199772611568</v>
      </c>
      <c r="V393" s="42">
        <f t="shared" si="203"/>
        <v>1.0319575757123143</v>
      </c>
      <c r="W393" s="42">
        <f t="shared" si="204"/>
        <v>1.0191381915479649</v>
      </c>
      <c r="X393" s="42">
        <f t="shared" si="205"/>
        <v>1.2819384164349357E-2</v>
      </c>
      <c r="Y393" s="42">
        <f t="shared" si="179"/>
        <v>8.7582958948903694E-3</v>
      </c>
      <c r="Z393" s="10">
        <f t="shared" si="206"/>
        <v>20.704632655960939</v>
      </c>
      <c r="AA393">
        <f t="shared" si="184"/>
        <v>6484969.7919964716</v>
      </c>
      <c r="AB393" s="10">
        <f t="shared" si="185"/>
        <v>6.4849697919964715</v>
      </c>
      <c r="AC393" s="10">
        <f t="shared" si="186"/>
        <v>6.3839697919964715</v>
      </c>
      <c r="AD393" s="3">
        <f t="shared" si="187"/>
        <v>925.88394372682694</v>
      </c>
      <c r="AI393" s="94">
        <f t="shared" si="188"/>
        <v>1.0191381915479649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139.67353966066324</v>
      </c>
      <c r="I394">
        <f t="shared" si="180"/>
        <v>1.3967353966066323E-4</v>
      </c>
      <c r="J394" s="4">
        <f t="shared" si="196"/>
        <v>736.15622494838726</v>
      </c>
      <c r="K394" s="40">
        <f t="shared" si="197"/>
        <v>5.2705489295744794</v>
      </c>
      <c r="L394" s="40">
        <f t="shared" si="181"/>
        <v>0.7294510704255206</v>
      </c>
      <c r="M394" s="10">
        <f t="shared" si="198"/>
        <v>6.4849697919964715</v>
      </c>
      <c r="N394" s="10">
        <f t="shared" si="177"/>
        <v>17.20418640980624</v>
      </c>
      <c r="O394" s="10">
        <f t="shared" si="178"/>
        <v>-0.14810000000000001</v>
      </c>
      <c r="P394" s="10">
        <f t="shared" si="199"/>
        <v>13.043392735782961</v>
      </c>
      <c r="Q394" s="42">
        <f t="shared" si="200"/>
        <v>0.4925705538566183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4.2376615055225914E-4</v>
      </c>
      <c r="U394" s="42">
        <f t="shared" si="202"/>
        <v>0.62285252657187828</v>
      </c>
      <c r="V394" s="42">
        <f t="shared" si="203"/>
        <v>1.0320843506318313</v>
      </c>
      <c r="W394" s="42">
        <f t="shared" si="204"/>
        <v>1.0192675174435675</v>
      </c>
      <c r="X394" s="42">
        <f t="shared" si="205"/>
        <v>1.2816833188263876E-2</v>
      </c>
      <c r="Y394" s="42">
        <f t="shared" si="179"/>
        <v>8.7750265310478515E-3</v>
      </c>
      <c r="Z394" s="10">
        <f t="shared" si="206"/>
        <v>20.707237988716393</v>
      </c>
      <c r="AA394">
        <f t="shared" si="184"/>
        <v>6485773.1081376122</v>
      </c>
      <c r="AB394" s="10">
        <f t="shared" si="185"/>
        <v>6.4857731081376127</v>
      </c>
      <c r="AC394" s="10">
        <f t="shared" si="186"/>
        <v>6.3847731081376127</v>
      </c>
      <c r="AD394" s="3">
        <f t="shared" si="187"/>
        <v>926.00045078137953</v>
      </c>
      <c r="AI394" s="94">
        <f t="shared" si="188"/>
        <v>1.0192675174435675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139.67353966066324</v>
      </c>
      <c r="I395">
        <f t="shared" si="180"/>
        <v>1.3967353966066323E-4</v>
      </c>
      <c r="J395" s="4">
        <f t="shared" si="196"/>
        <v>737.78661648692605</v>
      </c>
      <c r="K395" s="40">
        <f t="shared" si="197"/>
        <v>5.2822218029225727</v>
      </c>
      <c r="L395" s="40">
        <f t="shared" si="181"/>
        <v>0.71777819707742729</v>
      </c>
      <c r="M395" s="10">
        <f t="shared" si="198"/>
        <v>6.4857731081376127</v>
      </c>
      <c r="N395" s="10">
        <f t="shared" si="177"/>
        <v>17.20418640980624</v>
      </c>
      <c r="O395" s="10">
        <f t="shared" si="178"/>
        <v>-0.14810000000000001</v>
      </c>
      <c r="P395" s="10">
        <f t="shared" si="199"/>
        <v>13.04315346300891</v>
      </c>
      <c r="Q395" s="42">
        <f t="shared" si="200"/>
        <v>0.49387594207773911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4.2452099483480525E-4</v>
      </c>
      <c r="U395" s="42">
        <f t="shared" si="202"/>
        <v>0.62150509178531932</v>
      </c>
      <c r="V395" s="42">
        <f t="shared" si="203"/>
        <v>1.0322100083008696</v>
      </c>
      <c r="W395" s="42">
        <f t="shared" si="204"/>
        <v>1.0193957752636358</v>
      </c>
      <c r="X395" s="42">
        <f t="shared" si="205"/>
        <v>1.2814233037233835E-2</v>
      </c>
      <c r="Y395" s="42">
        <f t="shared" si="179"/>
        <v>8.7917540799173528E-3</v>
      </c>
      <c r="Z395" s="10">
        <f t="shared" si="206"/>
        <v>20.70982162693392</v>
      </c>
      <c r="AA395">
        <f t="shared" si="184"/>
        <v>6486569.7350861896</v>
      </c>
      <c r="AB395" s="10">
        <f t="shared" si="185"/>
        <v>6.4865697350861895</v>
      </c>
      <c r="AC395" s="10">
        <f t="shared" si="186"/>
        <v>6.3855697350861895</v>
      </c>
      <c r="AD395" s="3">
        <f t="shared" si="187"/>
        <v>926.11598768472652</v>
      </c>
      <c r="AI395" s="94">
        <f t="shared" si="188"/>
        <v>1.0193957752636358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139.67353966066324</v>
      </c>
      <c r="I396">
        <f t="shared" si="180"/>
        <v>1.3967353966066323E-4</v>
      </c>
      <c r="J396" s="4">
        <f t="shared" si="196"/>
        <v>739.41882950566958</v>
      </c>
      <c r="K396" s="40">
        <f t="shared" si="197"/>
        <v>5.2939077172532967</v>
      </c>
      <c r="L396" s="40">
        <f t="shared" si="181"/>
        <v>0.70609228274670333</v>
      </c>
      <c r="M396" s="10">
        <f t="shared" si="198"/>
        <v>6.4865697350861895</v>
      </c>
      <c r="N396" s="10">
        <f t="shared" si="177"/>
        <v>17.20418640980624</v>
      </c>
      <c r="O396" s="10">
        <f t="shared" si="178"/>
        <v>-0.14810000000000001</v>
      </c>
      <c r="P396" s="10">
        <f t="shared" si="199"/>
        <v>13.042916216251809</v>
      </c>
      <c r="Q396" s="42">
        <f t="shared" si="200"/>
        <v>0.49518135404348246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4.2527594392453605E-4</v>
      </c>
      <c r="U396" s="42">
        <f t="shared" si="202"/>
        <v>0.62015746991269538</v>
      </c>
      <c r="V396" s="42">
        <f t="shared" si="203"/>
        <v>1.0323345487771363</v>
      </c>
      <c r="W396" s="42">
        <f t="shared" si="204"/>
        <v>1.0195229650841802</v>
      </c>
      <c r="X396" s="42">
        <f t="shared" si="205"/>
        <v>1.2811583692956097E-2</v>
      </c>
      <c r="Y396" s="42">
        <f t="shared" si="179"/>
        <v>8.8084784745702596E-3</v>
      </c>
      <c r="Z396" s="10">
        <f t="shared" si="206"/>
        <v>20.712383572143214</v>
      </c>
      <c r="AA396">
        <f t="shared" si="184"/>
        <v>6487359.6733138636</v>
      </c>
      <c r="AB396" s="10">
        <f t="shared" si="185"/>
        <v>6.4873596733138639</v>
      </c>
      <c r="AC396" s="10">
        <f t="shared" si="186"/>
        <v>6.3863596733138639</v>
      </c>
      <c r="AD396" s="3">
        <f t="shared" si="187"/>
        <v>926.23055450527386</v>
      </c>
      <c r="AI396" s="94">
        <f t="shared" si="188"/>
        <v>1.0195229650841802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139.67353966066324</v>
      </c>
      <c r="I397">
        <f t="shared" si="180"/>
        <v>1.3967353966066323E-4</v>
      </c>
      <c r="J397" s="4">
        <f t="shared" si="196"/>
        <v>741.05286400461785</v>
      </c>
      <c r="K397" s="40">
        <f t="shared" si="197"/>
        <v>5.3056066725666522</v>
      </c>
      <c r="L397" s="40">
        <f t="shared" si="181"/>
        <v>0.69439332743334781</v>
      </c>
      <c r="M397" s="10">
        <f t="shared" si="198"/>
        <v>6.4873596733138639</v>
      </c>
      <c r="N397" s="10">
        <f t="shared" si="177"/>
        <v>17.20418640980624</v>
      </c>
      <c r="O397" s="10">
        <f t="shared" si="178"/>
        <v>-0.14810000000000001</v>
      </c>
      <c r="P397" s="10">
        <f t="shared" si="199"/>
        <v>13.042680994519667</v>
      </c>
      <c r="Q397" s="42">
        <f t="shared" si="200"/>
        <v>0.49648678955202841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4.2603099689105526E-4</v>
      </c>
      <c r="U397" s="42">
        <f t="shared" si="202"/>
        <v>0.6188096626148103</v>
      </c>
      <c r="V397" s="42">
        <f t="shared" si="203"/>
        <v>1.0324579721186922</v>
      </c>
      <c r="W397" s="42">
        <f t="shared" si="204"/>
        <v>1.0196490869805062</v>
      </c>
      <c r="X397" s="42">
        <f t="shared" si="205"/>
        <v>1.280888513818601E-2</v>
      </c>
      <c r="Y397" s="42">
        <f t="shared" si="179"/>
        <v>8.8251996480545342E-3</v>
      </c>
      <c r="Z397" s="10">
        <f t="shared" si="206"/>
        <v>20.714923825862645</v>
      </c>
      <c r="AA397">
        <f t="shared" si="184"/>
        <v>6488142.9232887998</v>
      </c>
      <c r="AB397" s="10">
        <f t="shared" si="185"/>
        <v>6.4881429232887999</v>
      </c>
      <c r="AC397" s="10">
        <f t="shared" si="186"/>
        <v>6.3871429232888</v>
      </c>
      <c r="AD397" s="3">
        <f t="shared" si="187"/>
        <v>926.34415131092089</v>
      </c>
      <c r="AI397" s="94">
        <f t="shared" si="188"/>
        <v>1.0196490869805062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139.67353966066324</v>
      </c>
      <c r="I398">
        <f t="shared" si="180"/>
        <v>1.3967353966066323E-4</v>
      </c>
      <c r="J398" s="4">
        <f t="shared" si="196"/>
        <v>742.68871998377131</v>
      </c>
      <c r="K398" s="40">
        <f t="shared" si="197"/>
        <v>5.3173186688626419</v>
      </c>
      <c r="L398" s="40">
        <f t="shared" si="181"/>
        <v>0.68268133113735807</v>
      </c>
      <c r="M398" s="10">
        <f t="shared" si="198"/>
        <v>6.4881429232887999</v>
      </c>
      <c r="N398" s="10">
        <f t="shared" si="177"/>
        <v>17.20418640980624</v>
      </c>
      <c r="O398" s="10">
        <f t="shared" si="178"/>
        <v>-0.14810000000000001</v>
      </c>
      <c r="P398" s="10">
        <f t="shared" si="199"/>
        <v>13.042447796829128</v>
      </c>
      <c r="Q398" s="42">
        <f t="shared" si="200"/>
        <v>0.4977922484016335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4.2678615280396655E-4</v>
      </c>
      <c r="U398" s="42">
        <f t="shared" si="202"/>
        <v>0.61746167155246801</v>
      </c>
      <c r="V398" s="42">
        <f t="shared" si="203"/>
        <v>1.0325802783826292</v>
      </c>
      <c r="W398" s="42">
        <f t="shared" si="204"/>
        <v>1.0197741410273617</v>
      </c>
      <c r="X398" s="42">
        <f t="shared" si="205"/>
        <v>1.2806137355267477E-2</v>
      </c>
      <c r="Y398" s="42">
        <f t="shared" si="179"/>
        <v>8.8419175333942258E-3</v>
      </c>
      <c r="Z398" s="10">
        <f t="shared" si="206"/>
        <v>20.717442389597718</v>
      </c>
      <c r="AA398">
        <f t="shared" si="184"/>
        <v>6488919.4854752002</v>
      </c>
      <c r="AB398" s="10">
        <f t="shared" si="185"/>
        <v>6.4889194854752006</v>
      </c>
      <c r="AC398" s="10">
        <f t="shared" si="186"/>
        <v>6.3879194854752006</v>
      </c>
      <c r="AD398" s="3">
        <f t="shared" si="187"/>
        <v>926.45677816899206</v>
      </c>
      <c r="AI398" s="94">
        <f t="shared" si="188"/>
        <v>1.0197741410273617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139.67353966066324</v>
      </c>
      <c r="I399">
        <f t="shared" si="180"/>
        <v>1.3967353966066323E-4</v>
      </c>
      <c r="J399" s="4">
        <f t="shared" si="196"/>
        <v>744.32639744312917</v>
      </c>
      <c r="K399" s="40">
        <f t="shared" si="197"/>
        <v>5.3290437061412606</v>
      </c>
      <c r="L399" s="40">
        <f t="shared" si="181"/>
        <v>0.67095629385873945</v>
      </c>
      <c r="M399" s="10">
        <f t="shared" si="198"/>
        <v>6.4889194854752006</v>
      </c>
      <c r="N399" s="10">
        <f t="shared" si="177"/>
        <v>17.20418640980624</v>
      </c>
      <c r="O399" s="10">
        <f t="shared" si="178"/>
        <v>-0.14810000000000001</v>
      </c>
      <c r="P399" s="10">
        <f t="shared" si="199"/>
        <v>13.042216622205606</v>
      </c>
      <c r="Q399" s="42">
        <f t="shared" si="200"/>
        <v>0.49909773039063021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4.2754141073287336E-4</v>
      </c>
      <c r="U399" s="42">
        <f t="shared" si="202"/>
        <v>0.61611349838647278</v>
      </c>
      <c r="V399" s="42">
        <f t="shared" si="203"/>
        <v>1.0327014676252404</v>
      </c>
      <c r="W399" s="42">
        <f t="shared" si="204"/>
        <v>1.0198981272988608</v>
      </c>
      <c r="X399" s="42">
        <f t="shared" si="205"/>
        <v>1.2803340326379642E-2</v>
      </c>
      <c r="Y399" s="42">
        <f t="shared" si="179"/>
        <v>8.8586320635893091E-3</v>
      </c>
      <c r="Z399" s="10">
        <f t="shared" si="206"/>
        <v>20.719939264840374</v>
      </c>
      <c r="AA399">
        <f t="shared" si="184"/>
        <v>6489689.3603330813</v>
      </c>
      <c r="AB399" s="10">
        <f t="shared" si="185"/>
        <v>6.489689360333081</v>
      </c>
      <c r="AC399" s="10">
        <f t="shared" si="186"/>
        <v>6.388689360333081</v>
      </c>
      <c r="AD399" s="3">
        <f t="shared" si="187"/>
        <v>926.56843514620471</v>
      </c>
      <c r="AI399" s="94">
        <f t="shared" si="188"/>
        <v>1.0198981272988608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139.67353966066324</v>
      </c>
      <c r="I400">
        <f t="shared" si="180"/>
        <v>1.3967353966066323E-4</v>
      </c>
      <c r="J400" s="4">
        <f t="shared" si="196"/>
        <v>745.96589638269199</v>
      </c>
      <c r="K400" s="40">
        <f t="shared" si="197"/>
        <v>5.3407817844025116</v>
      </c>
      <c r="L400" s="40">
        <f t="shared" si="181"/>
        <v>0.65921821559748839</v>
      </c>
      <c r="M400" s="10">
        <f t="shared" si="198"/>
        <v>6.489689360333081</v>
      </c>
      <c r="N400" s="10">
        <f t="shared" si="177"/>
        <v>17.20418640980624</v>
      </c>
      <c r="O400" s="10">
        <f t="shared" si="178"/>
        <v>-0.14810000000000001</v>
      </c>
      <c r="P400" s="10">
        <f t="shared" si="199"/>
        <v>13.041987469683335</v>
      </c>
      <c r="Q400" s="42">
        <f t="shared" si="200"/>
        <v>0.50040323531742625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4.2829676974737955E-4</v>
      </c>
      <c r="U400" s="42">
        <f t="shared" si="202"/>
        <v>0.61476514477762856</v>
      </c>
      <c r="V400" s="42">
        <f t="shared" si="203"/>
        <v>1.032821539902832</v>
      </c>
      <c r="W400" s="42">
        <f t="shared" si="204"/>
        <v>1.0200210458684502</v>
      </c>
      <c r="X400" s="42">
        <f t="shared" si="205"/>
        <v>1.2800494034381771E-2</v>
      </c>
      <c r="Y400" s="42">
        <f t="shared" si="179"/>
        <v>8.8753431716166176E-3</v>
      </c>
      <c r="Z400" s="10">
        <f t="shared" si="206"/>
        <v>20.722414453070762</v>
      </c>
      <c r="AA400">
        <f t="shared" si="184"/>
        <v>6490452.5483188275</v>
      </c>
      <c r="AB400" s="10">
        <f t="shared" si="185"/>
        <v>6.4904525483188271</v>
      </c>
      <c r="AC400" s="10">
        <f t="shared" si="186"/>
        <v>6.3894525483188271</v>
      </c>
      <c r="AD400" s="3">
        <f t="shared" si="187"/>
        <v>926.67912230874947</v>
      </c>
      <c r="AI400" s="94">
        <f t="shared" si="188"/>
        <v>1.0200210458684502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139.67353966066324</v>
      </c>
      <c r="I401">
        <f t="shared" si="180"/>
        <v>1.3967353966066323E-4</v>
      </c>
      <c r="J401" s="4">
        <f t="shared" si="196"/>
        <v>747.60721680245967</v>
      </c>
      <c r="K401" s="40">
        <f t="shared" si="197"/>
        <v>5.3525329036463951</v>
      </c>
      <c r="L401" s="40">
        <f t="shared" si="181"/>
        <v>0.64746709635360489</v>
      </c>
      <c r="M401" s="10">
        <f t="shared" si="198"/>
        <v>6.4904525483188271</v>
      </c>
      <c r="N401" s="10">
        <f t="shared" si="177"/>
        <v>17.20418640980624</v>
      </c>
      <c r="O401" s="10">
        <f t="shared" si="178"/>
        <v>-0.14810000000000001</v>
      </c>
      <c r="P401" s="10">
        <f t="shared" si="199"/>
        <v>13.041760338305188</v>
      </c>
      <c r="Q401" s="42">
        <f t="shared" si="200"/>
        <v>0.50170876298050371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4.290522289170886E-4</v>
      </c>
      <c r="U401" s="42">
        <f t="shared" si="202"/>
        <v>0.6134166123867395</v>
      </c>
      <c r="V401" s="42">
        <f t="shared" si="203"/>
        <v>1.0329404952708769</v>
      </c>
      <c r="W401" s="42">
        <f t="shared" si="204"/>
        <v>1.0201428968089967</v>
      </c>
      <c r="X401" s="42">
        <f t="shared" si="205"/>
        <v>1.2797598461880222E-2</v>
      </c>
      <c r="Y401" s="42">
        <f t="shared" si="179"/>
        <v>8.8920507904295589E-3</v>
      </c>
      <c r="Z401" s="10">
        <f t="shared" si="206"/>
        <v>20.724867955756238</v>
      </c>
      <c r="AA401">
        <f t="shared" si="184"/>
        <v>6491209.0498848744</v>
      </c>
      <c r="AB401" s="10">
        <f t="shared" si="185"/>
        <v>6.4912090498848745</v>
      </c>
      <c r="AC401" s="10">
        <f t="shared" si="186"/>
        <v>6.3902090498848745</v>
      </c>
      <c r="AD401" s="3">
        <f t="shared" si="187"/>
        <v>926.78883972224423</v>
      </c>
      <c r="AI401" s="94">
        <f t="shared" si="188"/>
        <v>1.0201428968089967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139.67353966066324</v>
      </c>
      <c r="I402">
        <f t="shared" si="180"/>
        <v>1.3967353966066323E-4</v>
      </c>
      <c r="J402" s="4">
        <f t="shared" si="196"/>
        <v>749.2503587024321</v>
      </c>
      <c r="K402" s="40">
        <f t="shared" si="197"/>
        <v>5.3642970638729093</v>
      </c>
      <c r="L402" s="40">
        <f t="shared" si="181"/>
        <v>0.63570293612709072</v>
      </c>
      <c r="M402" s="10">
        <f t="shared" si="198"/>
        <v>6.4912090498848745</v>
      </c>
      <c r="N402" s="10">
        <f t="shared" si="177"/>
        <v>17.20418640980624</v>
      </c>
      <c r="O402" s="10">
        <f t="shared" si="178"/>
        <v>-0.14810000000000001</v>
      </c>
      <c r="P402" s="10">
        <f t="shared" si="199"/>
        <v>13.041535227122765</v>
      </c>
      <c r="Q402" s="42">
        <f t="shared" si="200"/>
        <v>0.50301431317841849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4.2980778731160419E-4</v>
      </c>
      <c r="U402" s="42">
        <f t="shared" si="202"/>
        <v>0.61206790287460933</v>
      </c>
      <c r="V402" s="42">
        <f t="shared" si="203"/>
        <v>1.0330583337847328</v>
      </c>
      <c r="W402" s="42">
        <f t="shared" si="204"/>
        <v>1.0202636801927358</v>
      </c>
      <c r="X402" s="42">
        <f t="shared" si="205"/>
        <v>1.2794653591996941E-2</v>
      </c>
      <c r="Y402" s="42">
        <f t="shared" si="179"/>
        <v>8.9087548529588421E-3</v>
      </c>
      <c r="Z402" s="10">
        <f t="shared" si="206"/>
        <v>20.727299774352691</v>
      </c>
      <c r="AA402">
        <f t="shared" si="184"/>
        <v>6491958.865480125</v>
      </c>
      <c r="AB402" s="10">
        <f t="shared" si="185"/>
        <v>6.4919588654801252</v>
      </c>
      <c r="AC402" s="10">
        <f t="shared" si="186"/>
        <v>6.3909588654801253</v>
      </c>
      <c r="AD402" s="3">
        <f t="shared" si="187"/>
        <v>926.89758745179472</v>
      </c>
      <c r="AI402" s="94">
        <f t="shared" si="188"/>
        <v>1.0202636801927358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139.67353966066324</v>
      </c>
      <c r="I403">
        <f t="shared" si="180"/>
        <v>1.3967353966066323E-4</v>
      </c>
      <c r="J403" s="4">
        <f t="shared" si="196"/>
        <v>750.89532208260925</v>
      </c>
      <c r="K403" s="40">
        <f t="shared" si="197"/>
        <v>5.3760742650820541</v>
      </c>
      <c r="L403" s="40">
        <f t="shared" si="181"/>
        <v>0.6239257349179459</v>
      </c>
      <c r="M403" s="10">
        <f t="shared" si="198"/>
        <v>6.4919588654801252</v>
      </c>
      <c r="N403" s="10">
        <f t="shared" si="177"/>
        <v>17.20418640980624</v>
      </c>
      <c r="O403" s="10">
        <f t="shared" si="178"/>
        <v>-0.14810000000000001</v>
      </c>
      <c r="P403" s="10">
        <f t="shared" si="199"/>
        <v>13.041312135196259</v>
      </c>
      <c r="Q403" s="42">
        <f t="shared" si="200"/>
        <v>0.50431988570979991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4.3056344400052999E-4</v>
      </c>
      <c r="U403" s="42">
        <f t="shared" si="202"/>
        <v>0.61071901790204242</v>
      </c>
      <c r="V403" s="42">
        <f t="shared" si="203"/>
        <v>1.0331750554981929</v>
      </c>
      <c r="W403" s="42">
        <f t="shared" si="204"/>
        <v>1.0203833960913402</v>
      </c>
      <c r="X403" s="42">
        <f t="shared" si="205"/>
        <v>1.2791659406852673E-2</v>
      </c>
      <c r="Y403" s="42">
        <f t="shared" si="179"/>
        <v>8.925455292111216E-3</v>
      </c>
      <c r="Z403" s="10">
        <f t="shared" si="206"/>
        <v>20.729709910301231</v>
      </c>
      <c r="AA403">
        <f t="shared" si="184"/>
        <v>6492701.9955489235</v>
      </c>
      <c r="AB403" s="10">
        <f t="shared" si="185"/>
        <v>6.4927019955489236</v>
      </c>
      <c r="AC403" s="10">
        <f t="shared" si="186"/>
        <v>6.3917019955489236</v>
      </c>
      <c r="AD403" s="3">
        <f t="shared" si="187"/>
        <v>927.00536556184534</v>
      </c>
      <c r="AI403" s="94">
        <f t="shared" si="188"/>
        <v>1.0203833960913402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139.67353966066324</v>
      </c>
      <c r="I404">
        <f t="shared" si="180"/>
        <v>1.3967353966066323E-4</v>
      </c>
      <c r="J404" s="4">
        <f t="shared" si="196"/>
        <v>752.54210694299161</v>
      </c>
      <c r="K404" s="40">
        <f t="shared" si="197"/>
        <v>5.387864507273834</v>
      </c>
      <c r="L404" s="40">
        <f t="shared" si="181"/>
        <v>0.61213549272616596</v>
      </c>
      <c r="M404" s="10">
        <f t="shared" si="198"/>
        <v>6.4927019955489236</v>
      </c>
      <c r="N404" s="10">
        <f t="shared" si="177"/>
        <v>17.20418640980624</v>
      </c>
      <c r="O404" s="10">
        <f t="shared" si="178"/>
        <v>-0.14810000000000001</v>
      </c>
      <c r="P404" s="10">
        <f t="shared" si="199"/>
        <v>13.04109106159474</v>
      </c>
      <c r="Q404" s="42">
        <f t="shared" si="200"/>
        <v>0.50562548037334953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4.3131919805346972E-4</v>
      </c>
      <c r="U404" s="42">
        <f t="shared" si="202"/>
        <v>0.60936995912984238</v>
      </c>
      <c r="V404" s="42">
        <f t="shared" si="203"/>
        <v>1.0332906604659717</v>
      </c>
      <c r="W404" s="42">
        <f t="shared" si="204"/>
        <v>1.0205020445757538</v>
      </c>
      <c r="X404" s="42">
        <f t="shared" si="205"/>
        <v>1.2788615890217958E-2</v>
      </c>
      <c r="Y404" s="42">
        <f t="shared" si="179"/>
        <v>8.9421520407716708E-3</v>
      </c>
      <c r="Z404" s="10">
        <f t="shared" si="206"/>
        <v>20.732098365032968</v>
      </c>
      <c r="AA404">
        <f t="shared" si="184"/>
        <v>6493438.4405325335</v>
      </c>
      <c r="AB404" s="10">
        <f t="shared" si="185"/>
        <v>6.4934384405325334</v>
      </c>
      <c r="AC404" s="10">
        <f t="shared" si="186"/>
        <v>6.3924384405325334</v>
      </c>
      <c r="AD404" s="3">
        <f t="shared" si="187"/>
        <v>927.11217411639359</v>
      </c>
      <c r="AI404" s="94">
        <f t="shared" si="188"/>
        <v>1.0205020445757538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139.67353966066324</v>
      </c>
      <c r="I405">
        <f t="shared" si="180"/>
        <v>1.3967353966066323E-4</v>
      </c>
      <c r="J405" s="4">
        <f t="shared" si="196"/>
        <v>754.19071328357836</v>
      </c>
      <c r="K405" s="40">
        <f t="shared" si="197"/>
        <v>5.399667790448242</v>
      </c>
      <c r="L405" s="40">
        <f t="shared" si="181"/>
        <v>0.60033220955175803</v>
      </c>
      <c r="M405" s="10">
        <f t="shared" si="198"/>
        <v>6.4934384405325334</v>
      </c>
      <c r="N405" s="10">
        <f t="shared" si="177"/>
        <v>17.20418640980624</v>
      </c>
      <c r="O405" s="10">
        <f t="shared" si="178"/>
        <v>-0.14810000000000001</v>
      </c>
      <c r="P405" s="10">
        <f t="shared" si="199"/>
        <v>13.040872005395723</v>
      </c>
      <c r="Q405" s="42">
        <f t="shared" si="200"/>
        <v>0.506931096967841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4.3207504854002679E-4</v>
      </c>
      <c r="U405" s="42">
        <f t="shared" si="202"/>
        <v>0.6080207282188137</v>
      </c>
      <c r="V405" s="42">
        <f t="shared" si="203"/>
        <v>1.0334051487406211</v>
      </c>
      <c r="W405" s="42">
        <f t="shared" si="204"/>
        <v>1.0206196257164288</v>
      </c>
      <c r="X405" s="42">
        <f t="shared" si="205"/>
        <v>1.2785523024192225E-2</v>
      </c>
      <c r="Y405" s="42">
        <f t="shared" si="179"/>
        <v>8.9588450318013081E-3</v>
      </c>
      <c r="Z405" s="10">
        <f t="shared" si="206"/>
        <v>20.734465139963699</v>
      </c>
      <c r="AA405">
        <f t="shared" si="184"/>
        <v>6494168.2008674936</v>
      </c>
      <c r="AB405" s="10">
        <f t="shared" si="185"/>
        <v>6.4941682008674935</v>
      </c>
      <c r="AC405" s="10">
        <f t="shared" si="186"/>
        <v>6.3931682008674935</v>
      </c>
      <c r="AD405" s="3">
        <f t="shared" si="187"/>
        <v>927.21801317875179</v>
      </c>
      <c r="AI405" s="94">
        <f t="shared" si="188"/>
        <v>1.0206196257164288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139.67353966066324</v>
      </c>
      <c r="I406">
        <f t="shared" si="180"/>
        <v>1.3967353966066323E-4</v>
      </c>
      <c r="J406" s="4">
        <f t="shared" si="196"/>
        <v>755.84114110436997</v>
      </c>
      <c r="K406" s="40">
        <f t="shared" si="197"/>
        <v>5.4114841146052823</v>
      </c>
      <c r="L406" s="40">
        <f t="shared" si="181"/>
        <v>0.58851588539471766</v>
      </c>
      <c r="M406" s="10">
        <f t="shared" si="198"/>
        <v>6.4941682008674935</v>
      </c>
      <c r="N406" s="10">
        <f t="shared" si="177"/>
        <v>17.20418640980624</v>
      </c>
      <c r="O406" s="10">
        <f t="shared" si="178"/>
        <v>-0.14810000000000001</v>
      </c>
      <c r="P406" s="10">
        <f t="shared" si="199"/>
        <v>13.04065496568562</v>
      </c>
      <c r="Q406" s="42">
        <f t="shared" si="200"/>
        <v>0.50823673529211888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4.3283099452980491E-4</v>
      </c>
      <c r="U406" s="42">
        <f t="shared" si="202"/>
        <v>0.60667132682976022</v>
      </c>
      <c r="V406" s="42">
        <f t="shared" si="203"/>
        <v>1.0335185203757007</v>
      </c>
      <c r="W406" s="42">
        <f t="shared" si="204"/>
        <v>1.0207361395830634</v>
      </c>
      <c r="X406" s="42">
        <f t="shared" si="205"/>
        <v>1.2782380792637271E-2</v>
      </c>
      <c r="Y406" s="42">
        <f t="shared" si="179"/>
        <v>8.9755341980396891E-3</v>
      </c>
      <c r="Z406" s="10">
        <f t="shared" si="206"/>
        <v>20.736810236498972</v>
      </c>
      <c r="AA406">
        <f t="shared" si="184"/>
        <v>6494891.2769871838</v>
      </c>
      <c r="AB406" s="10">
        <f t="shared" si="185"/>
        <v>6.4948912769871843</v>
      </c>
      <c r="AC406" s="10">
        <f t="shared" si="186"/>
        <v>6.3938912769871843</v>
      </c>
      <c r="AD406" s="3">
        <f t="shared" si="187"/>
        <v>927.32288281177432</v>
      </c>
      <c r="AI406" s="94">
        <f t="shared" si="188"/>
        <v>1.0207361395830634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139.67353966066324</v>
      </c>
      <c r="I407">
        <f t="shared" si="180"/>
        <v>1.3967353966066323E-4</v>
      </c>
      <c r="J407" s="4">
        <f t="shared" si="196"/>
        <v>757.49339040536654</v>
      </c>
      <c r="K407" s="40">
        <f t="shared" si="197"/>
        <v>5.4233134797449551</v>
      </c>
      <c r="L407" s="40">
        <f t="shared" si="181"/>
        <v>0.57668652025504485</v>
      </c>
      <c r="M407" s="10">
        <f t="shared" si="198"/>
        <v>6.4948912769871843</v>
      </c>
      <c r="N407" s="10">
        <f t="shared" si="177"/>
        <v>17.20418640980624</v>
      </c>
      <c r="O407" s="10">
        <f t="shared" si="178"/>
        <v>-0.14810000000000001</v>
      </c>
      <c r="P407" s="10">
        <f t="shared" si="199"/>
        <v>13.040439941559288</v>
      </c>
      <c r="Q407" s="42">
        <f t="shared" si="200"/>
        <v>0.50954239514509825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4.3358703509240786E-4</v>
      </c>
      <c r="U407" s="42">
        <f t="shared" si="202"/>
        <v>0.60532175662348586</v>
      </c>
      <c r="V407" s="42">
        <f t="shared" si="203"/>
        <v>1.0336307754234659</v>
      </c>
      <c r="W407" s="42">
        <f t="shared" si="204"/>
        <v>1.0208515862448508</v>
      </c>
      <c r="X407" s="42">
        <f t="shared" si="205"/>
        <v>1.2779189178615091E-2</v>
      </c>
      <c r="Y407" s="42">
        <f t="shared" si="179"/>
        <v>8.9922194723038359E-3</v>
      </c>
      <c r="Z407" s="10">
        <f t="shared" si="206"/>
        <v>20.739133656031427</v>
      </c>
      <c r="AA407">
        <f t="shared" si="184"/>
        <v>6495607.6693210062</v>
      </c>
      <c r="AB407" s="10">
        <f t="shared" si="185"/>
        <v>6.4956076693210063</v>
      </c>
      <c r="AC407" s="10">
        <f t="shared" si="186"/>
        <v>6.3946076693210063</v>
      </c>
      <c r="AD407" s="3">
        <f t="shared" si="187"/>
        <v>927.42678307773838</v>
      </c>
      <c r="AI407" s="94">
        <f t="shared" si="188"/>
        <v>1.0208515862448508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139.67353966066324</v>
      </c>
      <c r="I408">
        <f t="shared" si="180"/>
        <v>1.3967353966066323E-4</v>
      </c>
      <c r="J408" s="4">
        <f t="shared" si="196"/>
        <v>759.14746118656797</v>
      </c>
      <c r="K408" s="40">
        <f t="shared" si="197"/>
        <v>5.4351558858672595</v>
      </c>
      <c r="L408" s="40">
        <f t="shared" si="181"/>
        <v>0.56484411413274049</v>
      </c>
      <c r="M408" s="10">
        <f t="shared" si="198"/>
        <v>6.4956076693210063</v>
      </c>
      <c r="N408" s="10">
        <f t="shared" si="177"/>
        <v>17.20418640980624</v>
      </c>
      <c r="O408" s="10">
        <f t="shared" si="178"/>
        <v>-0.14810000000000001</v>
      </c>
      <c r="P408" s="10">
        <f t="shared" si="199"/>
        <v>13.040226932120239</v>
      </c>
      <c r="Q408" s="42">
        <f t="shared" si="200"/>
        <v>0.51084807632576423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4.343431692974392E-4</v>
      </c>
      <c r="U408" s="42">
        <f t="shared" si="202"/>
        <v>0.60397201926079458</v>
      </c>
      <c r="V408" s="42">
        <f t="shared" si="203"/>
        <v>1.0337419139355495</v>
      </c>
      <c r="W408" s="42">
        <f t="shared" si="204"/>
        <v>1.0209659657703503</v>
      </c>
      <c r="X408" s="42">
        <f t="shared" si="205"/>
        <v>1.2775948165199225E-2</v>
      </c>
      <c r="Y408" s="42">
        <f t="shared" si="179"/>
        <v>9.0089007873883006E-3</v>
      </c>
      <c r="Z408" s="10">
        <f t="shared" si="206"/>
        <v>20.741435399940606</v>
      </c>
      <c r="AA408">
        <f t="shared" si="184"/>
        <v>6496317.3782943198</v>
      </c>
      <c r="AB408" s="10">
        <f t="shared" si="185"/>
        <v>6.4963173782943198</v>
      </c>
      <c r="AC408" s="10">
        <f t="shared" si="186"/>
        <v>6.3953173782943198</v>
      </c>
      <c r="AD408" s="3">
        <f t="shared" si="187"/>
        <v>927.52971403833499</v>
      </c>
      <c r="AI408" s="94">
        <f t="shared" si="188"/>
        <v>1.0209659657703503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139.67353966066324</v>
      </c>
      <c r="I409">
        <f t="shared" si="180"/>
        <v>1.3967353966066323E-4</v>
      </c>
      <c r="J409" s="4">
        <f t="shared" si="196"/>
        <v>760.80335344797402</v>
      </c>
      <c r="K409" s="40">
        <f t="shared" si="197"/>
        <v>5.4470113329721954</v>
      </c>
      <c r="L409" s="40">
        <f t="shared" si="181"/>
        <v>0.55298866702780458</v>
      </c>
      <c r="M409" s="10">
        <f t="shared" si="198"/>
        <v>6.4963173782943198</v>
      </c>
      <c r="N409" s="10">
        <f t="shared" si="177"/>
        <v>17.20418640980624</v>
      </c>
      <c r="O409" s="10">
        <f t="shared" si="178"/>
        <v>-0.14810000000000001</v>
      </c>
      <c r="P409" s="10">
        <f t="shared" si="199"/>
        <v>13.040015936480673</v>
      </c>
      <c r="Q409" s="42">
        <f t="shared" si="200"/>
        <v>0.51215377863317091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4.3509939621450249E-4</v>
      </c>
      <c r="U409" s="42">
        <f t="shared" si="202"/>
        <v>0.60262211640249075</v>
      </c>
      <c r="V409" s="42">
        <f t="shared" si="203"/>
        <v>1.0338519359630638</v>
      </c>
      <c r="W409" s="42">
        <f t="shared" si="204"/>
        <v>1.0210792782274742</v>
      </c>
      <c r="X409" s="42">
        <f t="shared" si="205"/>
        <v>1.2772657735589554E-2</v>
      </c>
      <c r="Y409" s="42">
        <f t="shared" si="179"/>
        <v>9.0255780760653756E-3</v>
      </c>
      <c r="Z409" s="10">
        <f t="shared" si="206"/>
        <v>20.743715469593059</v>
      </c>
      <c r="AA409">
        <f t="shared" si="184"/>
        <v>6497020.4043284832</v>
      </c>
      <c r="AB409" s="10">
        <f t="shared" si="185"/>
        <v>6.4970204043284836</v>
      </c>
      <c r="AC409" s="10">
        <f t="shared" si="186"/>
        <v>6.3960204043284836</v>
      </c>
      <c r="AD409" s="3">
        <f t="shared" si="187"/>
        <v>927.63167575467492</v>
      </c>
      <c r="AI409" s="94">
        <f t="shared" si="188"/>
        <v>1.0210792782274742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139.67353966066324</v>
      </c>
      <c r="I410">
        <f t="shared" si="180"/>
        <v>1.3967353966066323E-4</v>
      </c>
      <c r="J410" s="4">
        <f t="shared" si="196"/>
        <v>762.46106718958492</v>
      </c>
      <c r="K410" s="40">
        <f t="shared" si="197"/>
        <v>5.458879821059762</v>
      </c>
      <c r="L410" s="40">
        <f t="shared" si="181"/>
        <v>0.54112017894023801</v>
      </c>
      <c r="M410" s="10">
        <f t="shared" si="198"/>
        <v>6.4970204043284836</v>
      </c>
      <c r="N410" s="10">
        <f t="shared" si="177"/>
        <v>17.20418640980624</v>
      </c>
      <c r="O410" s="10">
        <f t="shared" si="178"/>
        <v>-0.14810000000000001</v>
      </c>
      <c r="P410" s="10">
        <f t="shared" si="199"/>
        <v>13.039806953761431</v>
      </c>
      <c r="Q410" s="42">
        <f t="shared" si="200"/>
        <v>0.51345950186644096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4.3585571491320141E-4</v>
      </c>
      <c r="U410" s="42">
        <f t="shared" si="202"/>
        <v>0.60127204970937831</v>
      </c>
      <c r="V410" s="42">
        <f t="shared" si="203"/>
        <v>1.0339608415570083</v>
      </c>
      <c r="W410" s="42">
        <f t="shared" si="204"/>
        <v>1.0211915236834974</v>
      </c>
      <c r="X410" s="42">
        <f t="shared" si="205"/>
        <v>1.2769317873510877E-2</v>
      </c>
      <c r="Y410" s="42">
        <f t="shared" si="179"/>
        <v>9.0422512710858285E-3</v>
      </c>
      <c r="Z410" s="10">
        <f t="shared" si="206"/>
        <v>20.745973866343704</v>
      </c>
      <c r="AA410">
        <f t="shared" si="184"/>
        <v>6497716.7478412613</v>
      </c>
      <c r="AB410" s="10">
        <f t="shared" si="185"/>
        <v>6.4977167478412614</v>
      </c>
      <c r="AC410" s="10">
        <f t="shared" si="186"/>
        <v>6.3967167478412614</v>
      </c>
      <c r="AD410" s="3">
        <f t="shared" si="187"/>
        <v>927.73266828734756</v>
      </c>
      <c r="AI410" s="94">
        <f t="shared" si="188"/>
        <v>1.0211915236834974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139.67353966066324</v>
      </c>
      <c r="I411">
        <f t="shared" si="180"/>
        <v>1.3967353966066323E-4</v>
      </c>
      <c r="J411" s="4">
        <f t="shared" si="196"/>
        <v>764.1206024114008</v>
      </c>
      <c r="K411" s="40">
        <f t="shared" si="197"/>
        <v>5.4707613501299619</v>
      </c>
      <c r="L411" s="40">
        <f t="shared" si="181"/>
        <v>0.5292386498700381</v>
      </c>
      <c r="M411" s="10">
        <f t="shared" si="198"/>
        <v>6.4977167478412614</v>
      </c>
      <c r="N411" s="10">
        <f t="shared" si="177"/>
        <v>17.20418640980624</v>
      </c>
      <c r="O411" s="10">
        <f t="shared" si="178"/>
        <v>-0.14810000000000001</v>
      </c>
      <c r="P411" s="10">
        <f t="shared" si="199"/>
        <v>13.039599983091875</v>
      </c>
      <c r="Q411" s="42">
        <f t="shared" si="200"/>
        <v>0.51476524582476491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4.3661212446313962E-4</v>
      </c>
      <c r="U411" s="42">
        <f t="shared" si="202"/>
        <v>0.59992182084226109</v>
      </c>
      <c r="V411" s="42">
        <f t="shared" si="203"/>
        <v>1.0340686307676852</v>
      </c>
      <c r="W411" s="42">
        <f t="shared" si="204"/>
        <v>1.02130270220512</v>
      </c>
      <c r="X411" s="42">
        <f t="shared" si="205"/>
        <v>1.2765928562565199E-2</v>
      </c>
      <c r="Y411" s="42">
        <f t="shared" si="179"/>
        <v>9.0589203051787935E-3</v>
      </c>
      <c r="Z411" s="10">
        <f t="shared" si="206"/>
        <v>20.748210591535187</v>
      </c>
      <c r="AA411">
        <f t="shared" si="184"/>
        <v>6498406.409246644</v>
      </c>
      <c r="AB411" s="10">
        <f t="shared" si="185"/>
        <v>6.4984064092466438</v>
      </c>
      <c r="AC411" s="10">
        <f t="shared" si="186"/>
        <v>6.3974064092466438</v>
      </c>
      <c r="AD411" s="3">
        <f t="shared" si="187"/>
        <v>927.83269169639505</v>
      </c>
      <c r="AI411" s="94">
        <f t="shared" si="188"/>
        <v>1.02130270220512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139.67353966066324</v>
      </c>
      <c r="I412">
        <f t="shared" si="180"/>
        <v>1.3967353966066323E-4</v>
      </c>
      <c r="J412" s="4">
        <f t="shared" si="196"/>
        <v>765.78195911342141</v>
      </c>
      <c r="K412" s="40">
        <f t="shared" si="197"/>
        <v>5.4826559201827925</v>
      </c>
      <c r="L412" s="40">
        <f t="shared" si="181"/>
        <v>0.51734407981720754</v>
      </c>
      <c r="M412" s="10">
        <f t="shared" si="198"/>
        <v>6.4984064092466438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17.20418640980624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-0.14810000000000001</v>
      </c>
      <c r="P412" s="10">
        <f t="shared" si="199"/>
        <v>13.039395023609936</v>
      </c>
      <c r="Q412" s="42">
        <f t="shared" si="200"/>
        <v>0.51607101030740032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4.373686239339208E-4</v>
      </c>
      <c r="U412" s="42">
        <f t="shared" si="202"/>
        <v>0.59857143146194303</v>
      </c>
      <c r="V412" s="42">
        <f t="shared" si="203"/>
        <v>1.0341753036447869</v>
      </c>
      <c r="W412" s="42">
        <f t="shared" si="204"/>
        <v>1.0214128138584397</v>
      </c>
      <c r="X412" s="42">
        <f t="shared" si="205"/>
        <v>1.2762489786347198E-2</v>
      </c>
      <c r="Y412" s="42">
        <f t="shared" si="179"/>
        <v>9.0755851110518038E-3</v>
      </c>
      <c r="Z412" s="10">
        <f t="shared" si="206"/>
        <v>20.750425646497622</v>
      </c>
      <c r="AA412">
        <f t="shared" si="184"/>
        <v>6499089.3889547493</v>
      </c>
      <c r="AB412" s="10">
        <f t="shared" si="185"/>
        <v>6.499089388954749</v>
      </c>
      <c r="AC412" s="10">
        <f t="shared" si="186"/>
        <v>6.398089388954749</v>
      </c>
      <c r="AD412" s="3">
        <f t="shared" si="187"/>
        <v>927.93174604129797</v>
      </c>
      <c r="AI412" s="94">
        <f t="shared" si="188"/>
        <v>1.0214128138584397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139.67353966066324</v>
      </c>
      <c r="I413">
        <f t="shared" si="180"/>
        <v>1.3967353966066323E-4</v>
      </c>
      <c r="J413" s="4">
        <f t="shared" si="196"/>
        <v>767.44513729564687</v>
      </c>
      <c r="K413" s="40">
        <f t="shared" si="197"/>
        <v>5.4945635312182555</v>
      </c>
      <c r="L413" s="40">
        <f t="shared" si="181"/>
        <v>0.50543646878174453</v>
      </c>
      <c r="M413" s="10">
        <f t="shared" si="198"/>
        <v>6.499089388954749</v>
      </c>
      <c r="N413" s="10">
        <f t="shared" si="207"/>
        <v>17.20418640980624</v>
      </c>
      <c r="O413" s="10">
        <f t="shared" si="208"/>
        <v>-0.14810000000000001</v>
      </c>
      <c r="P413" s="10">
        <f t="shared" si="199"/>
        <v>13.039192074462122</v>
      </c>
      <c r="Q413" s="42">
        <f t="shared" si="200"/>
        <v>0.51737679511367141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4.3812521239514854E-4</v>
      </c>
      <c r="U413" s="42">
        <f t="shared" si="202"/>
        <v>0.59722088322922851</v>
      </c>
      <c r="V413" s="42">
        <f t="shared" si="203"/>
        <v>1.0342808602370477</v>
      </c>
      <c r="W413" s="42">
        <f t="shared" si="204"/>
        <v>1.0215218587089367</v>
      </c>
      <c r="X413" s="42">
        <f t="shared" si="205"/>
        <v>1.2759001528110936E-2</v>
      </c>
      <c r="Y413" s="42">
        <f t="shared" si="179"/>
        <v>9.0922456213903997E-3</v>
      </c>
      <c r="Z413" s="10">
        <f t="shared" si="206"/>
        <v>20.752619032547326</v>
      </c>
      <c r="AA413">
        <f t="shared" si="184"/>
        <v>6499765.6873714449</v>
      </c>
      <c r="AB413" s="10">
        <f t="shared" si="185"/>
        <v>6.4997656873714451</v>
      </c>
      <c r="AC413" s="10">
        <f t="shared" si="186"/>
        <v>6.3987656873714451</v>
      </c>
      <c r="AD413" s="3">
        <f t="shared" si="187"/>
        <v>928.0298313809202</v>
      </c>
      <c r="AI413" s="94">
        <f t="shared" si="188"/>
        <v>1.0215218587089367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139.67353966066324</v>
      </c>
      <c r="I414">
        <f t="shared" si="180"/>
        <v>1.3967353966066323E-4</v>
      </c>
      <c r="J414" s="4">
        <f t="shared" si="196"/>
        <v>769.11013695807708</v>
      </c>
      <c r="K414" s="40">
        <f t="shared" si="197"/>
        <v>5.5064841832363491</v>
      </c>
      <c r="L414" s="40">
        <f t="shared" si="181"/>
        <v>0.49351581676365086</v>
      </c>
      <c r="M414" s="10">
        <f t="shared" si="198"/>
        <v>6.4997656873714451</v>
      </c>
      <c r="N414" s="10">
        <f t="shared" si="207"/>
        <v>17.20418640980624</v>
      </c>
      <c r="O414" s="10">
        <f t="shared" si="208"/>
        <v>-0.14810000000000001</v>
      </c>
      <c r="P414" s="10">
        <f t="shared" si="199"/>
        <v>13.038991134803627</v>
      </c>
      <c r="Q414" s="42">
        <f t="shared" si="200"/>
        <v>0.51868260004296818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4.3888188891642643E-4</v>
      </c>
      <c r="U414" s="42">
        <f t="shared" si="202"/>
        <v>0.59587017780492157</v>
      </c>
      <c r="V414" s="42">
        <f t="shared" si="203"/>
        <v>1.0343853005933581</v>
      </c>
      <c r="W414" s="42">
        <f t="shared" si="204"/>
        <v>1.0216298368214116</v>
      </c>
      <c r="X414" s="42">
        <f t="shared" si="205"/>
        <v>1.2755463771946474E-2</v>
      </c>
      <c r="Y414" s="42">
        <f t="shared" ref="Y414:Y477" si="209">IF((X414*(Q414-Q413)+Y413)&lt;0,0,X414*(Q414-Q413)+Y413)</f>
        <v>9.108901768859274E-3</v>
      </c>
      <c r="Z414" s="10">
        <f t="shared" si="206"/>
        <v>20.754790750989102</v>
      </c>
      <c r="AA414">
        <f t="shared" si="184"/>
        <v>6500435.3048990481</v>
      </c>
      <c r="AB414" s="10">
        <f t="shared" si="185"/>
        <v>6.5004353048990478</v>
      </c>
      <c r="AC414" s="10">
        <f t="shared" si="186"/>
        <v>6.3994353048990478</v>
      </c>
      <c r="AD414" s="3">
        <f t="shared" si="187"/>
        <v>928.12694777361105</v>
      </c>
      <c r="AI414" s="94">
        <f t="shared" si="188"/>
        <v>1.0216298368214116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139.67353966066324</v>
      </c>
      <c r="I415">
        <f t="shared" si="180"/>
        <v>1.3967353966066323E-4</v>
      </c>
      <c r="J415" s="4">
        <f t="shared" si="196"/>
        <v>770.77695810071202</v>
      </c>
      <c r="K415" s="40">
        <f t="shared" si="197"/>
        <v>5.5184178762370744</v>
      </c>
      <c r="L415" s="40">
        <f t="shared" si="181"/>
        <v>0.48158212376292564</v>
      </c>
      <c r="M415" s="10">
        <f t="shared" si="198"/>
        <v>6.5004353048990478</v>
      </c>
      <c r="N415" s="10">
        <f t="shared" si="207"/>
        <v>17.20418640980624</v>
      </c>
      <c r="O415" s="10">
        <f t="shared" si="208"/>
        <v>-0.14810000000000001</v>
      </c>
      <c r="P415" s="10">
        <f t="shared" si="199"/>
        <v>13.038792203798105</v>
      </c>
      <c r="Q415" s="42">
        <f t="shared" si="200"/>
        <v>0.51998842489474573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4.3963865256735812E-4</v>
      </c>
      <c r="U415" s="42">
        <f t="shared" si="202"/>
        <v>0.59451931684982584</v>
      </c>
      <c r="V415" s="42">
        <f t="shared" si="203"/>
        <v>1.0344886247622569</v>
      </c>
      <c r="W415" s="42">
        <f t="shared" si="204"/>
        <v>1.0217367482600985</v>
      </c>
      <c r="X415" s="42">
        <f t="shared" si="205"/>
        <v>1.2751876502158366E-2</v>
      </c>
      <c r="Y415" s="42">
        <f t="shared" si="209"/>
        <v>9.1255534861025903E-3</v>
      </c>
      <c r="Z415" s="10">
        <f t="shared" si="206"/>
        <v>20.756940803116581</v>
      </c>
      <c r="AA415">
        <f t="shared" si="184"/>
        <v>6501098.2419364313</v>
      </c>
      <c r="AB415" s="10">
        <f t="shared" si="185"/>
        <v>6.5010982419364316</v>
      </c>
      <c r="AC415" s="10">
        <f t="shared" si="186"/>
        <v>6.4000982419364316</v>
      </c>
      <c r="AD415" s="3">
        <f t="shared" si="187"/>
        <v>928.22309527721995</v>
      </c>
      <c r="AI415" s="94">
        <f t="shared" si="188"/>
        <v>1.0217367482600985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139.67353966066324</v>
      </c>
      <c r="I416">
        <f t="shared" si="180"/>
        <v>1.3967353966066323E-4</v>
      </c>
      <c r="J416" s="4">
        <f t="shared" si="196"/>
        <v>772.44560072355182</v>
      </c>
      <c r="K416" s="40">
        <f t="shared" si="197"/>
        <v>5.5303646102204311</v>
      </c>
      <c r="L416" s="40">
        <f t="shared" si="181"/>
        <v>0.46963538977956887</v>
      </c>
      <c r="M416" s="10">
        <f t="shared" si="198"/>
        <v>6.5010982419364316</v>
      </c>
      <c r="N416" s="10">
        <f t="shared" si="207"/>
        <v>17.20418640980624</v>
      </c>
      <c r="O416" s="10">
        <f t="shared" si="208"/>
        <v>-0.14810000000000001</v>
      </c>
      <c r="P416" s="10">
        <f t="shared" si="199"/>
        <v>13.038595280617637</v>
      </c>
      <c r="Q416" s="42">
        <f t="shared" si="200"/>
        <v>0.52129426946852386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4.4039550241754724E-4</v>
      </c>
      <c r="U416" s="42">
        <f t="shared" si="202"/>
        <v>0.59316830202474569</v>
      </c>
      <c r="V416" s="42">
        <f t="shared" si="203"/>
        <v>1.0345908327905589</v>
      </c>
      <c r="W416" s="42">
        <f t="shared" si="204"/>
        <v>1.0218425930886819</v>
      </c>
      <c r="X416" s="42">
        <f t="shared" si="205"/>
        <v>1.2748239701876996E-2</v>
      </c>
      <c r="Y416" s="42">
        <f t="shared" si="209"/>
        <v>9.1422007057425092E-3</v>
      </c>
      <c r="Z416" s="10">
        <f t="shared" si="206"/>
        <v>20.759069190208525</v>
      </c>
      <c r="AA416">
        <f t="shared" si="184"/>
        <v>6501754.4988778811</v>
      </c>
      <c r="AB416" s="10">
        <f t="shared" si="185"/>
        <v>6.5017544988778813</v>
      </c>
      <c r="AC416" s="10">
        <f t="shared" si="186"/>
        <v>6.4007544988778813</v>
      </c>
      <c r="AD416" s="3">
        <f t="shared" si="187"/>
        <v>928.31827394893128</v>
      </c>
      <c r="AI416" s="94">
        <f t="shared" si="188"/>
        <v>1.0218425930886819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139.67353966066324</v>
      </c>
      <c r="I417">
        <f t="shared" si="180"/>
        <v>1.3967353966066323E-4</v>
      </c>
      <c r="J417" s="4">
        <f t="shared" si="196"/>
        <v>774.11606482659647</v>
      </c>
      <c r="K417" s="40">
        <f t="shared" si="197"/>
        <v>5.5423243851864203</v>
      </c>
      <c r="L417" s="40">
        <f t="shared" si="181"/>
        <v>0.45767561481357966</v>
      </c>
      <c r="M417" s="10">
        <f t="shared" si="198"/>
        <v>6.5017544988778813</v>
      </c>
      <c r="N417" s="10">
        <f t="shared" si="207"/>
        <v>17.20418640980624</v>
      </c>
      <c r="O417" s="10">
        <f t="shared" si="208"/>
        <v>-0.14810000000000001</v>
      </c>
      <c r="P417" s="10">
        <f t="shared" si="199"/>
        <v>13.038400364443055</v>
      </c>
      <c r="Q417" s="42">
        <f t="shared" si="200"/>
        <v>0.52260013356388602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4.411524375365975E-4</v>
      </c>
      <c r="U417" s="42">
        <f t="shared" si="202"/>
        <v>0.59181713499048505</v>
      </c>
      <c r="V417" s="42">
        <f t="shared" si="203"/>
        <v>1.0346919247258421</v>
      </c>
      <c r="W417" s="42">
        <f t="shared" si="204"/>
        <v>1.0219473713701135</v>
      </c>
      <c r="X417" s="42">
        <f t="shared" si="205"/>
        <v>1.2744553355728661E-2</v>
      </c>
      <c r="Y417" s="42">
        <f t="shared" si="209"/>
        <v>9.1588433603811831E-3</v>
      </c>
      <c r="Z417" s="10">
        <f t="shared" si="206"/>
        <v>20.761175913533009</v>
      </c>
      <c r="AA417">
        <f t="shared" si="184"/>
        <v>6502404.076114391</v>
      </c>
      <c r="AB417" s="10">
        <f t="shared" si="185"/>
        <v>6.5024040761143906</v>
      </c>
      <c r="AC417" s="10">
        <f t="shared" si="186"/>
        <v>6.4014040761143907</v>
      </c>
      <c r="AD417" s="3">
        <f t="shared" si="187"/>
        <v>928.4124838454519</v>
      </c>
      <c r="AI417" s="94">
        <f t="shared" si="188"/>
        <v>1.0219473713701135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139.67353966066324</v>
      </c>
      <c r="I418">
        <f t="shared" si="180"/>
        <v>1.3967353966066323E-4</v>
      </c>
      <c r="J418" s="4">
        <f t="shared" si="196"/>
        <v>775.78835040984609</v>
      </c>
      <c r="K418" s="40">
        <f t="shared" si="197"/>
        <v>5.554297201135042</v>
      </c>
      <c r="L418" s="40">
        <f t="shared" si="181"/>
        <v>0.44570279886495801</v>
      </c>
      <c r="M418" s="10">
        <f t="shared" si="198"/>
        <v>6.5024040761143906</v>
      </c>
      <c r="N418" s="10">
        <f t="shared" si="207"/>
        <v>17.20418640980624</v>
      </c>
      <c r="O418" s="10">
        <f t="shared" si="208"/>
        <v>-0.14810000000000001</v>
      </c>
      <c r="P418" s="10">
        <f t="shared" si="199"/>
        <v>13.038207454463556</v>
      </c>
      <c r="Q418" s="42">
        <f t="shared" si="200"/>
        <v>0.52390601698047901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4.4190945699411257E-4</v>
      </c>
      <c r="U418" s="42">
        <f t="shared" si="202"/>
        <v>0.59046581740784776</v>
      </c>
      <c r="V418" s="42">
        <f t="shared" si="203"/>
        <v>1.0347919006145561</v>
      </c>
      <c r="W418" s="42">
        <f t="shared" si="204"/>
        <v>1.0220510831668197</v>
      </c>
      <c r="X418" s="42">
        <f t="shared" si="205"/>
        <v>1.2740817447736363E-2</v>
      </c>
      <c r="Y418" s="42">
        <f t="shared" si="209"/>
        <v>9.1754813826000203E-3</v>
      </c>
      <c r="Z418" s="10">
        <f t="shared" si="206"/>
        <v>20.763260974345389</v>
      </c>
      <c r="AA418">
        <f t="shared" si="184"/>
        <v>6503046.9740330297</v>
      </c>
      <c r="AB418" s="10">
        <f t="shared" si="185"/>
        <v>6.5030469740330297</v>
      </c>
      <c r="AC418" s="10">
        <f t="shared" si="186"/>
        <v>6.4020469740330297</v>
      </c>
      <c r="AD418" s="3">
        <f t="shared" si="187"/>
        <v>928.50572502291948</v>
      </c>
      <c r="AI418" s="94">
        <f t="shared" si="188"/>
        <v>1.0220510831668197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139.67353966066324</v>
      </c>
      <c r="I419">
        <f t="shared" si="180"/>
        <v>1.3967353966066323E-4</v>
      </c>
      <c r="J419" s="4">
        <f t="shared" si="196"/>
        <v>777.46245747330033</v>
      </c>
      <c r="K419" s="40">
        <f t="shared" si="197"/>
        <v>5.5662830580662934</v>
      </c>
      <c r="L419" s="40">
        <f t="shared" si="181"/>
        <v>0.43371694193370658</v>
      </c>
      <c r="M419" s="10">
        <f t="shared" si="198"/>
        <v>6.5030469740330297</v>
      </c>
      <c r="N419" s="10">
        <f t="shared" si="207"/>
        <v>17.20418640980624</v>
      </c>
      <c r="O419" s="10">
        <f t="shared" si="208"/>
        <v>-0.14810000000000001</v>
      </c>
      <c r="P419" s="10">
        <f t="shared" si="199"/>
        <v>13.038016549876865</v>
      </c>
      <c r="Q419" s="42">
        <f t="shared" si="200"/>
        <v>0.52521191951801216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4.4266655985969596E-4</v>
      </c>
      <c r="U419" s="42">
        <f t="shared" si="202"/>
        <v>0.5891143509376382</v>
      </c>
      <c r="V419" s="42">
        <f t="shared" si="203"/>
        <v>1.0348907605022937</v>
      </c>
      <c r="W419" s="42">
        <f t="shared" si="204"/>
        <v>1.0221537285405997</v>
      </c>
      <c r="X419" s="42">
        <f t="shared" si="205"/>
        <v>1.2737031961693956E-2</v>
      </c>
      <c r="Y419" s="42">
        <f t="shared" si="209"/>
        <v>9.1921147049594375E-3</v>
      </c>
      <c r="Z419" s="10">
        <f t="shared" si="206"/>
        <v>20.765324373887417</v>
      </c>
      <c r="AA419">
        <f t="shared" si="184"/>
        <v>6503683.1930166753</v>
      </c>
      <c r="AB419" s="10">
        <f t="shared" si="185"/>
        <v>6.5036831930166752</v>
      </c>
      <c r="AC419" s="10">
        <f t="shared" si="186"/>
        <v>6.4026831930166752</v>
      </c>
      <c r="AD419" s="3">
        <f t="shared" si="187"/>
        <v>928.59799753686366</v>
      </c>
      <c r="AI419" s="94">
        <f t="shared" si="188"/>
        <v>1.0221537285405997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139.67353966066324</v>
      </c>
      <c r="I420">
        <f t="shared" si="180"/>
        <v>1.3967353966066323E-4</v>
      </c>
      <c r="J420" s="4">
        <f t="shared" si="196"/>
        <v>779.13838601695954</v>
      </c>
      <c r="K420" s="40">
        <f t="shared" si="197"/>
        <v>5.5782819559801782</v>
      </c>
      <c r="L420" s="40">
        <f t="shared" si="181"/>
        <v>0.42171804401982182</v>
      </c>
      <c r="M420" s="10">
        <f t="shared" si="198"/>
        <v>6.5036831930166752</v>
      </c>
      <c r="N420" s="10">
        <f t="shared" si="207"/>
        <v>17.20418640980624</v>
      </c>
      <c r="O420" s="10">
        <f t="shared" si="208"/>
        <v>-0.14810000000000001</v>
      </c>
      <c r="P420" s="10">
        <f t="shared" si="199"/>
        <v>13.037827649889316</v>
      </c>
      <c r="Q420" s="42">
        <f t="shared" si="200"/>
        <v>0.52651784097625665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4.434237452029514E-4</v>
      </c>
      <c r="U420" s="42">
        <f t="shared" si="202"/>
        <v>0.58776273724066008</v>
      </c>
      <c r="V420" s="42">
        <f t="shared" si="203"/>
        <v>1.0349885044350622</v>
      </c>
      <c r="W420" s="42">
        <f t="shared" si="204"/>
        <v>1.0222553075525842</v>
      </c>
      <c r="X420" s="42">
        <f t="shared" si="205"/>
        <v>1.2733196882477982E-2</v>
      </c>
      <c r="Y420" s="42">
        <f t="shared" si="209"/>
        <v>9.2087432600003166E-3</v>
      </c>
      <c r="Z420" s="10">
        <f t="shared" si="206"/>
        <v>20.767366113390139</v>
      </c>
      <c r="AA420">
        <f t="shared" si="184"/>
        <v>6504312.7334449021</v>
      </c>
      <c r="AB420" s="10">
        <f t="shared" si="185"/>
        <v>6.5043127334449018</v>
      </c>
      <c r="AC420" s="10">
        <f t="shared" si="186"/>
        <v>6.4033127334449018</v>
      </c>
      <c r="AD420" s="3">
        <f t="shared" si="187"/>
        <v>928.68930144233536</v>
      </c>
      <c r="AI420" s="94">
        <f t="shared" si="188"/>
        <v>1.0222553075525842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139.67353966066324</v>
      </c>
      <c r="I421">
        <f t="shared" si="180"/>
        <v>1.3967353966066323E-4</v>
      </c>
      <c r="J421" s="4">
        <f t="shared" si="196"/>
        <v>780.81613604082349</v>
      </c>
      <c r="K421" s="40">
        <f t="shared" si="197"/>
        <v>5.5902938948766945</v>
      </c>
      <c r="L421" s="40">
        <f t="shared" si="181"/>
        <v>0.40970610512330552</v>
      </c>
      <c r="M421" s="10">
        <f t="shared" si="198"/>
        <v>6.5043127334449018</v>
      </c>
      <c r="N421" s="10">
        <f t="shared" si="207"/>
        <v>17.20418640980624</v>
      </c>
      <c r="O421" s="10">
        <f t="shared" si="208"/>
        <v>-0.14810000000000001</v>
      </c>
      <c r="P421" s="10">
        <f t="shared" si="199"/>
        <v>13.037640753715577</v>
      </c>
      <c r="Q421" s="42">
        <f t="shared" si="200"/>
        <v>0.5278237811550448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4.4418101209348245E-4</v>
      </c>
      <c r="U421" s="42">
        <f t="shared" si="202"/>
        <v>0.58641097797771768</v>
      </c>
      <c r="V421" s="42">
        <f t="shared" si="203"/>
        <v>1.0350851324574142</v>
      </c>
      <c r="W421" s="42">
        <f t="shared" si="204"/>
        <v>1.0223558202633765</v>
      </c>
      <c r="X421" s="42">
        <f t="shared" si="205"/>
        <v>1.2729312194037723E-2</v>
      </c>
      <c r="Y421" s="42">
        <f t="shared" si="209"/>
        <v>9.2253669802428492E-3</v>
      </c>
      <c r="Z421" s="10">
        <f t="shared" si="206"/>
        <v>20.769386194070979</v>
      </c>
      <c r="AA421">
        <f t="shared" si="184"/>
        <v>6504935.5956930835</v>
      </c>
      <c r="AB421" s="10">
        <f t="shared" si="185"/>
        <v>6.5049355956930839</v>
      </c>
      <c r="AC421" s="10">
        <f t="shared" si="186"/>
        <v>6.4039355956930839</v>
      </c>
      <c r="AD421" s="3">
        <f t="shared" si="187"/>
        <v>928.77963679377569</v>
      </c>
      <c r="AI421" s="94">
        <f t="shared" si="188"/>
        <v>1.0223558202633765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139.67353966066324</v>
      </c>
      <c r="I422">
        <f t="shared" si="180"/>
        <v>1.3967353966066323E-4</v>
      </c>
      <c r="J422" s="4">
        <f t="shared" si="196"/>
        <v>782.49570754489218</v>
      </c>
      <c r="K422" s="40">
        <f t="shared" si="197"/>
        <v>5.6023188747558406</v>
      </c>
      <c r="L422" s="40">
        <f t="shared" si="181"/>
        <v>0.39768112524415944</v>
      </c>
      <c r="M422" s="10">
        <f t="shared" si="198"/>
        <v>6.5049355956930839</v>
      </c>
      <c r="N422" s="10">
        <f t="shared" si="207"/>
        <v>17.20418640980624</v>
      </c>
      <c r="O422" s="10">
        <f t="shared" si="208"/>
        <v>-0.14810000000000001</v>
      </c>
      <c r="P422" s="10">
        <f t="shared" si="199"/>
        <v>13.037455860578902</v>
      </c>
      <c r="Q422" s="42">
        <f t="shared" si="200"/>
        <v>0.5291297398542697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4.4493835960089271E-4</v>
      </c>
      <c r="U422" s="42">
        <f t="shared" si="202"/>
        <v>0.58505907480961494</v>
      </c>
      <c r="V422" s="42">
        <f t="shared" si="203"/>
        <v>1.0351806446138871</v>
      </c>
      <c r="W422" s="42">
        <f t="shared" si="204"/>
        <v>1.0224552667329085</v>
      </c>
      <c r="X422" s="42">
        <f t="shared" si="205"/>
        <v>1.2725377880978606E-2</v>
      </c>
      <c r="Y422" s="42">
        <f t="shared" si="209"/>
        <v>9.2419857981874375E-3</v>
      </c>
      <c r="Z422" s="10">
        <f t="shared" si="206"/>
        <v>20.771384617135389</v>
      </c>
      <c r="AA422">
        <f t="shared" si="184"/>
        <v>6505551.7801329056</v>
      </c>
      <c r="AB422" s="10">
        <f t="shared" si="185"/>
        <v>6.5055517801329055</v>
      </c>
      <c r="AC422" s="10">
        <f t="shared" si="186"/>
        <v>6.4045517801329055</v>
      </c>
      <c r="AD422" s="3">
        <f t="shared" si="187"/>
        <v>928.86900364509142</v>
      </c>
      <c r="AI422" s="94">
        <f t="shared" si="188"/>
        <v>1.0224552667329085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139.67353966066324</v>
      </c>
      <c r="I423">
        <f t="shared" ref="I423:I486" si="210">H423/1000^2</f>
        <v>1.3967353966066323E-4</v>
      </c>
      <c r="J423" s="4">
        <f t="shared" si="196"/>
        <v>784.17710052916573</v>
      </c>
      <c r="K423" s="40">
        <f t="shared" si="197"/>
        <v>5.61435689561762</v>
      </c>
      <c r="L423" s="40">
        <f t="shared" ref="L423:L486" si="211">IF((gstar-K423)&lt;0,0,gstar-K423)</f>
        <v>0.38564310438238003</v>
      </c>
      <c r="M423" s="10">
        <f t="shared" si="198"/>
        <v>6.5055517801329055</v>
      </c>
      <c r="N423" s="10">
        <f t="shared" si="207"/>
        <v>17.20418640980624</v>
      </c>
      <c r="O423" s="10">
        <f t="shared" si="208"/>
        <v>-0.14810000000000001</v>
      </c>
      <c r="P423" s="10">
        <f t="shared" si="199"/>
        <v>13.037272969710978</v>
      </c>
      <c r="Q423" s="42">
        <f t="shared" si="200"/>
        <v>0.53043571687388413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4.4569578679478592E-4</v>
      </c>
      <c r="U423" s="42">
        <f t="shared" si="202"/>
        <v>0.58370702939715569</v>
      </c>
      <c r="V423" s="42">
        <f t="shared" si="203"/>
        <v>1.0352750409485945</v>
      </c>
      <c r="W423" s="42">
        <f t="shared" si="204"/>
        <v>1.0225536470205241</v>
      </c>
      <c r="X423" s="42">
        <f t="shared" si="205"/>
        <v>1.2721393928070368E-2</v>
      </c>
      <c r="Y423" s="42">
        <f t="shared" si="209"/>
        <v>9.2585996463149592E-3</v>
      </c>
      <c r="Z423" s="10">
        <f t="shared" si="206"/>
        <v>20.773361383777104</v>
      </c>
      <c r="AA423">
        <f t="shared" ref="AA423:AA486" si="214">Z423*rat*to+patm*1000000</f>
        <v>6506161.2871324364</v>
      </c>
      <c r="AB423" s="10">
        <f t="shared" ref="AB423:AB486" si="215">AA423/1000000</f>
        <v>6.5061612871324366</v>
      </c>
      <c r="AC423" s="10">
        <f t="shared" ref="AC423:AC486" si="216">AB423-patm</f>
        <v>6.4051612871324366</v>
      </c>
      <c r="AD423" s="3">
        <f t="shared" ref="AD423:AD486" si="217">AC423*1000000/6895</f>
        <v>928.95740204966444</v>
      </c>
      <c r="AI423" s="94">
        <f t="shared" ref="AI423:AI486" si="218">($M423-patm)*1000000*$I423/SQRT(rat*to)*SQRT(k)*(2/(k+1))^((k+1)/2/(k-1))</f>
        <v>1.0225536470205241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139.67353966066324</v>
      </c>
      <c r="I424">
        <f t="shared" si="210"/>
        <v>1.3967353966066323E-4</v>
      </c>
      <c r="J424" s="4">
        <f t="shared" ref="J424:J487" si="226">PI()/4*dc^2-PI()/4*(F424^2-E424^2)</f>
        <v>785.86031499364412</v>
      </c>
      <c r="K424" s="40">
        <f t="shared" ref="K424:K487" si="227">J424/H424</f>
        <v>5.62640795746203</v>
      </c>
      <c r="L424" s="40">
        <f t="shared" si="211"/>
        <v>0.37359204253796996</v>
      </c>
      <c r="M424" s="10">
        <f t="shared" ref="M424:M487" si="228">AB423</f>
        <v>6.5061612871324366</v>
      </c>
      <c r="N424" s="10">
        <f t="shared" si="207"/>
        <v>17.20418640980624</v>
      </c>
      <c r="O424" s="10">
        <f t="shared" si="208"/>
        <v>-0.14810000000000001</v>
      </c>
      <c r="P424" s="10">
        <f t="shared" ref="P424:P487" si="229">(1+kv*L424)*N424*M424^O424</f>
        <v>13.037092080351886</v>
      </c>
      <c r="Q424" s="42">
        <f t="shared" ref="Q424:Q487" si="230">xincp/P424+Q423</f>
        <v>0.5317417120139003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4.4645329274476574E-4</v>
      </c>
      <c r="U424" s="42">
        <f t="shared" ref="U424:U487" si="232">rhopgrain*R424/1000^2</f>
        <v>0.5823548434011443</v>
      </c>
      <c r="V424" s="42">
        <f t="shared" ref="V424:V487" si="233">(U423-U424)/(Q424-Q423)</f>
        <v>1.0353683215043579</v>
      </c>
      <c r="W424" s="42">
        <f t="shared" ref="W424:W487" si="234">IF(V424&lt;AI424,IF(AB423&gt;pbd,AI424,0),AI424)</f>
        <v>1.0226509611849888</v>
      </c>
      <c r="X424" s="42">
        <f t="shared" ref="X424:X487" si="235">V424-W424</f>
        <v>1.2717360319369098E-2</v>
      </c>
      <c r="Y424" s="42">
        <f t="shared" si="209"/>
        <v>9.27520845708589E-3</v>
      </c>
      <c r="Z424" s="10">
        <f t="shared" ref="Z424:Z487" si="236">Y424/T424</f>
        <v>20.775316495175819</v>
      </c>
      <c r="AA424">
        <f t="shared" si="214"/>
        <v>6506764.1170554198</v>
      </c>
      <c r="AB424" s="10">
        <f t="shared" si="215"/>
        <v>6.50676411705542</v>
      </c>
      <c r="AC424" s="10">
        <f t="shared" si="216"/>
        <v>6.40576411705542</v>
      </c>
      <c r="AD424" s="3">
        <f t="shared" si="217"/>
        <v>929.04483206024941</v>
      </c>
      <c r="AI424" s="94">
        <f t="shared" si="218"/>
        <v>1.0226509611849888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139.67353966066324</v>
      </c>
      <c r="I425">
        <f t="shared" si="210"/>
        <v>1.3967353966066323E-4</v>
      </c>
      <c r="J425" s="4">
        <f t="shared" si="226"/>
        <v>787.54535093832726</v>
      </c>
      <c r="K425" s="40">
        <f t="shared" si="227"/>
        <v>5.6384720602890717</v>
      </c>
      <c r="L425" s="40">
        <f t="shared" si="211"/>
        <v>0.36152793971092834</v>
      </c>
      <c r="M425" s="10">
        <f t="shared" si="228"/>
        <v>6.50676411705542</v>
      </c>
      <c r="N425" s="10">
        <f t="shared" si="207"/>
        <v>17.20418640980624</v>
      </c>
      <c r="O425" s="10">
        <f t="shared" si="208"/>
        <v>-0.14810000000000001</v>
      </c>
      <c r="P425" s="10">
        <f t="shared" si="229"/>
        <v>13.036913191750306</v>
      </c>
      <c r="Q425" s="42">
        <f t="shared" si="230"/>
        <v>0.53304772507438902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4.4721087652043568E-4</v>
      </c>
      <c r="U425" s="42">
        <f t="shared" si="232"/>
        <v>0.58100251848238471</v>
      </c>
      <c r="V425" s="42">
        <f t="shared" si="233"/>
        <v>1.035460486324336</v>
      </c>
      <c r="W425" s="42">
        <f t="shared" si="234"/>
        <v>1.0227472092843781</v>
      </c>
      <c r="X425" s="42">
        <f t="shared" si="235"/>
        <v>1.2713277039957838E-2</v>
      </c>
      <c r="Y425" s="42">
        <f t="shared" si="209"/>
        <v>9.2918121629416862E-3</v>
      </c>
      <c r="Z425" s="10">
        <f t="shared" si="236"/>
        <v>20.777249952499957</v>
      </c>
      <c r="AA425">
        <f t="shared" si="214"/>
        <v>6507360.2702621212</v>
      </c>
      <c r="AB425" s="10">
        <f t="shared" si="215"/>
        <v>6.5073602702621214</v>
      </c>
      <c r="AC425" s="10">
        <f t="shared" si="216"/>
        <v>6.4063602702621214</v>
      </c>
      <c r="AD425" s="3">
        <f t="shared" si="217"/>
        <v>929.13129372909657</v>
      </c>
      <c r="AI425" s="94">
        <f t="shared" si="218"/>
        <v>1.0227472092843781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139.67353966066324</v>
      </c>
      <c r="I426">
        <f t="shared" si="210"/>
        <v>1.3967353966066323E-4</v>
      </c>
      <c r="J426" s="4">
        <f t="shared" si="226"/>
        <v>789.23220836321525</v>
      </c>
      <c r="K426" s="40">
        <f t="shared" si="227"/>
        <v>5.6505492040987457</v>
      </c>
      <c r="L426" s="40">
        <f t="shared" si="211"/>
        <v>0.34945079590125427</v>
      </c>
      <c r="M426" s="10">
        <f t="shared" si="228"/>
        <v>6.5073602702621214</v>
      </c>
      <c r="N426" s="10">
        <f t="shared" si="207"/>
        <v>17.20418640980624</v>
      </c>
      <c r="O426" s="10">
        <f t="shared" si="208"/>
        <v>-0.14810000000000001</v>
      </c>
      <c r="P426" s="10">
        <f t="shared" si="229"/>
        <v>13.036736303163257</v>
      </c>
      <c r="Q426" s="42">
        <f t="shared" si="230"/>
        <v>0.53435375585547895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4.4796853719139952E-4</v>
      </c>
      <c r="U426" s="42">
        <f t="shared" si="232"/>
        <v>0.57965005630168076</v>
      </c>
      <c r="V426" s="42">
        <f t="shared" si="233"/>
        <v>1.0355515354510048</v>
      </c>
      <c r="W426" s="42">
        <f t="shared" si="234"/>
        <v>1.0228423913762128</v>
      </c>
      <c r="X426" s="42">
        <f t="shared" si="235"/>
        <v>1.2709144074791956E-2</v>
      </c>
      <c r="Y426" s="42">
        <f t="shared" si="209"/>
        <v>9.3084106963046715E-3</v>
      </c>
      <c r="Z426" s="10">
        <f t="shared" si="236"/>
        <v>20.779161756906042</v>
      </c>
      <c r="AA426">
        <f t="shared" si="214"/>
        <v>6507949.7471091365</v>
      </c>
      <c r="AB426" s="10">
        <f t="shared" si="215"/>
        <v>6.5079497471091363</v>
      </c>
      <c r="AC426" s="10">
        <f t="shared" si="216"/>
        <v>6.4069497471091363</v>
      </c>
      <c r="AD426" s="3">
        <f t="shared" si="217"/>
        <v>929.21678710792412</v>
      </c>
      <c r="AI426" s="94">
        <f t="shared" si="218"/>
        <v>1.0228423913762128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139.67353966066324</v>
      </c>
      <c r="I427">
        <f t="shared" si="210"/>
        <v>1.3967353966066323E-4</v>
      </c>
      <c r="J427" s="4">
        <f t="shared" si="226"/>
        <v>790.92088726830809</v>
      </c>
      <c r="K427" s="40">
        <f t="shared" si="227"/>
        <v>5.6626393888910513</v>
      </c>
      <c r="L427" s="40">
        <f t="shared" si="211"/>
        <v>0.33736061110894866</v>
      </c>
      <c r="M427" s="10">
        <f t="shared" si="228"/>
        <v>6.5079497471091363</v>
      </c>
      <c r="N427" s="10">
        <f t="shared" si="207"/>
        <v>17.20418640980624</v>
      </c>
      <c r="O427" s="10">
        <f t="shared" si="208"/>
        <v>-0.14810000000000001</v>
      </c>
      <c r="P427" s="10">
        <f t="shared" si="229"/>
        <v>13.036561413856143</v>
      </c>
      <c r="Q427" s="42">
        <f t="shared" si="230"/>
        <v>0.53565980415735603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4.4872627382726077E-4</v>
      </c>
      <c r="U427" s="42">
        <f t="shared" si="232"/>
        <v>0.57829745851983649</v>
      </c>
      <c r="V427" s="42">
        <f t="shared" si="233"/>
        <v>1.0356414689259823</v>
      </c>
      <c r="W427" s="42">
        <f t="shared" si="234"/>
        <v>1.0229365075174266</v>
      </c>
      <c r="X427" s="42">
        <f t="shared" si="235"/>
        <v>1.2704961408555704E-2</v>
      </c>
      <c r="Y427" s="42">
        <f t="shared" si="209"/>
        <v>9.3250039895777289E-3</v>
      </c>
      <c r="Z427" s="10">
        <f t="shared" si="236"/>
        <v>20.781051909537688</v>
      </c>
      <c r="AA427">
        <f t="shared" si="214"/>
        <v>6508532.5479490831</v>
      </c>
      <c r="AB427" s="10">
        <f t="shared" si="215"/>
        <v>6.5085325479490832</v>
      </c>
      <c r="AC427" s="10">
        <f t="shared" si="216"/>
        <v>6.4075325479490832</v>
      </c>
      <c r="AD427" s="3">
        <f t="shared" si="217"/>
        <v>929.30131224787283</v>
      </c>
      <c r="AI427" s="94">
        <f t="shared" si="218"/>
        <v>1.0229365075174266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139.67353966066324</v>
      </c>
      <c r="I428">
        <f t="shared" si="210"/>
        <v>1.3967353966066323E-4</v>
      </c>
      <c r="J428" s="4">
        <f t="shared" si="226"/>
        <v>792.61138765360568</v>
      </c>
      <c r="K428" s="40">
        <f t="shared" si="227"/>
        <v>5.6747426146659876</v>
      </c>
      <c r="L428" s="40">
        <f t="shared" si="211"/>
        <v>0.32525738533401238</v>
      </c>
      <c r="M428" s="10">
        <f t="shared" si="228"/>
        <v>6.5085325479490832</v>
      </c>
      <c r="N428" s="10">
        <f t="shared" si="207"/>
        <v>17.20418640980624</v>
      </c>
      <c r="O428" s="10">
        <f t="shared" si="208"/>
        <v>-0.14810000000000001</v>
      </c>
      <c r="P428" s="10">
        <f t="shared" si="229"/>
        <v>13.036388523102834</v>
      </c>
      <c r="Q428" s="42">
        <f t="shared" si="230"/>
        <v>0.53696586978026295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4.4948408549762314E-4</v>
      </c>
      <c r="U428" s="42">
        <f t="shared" si="232"/>
        <v>0.57694472679765629</v>
      </c>
      <c r="V428" s="42">
        <f t="shared" si="233"/>
        <v>1.0357302867901996</v>
      </c>
      <c r="W428" s="42">
        <f t="shared" si="234"/>
        <v>1.0230295577643187</v>
      </c>
      <c r="X428" s="42">
        <f t="shared" si="235"/>
        <v>1.270072902588093E-2</v>
      </c>
      <c r="Y428" s="42">
        <f t="shared" si="209"/>
        <v>9.341591975144288E-3</v>
      </c>
      <c r="Z428" s="10">
        <f t="shared" si="236"/>
        <v>20.782920411525197</v>
      </c>
      <c r="AA428">
        <f t="shared" si="214"/>
        <v>6509108.6731304731</v>
      </c>
      <c r="AB428" s="10">
        <f t="shared" si="215"/>
        <v>6.5091086731304735</v>
      </c>
      <c r="AC428" s="10">
        <f t="shared" si="216"/>
        <v>6.4081086731304735</v>
      </c>
      <c r="AD428" s="3">
        <f t="shared" si="217"/>
        <v>929.38486919948843</v>
      </c>
      <c r="AI428" s="94">
        <f t="shared" si="218"/>
        <v>1.0230295577643187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139.67353966066324</v>
      </c>
      <c r="I429">
        <f t="shared" si="210"/>
        <v>1.3967353966066323E-4</v>
      </c>
      <c r="J429" s="4">
        <f t="shared" si="226"/>
        <v>794.30370951910811</v>
      </c>
      <c r="K429" s="40">
        <f t="shared" si="227"/>
        <v>5.6868588814235563</v>
      </c>
      <c r="L429" s="40">
        <f t="shared" si="211"/>
        <v>0.31314111857644367</v>
      </c>
      <c r="M429" s="10">
        <f t="shared" si="228"/>
        <v>6.5091086731304735</v>
      </c>
      <c r="N429" s="10">
        <f t="shared" si="207"/>
        <v>17.20418640980624</v>
      </c>
      <c r="O429" s="10">
        <f t="shared" si="208"/>
        <v>-0.14810000000000001</v>
      </c>
      <c r="P429" s="10">
        <f t="shared" si="229"/>
        <v>13.036217630185705</v>
      </c>
      <c r="Q429" s="42">
        <f t="shared" si="230"/>
        <v>0.53827195252449833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4.5024197127209025E-4</v>
      </c>
      <c r="U429" s="42">
        <f t="shared" si="232"/>
        <v>0.57559186279594377</v>
      </c>
      <c r="V429" s="42">
        <f t="shared" si="233"/>
        <v>1.0358179890850128</v>
      </c>
      <c r="W429" s="42">
        <f t="shared" si="234"/>
        <v>1.0231215421725326</v>
      </c>
      <c r="X429" s="42">
        <f t="shared" si="235"/>
        <v>1.2696446912480175E-2</v>
      </c>
      <c r="Y429" s="42">
        <f t="shared" si="209"/>
        <v>9.358174585369779E-3</v>
      </c>
      <c r="Z429" s="10">
        <f t="shared" si="236"/>
        <v>20.784767263988471</v>
      </c>
      <c r="AA429">
        <f t="shared" si="214"/>
        <v>6509678.1229986129</v>
      </c>
      <c r="AB429" s="10">
        <f t="shared" si="215"/>
        <v>6.5096781229986131</v>
      </c>
      <c r="AC429" s="10">
        <f t="shared" si="216"/>
        <v>6.4086781229986132</v>
      </c>
      <c r="AD429" s="3">
        <f t="shared" si="217"/>
        <v>929.46745801285181</v>
      </c>
      <c r="AI429" s="94">
        <f t="shared" si="218"/>
        <v>1.0231215421725326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139.67353966066324</v>
      </c>
      <c r="I430">
        <f t="shared" si="210"/>
        <v>1.3967353966066323E-4</v>
      </c>
      <c r="J430" s="4">
        <f t="shared" si="226"/>
        <v>795.9978528648154</v>
      </c>
      <c r="K430" s="40">
        <f t="shared" si="227"/>
        <v>5.6989881891637575</v>
      </c>
      <c r="L430" s="40">
        <f t="shared" si="211"/>
        <v>0.30101181083624251</v>
      </c>
      <c r="M430" s="10">
        <f t="shared" si="228"/>
        <v>6.5096781229986131</v>
      </c>
      <c r="N430" s="10">
        <f t="shared" si="207"/>
        <v>17.20418640980624</v>
      </c>
      <c r="O430" s="10">
        <f t="shared" si="208"/>
        <v>-0.14810000000000001</v>
      </c>
      <c r="P430" s="10">
        <f t="shared" si="229"/>
        <v>13.036048734395344</v>
      </c>
      <c r="Q430" s="42">
        <f t="shared" si="230"/>
        <v>0.53957805219041621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4.5099993022026572E-4</v>
      </c>
      <c r="U430" s="42">
        <f t="shared" si="232"/>
        <v>0.57423886817550307</v>
      </c>
      <c r="V430" s="42">
        <f t="shared" si="233"/>
        <v>1.0359045758501573</v>
      </c>
      <c r="W430" s="42">
        <f t="shared" si="234"/>
        <v>1.0232124607972</v>
      </c>
      <c r="X430" s="42">
        <f t="shared" si="235"/>
        <v>1.2692115052957309E-2</v>
      </c>
      <c r="Y430" s="42">
        <f t="shared" si="209"/>
        <v>9.374751752600238E-3</v>
      </c>
      <c r="Z430" s="10">
        <f t="shared" si="236"/>
        <v>20.786592468033565</v>
      </c>
      <c r="AA430">
        <f t="shared" si="214"/>
        <v>6510240.897894538</v>
      </c>
      <c r="AB430" s="10">
        <f t="shared" si="215"/>
        <v>6.5102408978945379</v>
      </c>
      <c r="AC430" s="10">
        <f t="shared" si="216"/>
        <v>6.4092408978945379</v>
      </c>
      <c r="AD430" s="3">
        <f t="shared" si="217"/>
        <v>929.54907873742388</v>
      </c>
      <c r="AI430" s="94">
        <f t="shared" si="218"/>
        <v>1.0232124607972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139.67353966066324</v>
      </c>
      <c r="I431">
        <f t="shared" si="210"/>
        <v>1.3967353966066323E-4</v>
      </c>
      <c r="J431" s="4">
        <f t="shared" si="226"/>
        <v>797.69381769072743</v>
      </c>
      <c r="K431" s="40">
        <f t="shared" si="227"/>
        <v>5.7111305378865884</v>
      </c>
      <c r="L431" s="40">
        <f t="shared" si="211"/>
        <v>0.28886946211341158</v>
      </c>
      <c r="M431" s="10">
        <f t="shared" si="228"/>
        <v>6.5102408978945379</v>
      </c>
      <c r="N431" s="10">
        <f t="shared" si="207"/>
        <v>17.20418640980624</v>
      </c>
      <c r="O431" s="10">
        <f t="shared" si="208"/>
        <v>-0.14810000000000001</v>
      </c>
      <c r="P431" s="10">
        <f t="shared" si="229"/>
        <v>13.035881835030876</v>
      </c>
      <c r="Q431" s="42">
        <f t="shared" si="230"/>
        <v>0.54088416857842525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4.5175796141175316E-4</v>
      </c>
      <c r="U431" s="42">
        <f t="shared" si="232"/>
        <v>0.57288574459713848</v>
      </c>
      <c r="V431" s="42">
        <f t="shared" si="233"/>
        <v>1.0359900471252852</v>
      </c>
      <c r="W431" s="42">
        <f t="shared" si="234"/>
        <v>1.023302313692771</v>
      </c>
      <c r="X431" s="42">
        <f t="shared" si="235"/>
        <v>1.268773343251417E-2</v>
      </c>
      <c r="Y431" s="42">
        <f t="shared" si="209"/>
        <v>9.3913234091631357E-3</v>
      </c>
      <c r="Z431" s="10">
        <f t="shared" si="236"/>
        <v>20.788396024754167</v>
      </c>
      <c r="AA431">
        <f t="shared" si="214"/>
        <v>6510796.9981554691</v>
      </c>
      <c r="AB431" s="10">
        <f t="shared" si="215"/>
        <v>6.5107969981554694</v>
      </c>
      <c r="AC431" s="10">
        <f t="shared" si="216"/>
        <v>6.4097969981554694</v>
      </c>
      <c r="AD431" s="3">
        <f t="shared" si="217"/>
        <v>929.62973142211297</v>
      </c>
      <c r="AI431" s="94">
        <f t="shared" si="218"/>
        <v>1.023302313692771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139.67353966066324</v>
      </c>
      <c r="I432">
        <f t="shared" si="210"/>
        <v>1.3967353966066323E-4</v>
      </c>
      <c r="J432" s="4">
        <f t="shared" si="226"/>
        <v>799.39160399684442</v>
      </c>
      <c r="K432" s="40">
        <f t="shared" si="227"/>
        <v>5.7232859275920536</v>
      </c>
      <c r="L432" s="40">
        <f t="shared" si="211"/>
        <v>0.27671407240794643</v>
      </c>
      <c r="M432" s="10">
        <f t="shared" si="228"/>
        <v>6.5107969981554694</v>
      </c>
      <c r="N432" s="10">
        <f t="shared" si="207"/>
        <v>17.20418640980624</v>
      </c>
      <c r="O432" s="10">
        <f t="shared" si="208"/>
        <v>-0.14810000000000001</v>
      </c>
      <c r="P432" s="10">
        <f t="shared" si="229"/>
        <v>13.035716931399808</v>
      </c>
      <c r="Q432" s="42">
        <f t="shared" si="230"/>
        <v>0.54219030148898817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4.5251606391615636E-4</v>
      </c>
      <c r="U432" s="42">
        <f t="shared" si="232"/>
        <v>0.57153249372165349</v>
      </c>
      <c r="V432" s="42">
        <f t="shared" si="233"/>
        <v>1.0360744029501294</v>
      </c>
      <c r="W432" s="42">
        <f t="shared" si="234"/>
        <v>1.0233911009130865</v>
      </c>
      <c r="X432" s="42">
        <f t="shared" si="235"/>
        <v>1.2683302037042932E-2</v>
      </c>
      <c r="Y432" s="42">
        <f t="shared" si="209"/>
        <v>9.4078894873683271E-3</v>
      </c>
      <c r="Z432" s="10">
        <f t="shared" si="236"/>
        <v>20.79017793523337</v>
      </c>
      <c r="AA432">
        <f t="shared" si="214"/>
        <v>6511346.4241153644</v>
      </c>
      <c r="AB432" s="10">
        <f t="shared" si="215"/>
        <v>6.5113464241153647</v>
      </c>
      <c r="AC432" s="10">
        <f t="shared" si="216"/>
        <v>6.4103464241153647</v>
      </c>
      <c r="AD432" s="3">
        <f t="shared" si="217"/>
        <v>929.70941611535375</v>
      </c>
      <c r="AI432" s="94">
        <f t="shared" si="218"/>
        <v>1.0233911009130865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139.67353966066324</v>
      </c>
      <c r="I433">
        <f t="shared" si="210"/>
        <v>1.3967353966066323E-4</v>
      </c>
      <c r="J433" s="4">
        <f t="shared" si="226"/>
        <v>801.09121178316593</v>
      </c>
      <c r="K433" s="40">
        <f t="shared" si="227"/>
        <v>5.7354543582801467</v>
      </c>
      <c r="L433" s="40">
        <f t="shared" si="211"/>
        <v>0.26454564171985329</v>
      </c>
      <c r="M433" s="10">
        <f t="shared" si="228"/>
        <v>6.5113464241153647</v>
      </c>
      <c r="N433" s="10">
        <f t="shared" si="207"/>
        <v>17.20418640980624</v>
      </c>
      <c r="O433" s="10">
        <f t="shared" si="208"/>
        <v>-0.14810000000000001</v>
      </c>
      <c r="P433" s="10">
        <f t="shared" si="229"/>
        <v>13.035554022817859</v>
      </c>
      <c r="Q433" s="42">
        <f t="shared" si="230"/>
        <v>0.54349645072262098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4.532742368030787E-4</v>
      </c>
      <c r="U433" s="42">
        <f t="shared" si="232"/>
        <v>0.57017911720985281</v>
      </c>
      <c r="V433" s="42">
        <f t="shared" si="233"/>
        <v>1.0361576433624715</v>
      </c>
      <c r="W433" s="42">
        <f t="shared" si="234"/>
        <v>1.0234788225114659</v>
      </c>
      <c r="X433" s="42">
        <f t="shared" si="235"/>
        <v>1.2678820851005579E-2</v>
      </c>
      <c r="Y433" s="42">
        <f t="shared" si="209"/>
        <v>9.4244499195062365E-3</v>
      </c>
      <c r="Z433" s="10">
        <f t="shared" si="236"/>
        <v>20.791938200539317</v>
      </c>
      <c r="AA433">
        <f t="shared" si="214"/>
        <v>6511889.1761035686</v>
      </c>
      <c r="AB433" s="10">
        <f t="shared" si="215"/>
        <v>6.5118891761035682</v>
      </c>
      <c r="AC433" s="10">
        <f t="shared" si="216"/>
        <v>6.4108891761035682</v>
      </c>
      <c r="AD433" s="3">
        <f t="shared" si="217"/>
        <v>929.78813286491209</v>
      </c>
      <c r="AI433" s="94">
        <f t="shared" si="218"/>
        <v>1.0234788225114659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139.67353966066324</v>
      </c>
      <c r="I434">
        <f t="shared" si="210"/>
        <v>1.3967353966066323E-4</v>
      </c>
      <c r="J434" s="4">
        <f t="shared" si="226"/>
        <v>802.79264104969252</v>
      </c>
      <c r="K434" s="40">
        <f t="shared" si="227"/>
        <v>5.7476358299508741</v>
      </c>
      <c r="L434" s="40">
        <f t="shared" si="211"/>
        <v>0.25236417004912592</v>
      </c>
      <c r="M434" s="10">
        <f t="shared" si="228"/>
        <v>6.5118891761035682</v>
      </c>
      <c r="N434" s="10">
        <f t="shared" si="207"/>
        <v>17.20418640980624</v>
      </c>
      <c r="O434" s="10">
        <f t="shared" si="208"/>
        <v>-0.14810000000000001</v>
      </c>
      <c r="P434" s="10">
        <f t="shared" si="229"/>
        <v>13.035393108609357</v>
      </c>
      <c r="Q434" s="42">
        <f t="shared" si="230"/>
        <v>0.54480261607989267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4.5403247914212403E-4</v>
      </c>
      <c r="U434" s="42">
        <f t="shared" si="232"/>
        <v>0.56882561672253995</v>
      </c>
      <c r="V434" s="42">
        <f t="shared" si="233"/>
        <v>1.0362397684011888</v>
      </c>
      <c r="W434" s="42">
        <f t="shared" si="234"/>
        <v>1.0235654785404935</v>
      </c>
      <c r="X434" s="42">
        <f t="shared" si="235"/>
        <v>1.2674289860695298E-2</v>
      </c>
      <c r="Y434" s="42">
        <f t="shared" si="209"/>
        <v>9.4410046378502963E-3</v>
      </c>
      <c r="Z434" s="10">
        <f t="shared" si="236"/>
        <v>20.793676821730227</v>
      </c>
      <c r="AA434">
        <f t="shared" si="214"/>
        <v>6512425.2544463687</v>
      </c>
      <c r="AB434" s="10">
        <f t="shared" si="215"/>
        <v>6.5124252544463683</v>
      </c>
      <c r="AC434" s="10">
        <f t="shared" si="216"/>
        <v>6.4114252544463683</v>
      </c>
      <c r="AD434" s="3">
        <f t="shared" si="217"/>
        <v>929.86588171811002</v>
      </c>
      <c r="AI434" s="94">
        <f t="shared" si="218"/>
        <v>1.0235654785404935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139.67353966066324</v>
      </c>
      <c r="I435">
        <f t="shared" si="210"/>
        <v>1.3967353966066323E-4</v>
      </c>
      <c r="J435" s="4">
        <f t="shared" si="226"/>
        <v>804.49589179642385</v>
      </c>
      <c r="K435" s="40">
        <f t="shared" si="227"/>
        <v>5.759830342604233</v>
      </c>
      <c r="L435" s="40">
        <f t="shared" si="211"/>
        <v>0.24016965739576701</v>
      </c>
      <c r="M435" s="10">
        <f t="shared" si="228"/>
        <v>6.5124252544463683</v>
      </c>
      <c r="N435" s="10">
        <f t="shared" si="207"/>
        <v>17.20418640980624</v>
      </c>
      <c r="O435" s="10">
        <f t="shared" si="208"/>
        <v>-0.14810000000000001</v>
      </c>
      <c r="P435" s="10">
        <f t="shared" si="229"/>
        <v>13.035234188106767</v>
      </c>
      <c r="Q435" s="42">
        <f t="shared" si="230"/>
        <v>0.54610879736142404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4.5479079000289589E-4</v>
      </c>
      <c r="U435" s="42">
        <f t="shared" si="232"/>
        <v>0.56747199392051917</v>
      </c>
      <c r="V435" s="42">
        <f t="shared" si="233"/>
        <v>1.0363207781034729</v>
      </c>
      <c r="W435" s="42">
        <f t="shared" si="234"/>
        <v>1.0236510690522633</v>
      </c>
      <c r="X435" s="42">
        <f t="shared" si="235"/>
        <v>1.2669709051209566E-2</v>
      </c>
      <c r="Y435" s="42">
        <f t="shared" si="209"/>
        <v>9.4575535746554348E-3</v>
      </c>
      <c r="Z435" s="10">
        <f t="shared" si="236"/>
        <v>20.795393799850725</v>
      </c>
      <c r="AA435">
        <f t="shared" si="214"/>
        <v>6512954.6594658596</v>
      </c>
      <c r="AB435" s="10">
        <f t="shared" si="215"/>
        <v>6.5129546594658594</v>
      </c>
      <c r="AC435" s="10">
        <f t="shared" si="216"/>
        <v>6.4119546594658594</v>
      </c>
      <c r="AD435" s="3">
        <f t="shared" si="217"/>
        <v>929.94266272166203</v>
      </c>
      <c r="AI435" s="94">
        <f t="shared" si="218"/>
        <v>1.0236510690522633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139.67353966066324</v>
      </c>
      <c r="I436">
        <f t="shared" si="210"/>
        <v>1.3967353966066323E-4</v>
      </c>
      <c r="J436" s="4">
        <f t="shared" si="226"/>
        <v>806.2009640233598</v>
      </c>
      <c r="K436" s="40">
        <f t="shared" si="227"/>
        <v>5.7720378962402217</v>
      </c>
      <c r="L436" s="40">
        <f t="shared" si="211"/>
        <v>0.22796210375977832</v>
      </c>
      <c r="M436" s="10">
        <f t="shared" si="228"/>
        <v>6.5129546594658594</v>
      </c>
      <c r="N436" s="10">
        <f t="shared" si="207"/>
        <v>17.20418640980624</v>
      </c>
      <c r="O436" s="10">
        <f t="shared" si="208"/>
        <v>-0.14810000000000001</v>
      </c>
      <c r="P436" s="10">
        <f t="shared" si="229"/>
        <v>13.035077260651013</v>
      </c>
      <c r="Q436" s="42">
        <f t="shared" si="230"/>
        <v>0.54741499436788754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4.5554916845499791E-4</v>
      </c>
      <c r="U436" s="42">
        <f t="shared" si="232"/>
        <v>0.56611825046459441</v>
      </c>
      <c r="V436" s="42">
        <f t="shared" si="233"/>
        <v>1.0364006725065051</v>
      </c>
      <c r="W436" s="42">
        <f t="shared" si="234"/>
        <v>1.0237355940982018</v>
      </c>
      <c r="X436" s="42">
        <f t="shared" si="235"/>
        <v>1.2665078408303332E-2</v>
      </c>
      <c r="Y436" s="42">
        <f t="shared" si="209"/>
        <v>9.4740966621589869E-3</v>
      </c>
      <c r="Z436" s="10">
        <f t="shared" si="236"/>
        <v>20.797089135933522</v>
      </c>
      <c r="AA436">
        <f t="shared" si="214"/>
        <v>6513477.3914804626</v>
      </c>
      <c r="AB436" s="10">
        <f t="shared" si="215"/>
        <v>6.5134773914804622</v>
      </c>
      <c r="AC436" s="10">
        <f t="shared" si="216"/>
        <v>6.4124773914804623</v>
      </c>
      <c r="AD436" s="3">
        <f t="shared" si="217"/>
        <v>930.01847592174943</v>
      </c>
      <c r="AI436" s="94">
        <f t="shared" si="218"/>
        <v>1.0237355940982018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139.67353966066324</v>
      </c>
      <c r="I437">
        <f t="shared" si="210"/>
        <v>1.3967353966066323E-4</v>
      </c>
      <c r="J437" s="4">
        <f t="shared" si="226"/>
        <v>807.90785773050084</v>
      </c>
      <c r="K437" s="40">
        <f t="shared" si="227"/>
        <v>5.7842584908588437</v>
      </c>
      <c r="L437" s="40">
        <f t="shared" si="211"/>
        <v>0.21574150914115631</v>
      </c>
      <c r="M437" s="10">
        <f t="shared" si="228"/>
        <v>6.5134773914804622</v>
      </c>
      <c r="N437" s="10">
        <f t="shared" si="207"/>
        <v>17.20418640980624</v>
      </c>
      <c r="O437" s="10">
        <f t="shared" si="208"/>
        <v>-0.14810000000000001</v>
      </c>
      <c r="P437" s="10">
        <f t="shared" si="229"/>
        <v>13.034922325591333</v>
      </c>
      <c r="Q437" s="42">
        <f t="shared" si="230"/>
        <v>0.54872120690000636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4.5630761356803382E-4</v>
      </c>
      <c r="U437" s="42">
        <f t="shared" si="232"/>
        <v>0.56476438801556961</v>
      </c>
      <c r="V437" s="42">
        <f t="shared" si="233"/>
        <v>1.0364794516468809</v>
      </c>
      <c r="W437" s="42">
        <f t="shared" si="234"/>
        <v>1.0238190537291483</v>
      </c>
      <c r="X437" s="42">
        <f t="shared" si="235"/>
        <v>1.2660397917732658E-2</v>
      </c>
      <c r="Y437" s="42">
        <f t="shared" si="209"/>
        <v>9.4906338325807405E-3</v>
      </c>
      <c r="Z437" s="10">
        <f t="shared" si="236"/>
        <v>20.798762830999141</v>
      </c>
      <c r="AA437">
        <f t="shared" si="214"/>
        <v>6513993.4508048398</v>
      </c>
      <c r="AB437" s="10">
        <f t="shared" si="215"/>
        <v>6.5139934508048398</v>
      </c>
      <c r="AC437" s="10">
        <f t="shared" si="216"/>
        <v>6.4129934508048398</v>
      </c>
      <c r="AD437" s="3">
        <f t="shared" si="217"/>
        <v>930.09332136400872</v>
      </c>
      <c r="AI437" s="94">
        <f t="shared" si="218"/>
        <v>1.0238190537291483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139.67353966066324</v>
      </c>
      <c r="I438">
        <f t="shared" si="210"/>
        <v>1.3967353966066323E-4</v>
      </c>
      <c r="J438" s="4">
        <f t="shared" si="226"/>
        <v>809.61657291784661</v>
      </c>
      <c r="K438" s="40">
        <f t="shared" si="227"/>
        <v>5.7964921264600973</v>
      </c>
      <c r="L438" s="40">
        <f t="shared" si="211"/>
        <v>0.20350787353990274</v>
      </c>
      <c r="M438" s="10">
        <f t="shared" si="228"/>
        <v>6.5139934508048398</v>
      </c>
      <c r="N438" s="10">
        <f t="shared" si="207"/>
        <v>17.20418640980624</v>
      </c>
      <c r="O438" s="10">
        <f t="shared" si="208"/>
        <v>-0.14810000000000001</v>
      </c>
      <c r="P438" s="10">
        <f t="shared" si="229"/>
        <v>13.034769382285273</v>
      </c>
      <c r="Q438" s="42">
        <f t="shared" si="230"/>
        <v>0.55002743475855387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4.5706612441160716E-4</v>
      </c>
      <c r="U438" s="42">
        <f t="shared" si="232"/>
        <v>0.56341040823424915</v>
      </c>
      <c r="V438" s="42">
        <f t="shared" si="233"/>
        <v>1.0365571155602615</v>
      </c>
      <c r="W438" s="42">
        <f t="shared" si="234"/>
        <v>1.0239014479953417</v>
      </c>
      <c r="X438" s="42">
        <f t="shared" si="235"/>
        <v>1.265566756491987E-2</v>
      </c>
      <c r="Y438" s="42">
        <f t="shared" si="209"/>
        <v>9.5071650181225553E-3</v>
      </c>
      <c r="Z438" s="10">
        <f t="shared" si="236"/>
        <v>20.800414886054771</v>
      </c>
      <c r="AA438">
        <f t="shared" si="214"/>
        <v>6514502.8377495455</v>
      </c>
      <c r="AB438" s="10">
        <f t="shared" si="215"/>
        <v>6.5145028377495455</v>
      </c>
      <c r="AC438" s="10">
        <f t="shared" si="216"/>
        <v>6.4135028377495455</v>
      </c>
      <c r="AD438" s="3">
        <f t="shared" si="217"/>
        <v>930.16719909348012</v>
      </c>
      <c r="AI438" s="94">
        <f t="shared" si="218"/>
        <v>1.0239014479953417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139.67353966066324</v>
      </c>
      <c r="I439">
        <f t="shared" si="210"/>
        <v>1.3967353966066323E-4</v>
      </c>
      <c r="J439" s="4">
        <f t="shared" si="226"/>
        <v>811.32710958539724</v>
      </c>
      <c r="K439" s="40">
        <f t="shared" si="227"/>
        <v>5.8087388030439824</v>
      </c>
      <c r="L439" s="40">
        <f t="shared" si="211"/>
        <v>0.19126119695601762</v>
      </c>
      <c r="M439" s="10">
        <f t="shared" si="228"/>
        <v>6.5145028377495455</v>
      </c>
      <c r="N439" s="10">
        <f t="shared" si="207"/>
        <v>17.20418640980624</v>
      </c>
      <c r="O439" s="10">
        <f t="shared" si="208"/>
        <v>-0.14810000000000001</v>
      </c>
      <c r="P439" s="10">
        <f t="shared" si="229"/>
        <v>13.034618430098803</v>
      </c>
      <c r="Q439" s="42">
        <f t="shared" si="230"/>
        <v>0.55133367774435293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4.5782470005532161E-4</v>
      </c>
      <c r="U439" s="42">
        <f t="shared" si="232"/>
        <v>0.56205631278143664</v>
      </c>
      <c r="V439" s="42">
        <f t="shared" si="233"/>
        <v>1.036633664282737</v>
      </c>
      <c r="W439" s="42">
        <f t="shared" si="234"/>
        <v>1.023982776946365</v>
      </c>
      <c r="X439" s="42">
        <f t="shared" si="235"/>
        <v>1.2650887336371985E-2</v>
      </c>
      <c r="Y439" s="42">
        <f t="shared" si="209"/>
        <v>9.5236901509698248E-3</v>
      </c>
      <c r="Z439" s="10">
        <f t="shared" si="236"/>
        <v>20.802045302097117</v>
      </c>
      <c r="AA439">
        <f t="shared" si="214"/>
        <v>6515005.5526218964</v>
      </c>
      <c r="AB439" s="10">
        <f t="shared" si="215"/>
        <v>6.5150055526218962</v>
      </c>
      <c r="AC439" s="10">
        <f t="shared" si="216"/>
        <v>6.4140055526218962</v>
      </c>
      <c r="AD439" s="3">
        <f t="shared" si="217"/>
        <v>930.2401091547348</v>
      </c>
      <c r="AI439" s="94">
        <f t="shared" si="218"/>
        <v>1.023982776946365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139.67353966066324</v>
      </c>
      <c r="I440">
        <f t="shared" si="210"/>
        <v>1.3967353966066323E-4</v>
      </c>
      <c r="J440" s="4">
        <f t="shared" si="226"/>
        <v>813.03946773315261</v>
      </c>
      <c r="K440" s="40">
        <f t="shared" si="227"/>
        <v>5.820998520610499</v>
      </c>
      <c r="L440" s="40">
        <f t="shared" si="211"/>
        <v>0.17900147938950095</v>
      </c>
      <c r="M440" s="10">
        <f t="shared" si="228"/>
        <v>6.5150055526218962</v>
      </c>
      <c r="N440" s="10">
        <f t="shared" si="207"/>
        <v>17.20418640980624</v>
      </c>
      <c r="O440" s="10">
        <f t="shared" si="208"/>
        <v>-0.14810000000000001</v>
      </c>
      <c r="P440" s="10">
        <f t="shared" si="229"/>
        <v>13.034469468406046</v>
      </c>
      <c r="Q440" s="42">
        <f t="shared" si="230"/>
        <v>0.55263993565827518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4.5858333956878085E-4</v>
      </c>
      <c r="U440" s="42">
        <f t="shared" si="232"/>
        <v>0.56070210331793613</v>
      </c>
      <c r="V440" s="42">
        <f t="shared" si="233"/>
        <v>1.0367090978490459</v>
      </c>
      <c r="W440" s="42">
        <f t="shared" si="234"/>
        <v>1.0240630406312849</v>
      </c>
      <c r="X440" s="42">
        <f t="shared" si="235"/>
        <v>1.2646057217760909E-2</v>
      </c>
      <c r="Y440" s="42">
        <f t="shared" si="209"/>
        <v>9.5402091632904393E-3</v>
      </c>
      <c r="Z440" s="10">
        <f t="shared" si="236"/>
        <v>20.803654080109787</v>
      </c>
      <c r="AA440">
        <f t="shared" si="214"/>
        <v>6515501.5957251759</v>
      </c>
      <c r="AB440" s="10">
        <f t="shared" si="215"/>
        <v>6.5155015957251763</v>
      </c>
      <c r="AC440" s="10">
        <f t="shared" si="216"/>
        <v>6.4145015957251763</v>
      </c>
      <c r="AD440" s="3">
        <f t="shared" si="217"/>
        <v>930.31205159175863</v>
      </c>
      <c r="AI440" s="94">
        <f t="shared" si="218"/>
        <v>1.0240630406312849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139.67353966066324</v>
      </c>
      <c r="I441">
        <f t="shared" si="210"/>
        <v>1.3967353966066323E-4</v>
      </c>
      <c r="J441" s="4">
        <f t="shared" si="226"/>
        <v>814.75364736111283</v>
      </c>
      <c r="K441" s="40">
        <f t="shared" si="227"/>
        <v>5.8332712791596473</v>
      </c>
      <c r="L441" s="40">
        <f t="shared" si="211"/>
        <v>0.16672872084035273</v>
      </c>
      <c r="M441" s="10">
        <f t="shared" si="228"/>
        <v>6.5155015957251763</v>
      </c>
      <c r="N441" s="10">
        <f t="shared" si="207"/>
        <v>17.20418640980624</v>
      </c>
      <c r="O441" s="10">
        <f t="shared" si="208"/>
        <v>-0.14810000000000001</v>
      </c>
      <c r="P441" s="10">
        <f t="shared" si="229"/>
        <v>13.034322496589494</v>
      </c>
      <c r="Q441" s="42">
        <f t="shared" si="230"/>
        <v>0.55394620830124053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4.5934204202158842E-4</v>
      </c>
      <c r="U441" s="42">
        <f t="shared" si="232"/>
        <v>0.559347781504552</v>
      </c>
      <c r="V441" s="42">
        <f t="shared" si="233"/>
        <v>1.0367834162933316</v>
      </c>
      <c r="W441" s="42">
        <f t="shared" si="234"/>
        <v>1.0241422390985235</v>
      </c>
      <c r="X441" s="42">
        <f t="shared" si="235"/>
        <v>1.2641177194808062E-2</v>
      </c>
      <c r="Y441" s="42">
        <f t="shared" si="209"/>
        <v>9.5567219872348952E-3</v>
      </c>
      <c r="Z441" s="10">
        <f t="shared" si="236"/>
        <v>20.805241221063199</v>
      </c>
      <c r="AA441">
        <f t="shared" si="214"/>
        <v>6515990.9673585957</v>
      </c>
      <c r="AB441" s="10">
        <f t="shared" si="215"/>
        <v>6.5159909673585954</v>
      </c>
      <c r="AC441" s="10">
        <f t="shared" si="216"/>
        <v>6.4149909673585954</v>
      </c>
      <c r="AD441" s="3">
        <f t="shared" si="217"/>
        <v>930.38302644794715</v>
      </c>
      <c r="AI441" s="94">
        <f t="shared" si="218"/>
        <v>1.0241422390985235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139.67353966066324</v>
      </c>
      <c r="I442">
        <f t="shared" si="210"/>
        <v>1.3967353966066323E-4</v>
      </c>
      <c r="J442" s="4">
        <f t="shared" si="226"/>
        <v>816.4696484692779</v>
      </c>
      <c r="K442" s="40">
        <f t="shared" si="227"/>
        <v>5.8455570786914279</v>
      </c>
      <c r="L442" s="40">
        <f t="shared" si="211"/>
        <v>0.15444292130857207</v>
      </c>
      <c r="M442" s="10">
        <f t="shared" si="228"/>
        <v>6.5159909673585954</v>
      </c>
      <c r="N442" s="10">
        <f t="shared" si="207"/>
        <v>17.20418640980624</v>
      </c>
      <c r="O442" s="10">
        <f t="shared" si="208"/>
        <v>-0.14810000000000001</v>
      </c>
      <c r="P442" s="10">
        <f t="shared" si="229"/>
        <v>13.034177514040032</v>
      </c>
      <c r="Q442" s="42">
        <f t="shared" si="230"/>
        <v>0.55525249547421651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4.6010080648334795E-4</v>
      </c>
      <c r="U442" s="42">
        <f t="shared" si="232"/>
        <v>0.55799334900208819</v>
      </c>
      <c r="V442" s="42">
        <f t="shared" si="233"/>
        <v>1.0368566196498283</v>
      </c>
      <c r="W442" s="42">
        <f t="shared" si="234"/>
        <v>1.0242203723958536</v>
      </c>
      <c r="X442" s="42">
        <f t="shared" si="235"/>
        <v>1.2636247253974719E-2</v>
      </c>
      <c r="Y442" s="42">
        <f t="shared" si="209"/>
        <v>9.5732285549373162E-3</v>
      </c>
      <c r="Z442" s="10">
        <f t="shared" si="236"/>
        <v>20.80680672591647</v>
      </c>
      <c r="AA442">
        <f t="shared" si="214"/>
        <v>6516473.6678178888</v>
      </c>
      <c r="AB442" s="10">
        <f t="shared" si="215"/>
        <v>6.5164736678178885</v>
      </c>
      <c r="AC442" s="10">
        <f t="shared" si="216"/>
        <v>6.4154736678178885</v>
      </c>
      <c r="AD442" s="3">
        <f t="shared" si="217"/>
        <v>930.45303376619131</v>
      </c>
      <c r="AI442" s="94">
        <f t="shared" si="218"/>
        <v>1.0242203723958536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139.67353966066324</v>
      </c>
      <c r="I443">
        <f t="shared" si="210"/>
        <v>1.3967353966066323E-4</v>
      </c>
      <c r="J443" s="4">
        <f t="shared" si="226"/>
        <v>818.18747105764771</v>
      </c>
      <c r="K443" s="40">
        <f t="shared" si="227"/>
        <v>5.8578559192058393</v>
      </c>
      <c r="L443" s="40">
        <f t="shared" si="211"/>
        <v>0.14214408079416074</v>
      </c>
      <c r="M443" s="10">
        <f t="shared" si="228"/>
        <v>6.5164736678178885</v>
      </c>
      <c r="N443" s="10">
        <f t="shared" si="207"/>
        <v>17.20418640980624</v>
      </c>
      <c r="O443" s="10">
        <f t="shared" si="208"/>
        <v>-0.14810000000000001</v>
      </c>
      <c r="P443" s="10">
        <f t="shared" si="229"/>
        <v>13.034034520156737</v>
      </c>
      <c r="Q443" s="42">
        <f t="shared" si="230"/>
        <v>0.55655879697821764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4.6085963202366321E-4</v>
      </c>
      <c r="U443" s="42">
        <f t="shared" si="232"/>
        <v>0.55663880747134842</v>
      </c>
      <c r="V443" s="42">
        <f t="shared" si="233"/>
        <v>1.0369287079520979</v>
      </c>
      <c r="W443" s="42">
        <f t="shared" si="234"/>
        <v>1.0242974405704914</v>
      </c>
      <c r="X443" s="42">
        <f t="shared" si="235"/>
        <v>1.263126738160647E-2</v>
      </c>
      <c r="Y443" s="42">
        <f t="shared" si="209"/>
        <v>9.5897287985153498E-3</v>
      </c>
      <c r="Z443" s="10">
        <f t="shared" si="236"/>
        <v>20.80835059561684</v>
      </c>
      <c r="AA443">
        <f t="shared" si="214"/>
        <v>6516949.6973951198</v>
      </c>
      <c r="AB443" s="10">
        <f t="shared" si="215"/>
        <v>6.5169496973951198</v>
      </c>
      <c r="AC443" s="10">
        <f t="shared" si="216"/>
        <v>6.4159496973951198</v>
      </c>
      <c r="AD443" s="3">
        <f t="shared" si="217"/>
        <v>930.52207358884982</v>
      </c>
      <c r="AI443" s="94">
        <f t="shared" si="218"/>
        <v>1.0242974405704914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139.67353966066324</v>
      </c>
      <c r="I444">
        <f t="shared" si="210"/>
        <v>1.3967353966066323E-4</v>
      </c>
      <c r="J444" s="4">
        <f t="shared" si="226"/>
        <v>819.90711512622238</v>
      </c>
      <c r="K444" s="40">
        <f t="shared" si="227"/>
        <v>5.870167800702883</v>
      </c>
      <c r="L444" s="40">
        <f t="shared" si="211"/>
        <v>0.12983219929711698</v>
      </c>
      <c r="M444" s="10">
        <f t="shared" si="228"/>
        <v>6.5169496973951198</v>
      </c>
      <c r="N444" s="10">
        <f t="shared" si="207"/>
        <v>17.20418640980624</v>
      </c>
      <c r="O444" s="10">
        <f t="shared" si="208"/>
        <v>-0.14810000000000001</v>
      </c>
      <c r="P444" s="10">
        <f t="shared" si="229"/>
        <v>13.033893514346946</v>
      </c>
      <c r="Q444" s="42">
        <f t="shared" si="230"/>
        <v>0.5578651126143046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4.6161851771213771E-4</v>
      </c>
      <c r="U444" s="42">
        <f t="shared" si="232"/>
        <v>0.55528415857313707</v>
      </c>
      <c r="V444" s="42">
        <f t="shared" si="233"/>
        <v>1.0369996812326081</v>
      </c>
      <c r="W444" s="42">
        <f t="shared" si="234"/>
        <v>1.0243734436690686</v>
      </c>
      <c r="X444" s="42">
        <f t="shared" si="235"/>
        <v>1.2626237563539533E-2</v>
      </c>
      <c r="Y444" s="42">
        <f t="shared" si="209"/>
        <v>9.6062226500695496E-3</v>
      </c>
      <c r="Z444" s="10">
        <f t="shared" si="236"/>
        <v>20.809872831098009</v>
      </c>
      <c r="AA444">
        <f t="shared" si="214"/>
        <v>6517419.056378182</v>
      </c>
      <c r="AB444" s="10">
        <f t="shared" si="215"/>
        <v>6.5174190563781824</v>
      </c>
      <c r="AC444" s="10">
        <f t="shared" si="216"/>
        <v>6.4164190563781824</v>
      </c>
      <c r="AD444" s="3">
        <f t="shared" si="217"/>
        <v>930.5901459576769</v>
      </c>
      <c r="AI444" s="94">
        <f t="shared" si="218"/>
        <v>1.0243734436690686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139.67353966066324</v>
      </c>
      <c r="I445">
        <f t="shared" si="210"/>
        <v>1.3967353966066323E-4</v>
      </c>
      <c r="J445" s="4">
        <f t="shared" si="226"/>
        <v>821.62858067500179</v>
      </c>
      <c r="K445" s="40">
        <f t="shared" si="227"/>
        <v>5.8824927231825574</v>
      </c>
      <c r="L445" s="40">
        <f t="shared" si="211"/>
        <v>0.11750727681744255</v>
      </c>
      <c r="M445" s="10">
        <f t="shared" si="228"/>
        <v>6.5174190563781824</v>
      </c>
      <c r="N445" s="10">
        <f t="shared" si="207"/>
        <v>17.20418640980624</v>
      </c>
      <c r="O445" s="10">
        <f t="shared" si="208"/>
        <v>-0.14810000000000001</v>
      </c>
      <c r="P445" s="10">
        <f t="shared" si="229"/>
        <v>13.033754496026372</v>
      </c>
      <c r="Q445" s="42">
        <f t="shared" si="230"/>
        <v>0.55917144218358372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4.6237746261837507E-4</v>
      </c>
      <c r="U445" s="42">
        <f t="shared" si="232"/>
        <v>0.55392940396825796</v>
      </c>
      <c r="V445" s="42">
        <f t="shared" si="233"/>
        <v>1.0370695395241714</v>
      </c>
      <c r="W445" s="42">
        <f t="shared" si="234"/>
        <v>1.0244483817375498</v>
      </c>
      <c r="X445" s="42">
        <f t="shared" si="235"/>
        <v>1.262115778662154E-2</v>
      </c>
      <c r="Y445" s="42">
        <f t="shared" si="209"/>
        <v>9.6227100416847507E-3</v>
      </c>
      <c r="Z445" s="10">
        <f t="shared" si="236"/>
        <v>20.811373433282775</v>
      </c>
      <c r="AA445">
        <f t="shared" si="214"/>
        <v>6517881.7450516075</v>
      </c>
      <c r="AB445" s="10">
        <f t="shared" si="215"/>
        <v>6.5178817450516071</v>
      </c>
      <c r="AC445" s="10">
        <f t="shared" si="216"/>
        <v>6.4168817450516071</v>
      </c>
      <c r="AD445" s="3">
        <f t="shared" si="217"/>
        <v>930.6572509139387</v>
      </c>
      <c r="AI445" s="94">
        <f t="shared" si="218"/>
        <v>1.0244483817375498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139.67353966066324</v>
      </c>
      <c r="I446">
        <f t="shared" si="210"/>
        <v>1.3967353966066323E-4</v>
      </c>
      <c r="J446" s="4">
        <f t="shared" si="226"/>
        <v>823.35186770398616</v>
      </c>
      <c r="K446" s="40">
        <f t="shared" si="227"/>
        <v>5.8948306866448643</v>
      </c>
      <c r="L446" s="40">
        <f t="shared" si="211"/>
        <v>0.10516931335513569</v>
      </c>
      <c r="M446" s="10">
        <f t="shared" si="228"/>
        <v>6.5178817450516071</v>
      </c>
      <c r="N446" s="10">
        <f t="shared" si="207"/>
        <v>17.20418640980624</v>
      </c>
      <c r="O446" s="10">
        <f t="shared" si="208"/>
        <v>-0.14810000000000001</v>
      </c>
      <c r="P446" s="10">
        <f t="shared" si="229"/>
        <v>13.033617464618885</v>
      </c>
      <c r="Q446" s="42">
        <f t="shared" si="230"/>
        <v>0.56047778548720628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4.6313646581197911E-4</v>
      </c>
      <c r="U446" s="42">
        <f t="shared" si="232"/>
        <v>0.55257454531751515</v>
      </c>
      <c r="V446" s="42">
        <f t="shared" si="233"/>
        <v>1.0371382828585047</v>
      </c>
      <c r="W446" s="42">
        <f t="shared" si="234"/>
        <v>1.0245222548213642</v>
      </c>
      <c r="X446" s="42">
        <f t="shared" si="235"/>
        <v>1.261602803714057E-2</v>
      </c>
      <c r="Y446" s="42">
        <f t="shared" si="209"/>
        <v>9.6391909054293831E-3</v>
      </c>
      <c r="Z446" s="10">
        <f t="shared" si="236"/>
        <v>20.812852403081198</v>
      </c>
      <c r="AA446">
        <f t="shared" si="214"/>
        <v>6518337.763696</v>
      </c>
      <c r="AB446" s="10">
        <f t="shared" si="215"/>
        <v>6.5183377636959996</v>
      </c>
      <c r="AC446" s="10">
        <f t="shared" si="216"/>
        <v>6.4173377636959996</v>
      </c>
      <c r="AD446" s="3">
        <f t="shared" si="217"/>
        <v>930.72338849833216</v>
      </c>
      <c r="AI446" s="94">
        <f t="shared" si="218"/>
        <v>1.0245222548213642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139.67353966066324</v>
      </c>
      <c r="I447">
        <f t="shared" si="210"/>
        <v>1.3967353966066323E-4</v>
      </c>
      <c r="J447" s="4">
        <f t="shared" si="226"/>
        <v>825.07697621317516</v>
      </c>
      <c r="K447" s="40">
        <f t="shared" si="227"/>
        <v>5.9071816910898018</v>
      </c>
      <c r="L447" s="40">
        <f t="shared" si="211"/>
        <v>9.2818308910198155E-2</v>
      </c>
      <c r="M447" s="10">
        <f t="shared" si="228"/>
        <v>6.5183377636959996</v>
      </c>
      <c r="N447" s="10">
        <f t="shared" si="207"/>
        <v>17.20418640980624</v>
      </c>
      <c r="O447" s="10">
        <f t="shared" si="208"/>
        <v>-0.14810000000000001</v>
      </c>
      <c r="P447" s="10">
        <f t="shared" si="229"/>
        <v>13.033482419556657</v>
      </c>
      <c r="Q447" s="42">
        <f t="shared" si="230"/>
        <v>0.56178414232636809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4.6389552636255324E-4</v>
      </c>
      <c r="U447" s="42">
        <f t="shared" si="232"/>
        <v>0.5512195842817128</v>
      </c>
      <c r="V447" s="42">
        <f t="shared" si="233"/>
        <v>1.0372059112667338</v>
      </c>
      <c r="W447" s="42">
        <f t="shared" si="234"/>
        <v>1.0245950629653124</v>
      </c>
      <c r="X447" s="42">
        <f t="shared" si="235"/>
        <v>1.261084830142134E-2</v>
      </c>
      <c r="Y447" s="42">
        <f t="shared" si="209"/>
        <v>9.6556651733555772E-3</v>
      </c>
      <c r="Z447" s="10">
        <f t="shared" si="236"/>
        <v>20.814309741390524</v>
      </c>
      <c r="AA447">
        <f t="shared" si="214"/>
        <v>6518787.1125880107</v>
      </c>
      <c r="AB447" s="10">
        <f t="shared" si="215"/>
        <v>6.5187871125880106</v>
      </c>
      <c r="AC447" s="10">
        <f t="shared" si="216"/>
        <v>6.4177871125880106</v>
      </c>
      <c r="AD447" s="3">
        <f t="shared" si="217"/>
        <v>930.78855875098054</v>
      </c>
      <c r="AI447" s="94">
        <f t="shared" si="218"/>
        <v>1.0245950629653124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139.67353966066324</v>
      </c>
      <c r="I448">
        <f t="shared" si="210"/>
        <v>1.3967353966066323E-4</v>
      </c>
      <c r="J448" s="4">
        <f t="shared" si="226"/>
        <v>826.80390620256912</v>
      </c>
      <c r="K448" s="40">
        <f t="shared" si="227"/>
        <v>5.9195457365173718</v>
      </c>
      <c r="L448" s="40">
        <f t="shared" si="211"/>
        <v>8.0454263482628185E-2</v>
      </c>
      <c r="M448" s="10">
        <f t="shared" si="228"/>
        <v>6.5187871125880106</v>
      </c>
      <c r="N448" s="10">
        <f t="shared" si="207"/>
        <v>17.20418640980624</v>
      </c>
      <c r="O448" s="10">
        <f t="shared" si="208"/>
        <v>-0.14810000000000001</v>
      </c>
      <c r="P448" s="10">
        <f t="shared" si="229"/>
        <v>13.033349360280157</v>
      </c>
      <c r="Q448" s="42">
        <f t="shared" si="230"/>
        <v>0.56309051250230857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4.6465464333970123E-4</v>
      </c>
      <c r="U448" s="42">
        <f t="shared" si="232"/>
        <v>0.54986452252165474</v>
      </c>
      <c r="V448" s="42">
        <f t="shared" si="233"/>
        <v>1.03727242478</v>
      </c>
      <c r="W448" s="42">
        <f t="shared" si="234"/>
        <v>1.0246668062135653</v>
      </c>
      <c r="X448" s="42">
        <f t="shared" si="235"/>
        <v>1.2605618566434718E-2</v>
      </c>
      <c r="Y448" s="42">
        <f t="shared" si="209"/>
        <v>9.6721327775000487E-3</v>
      </c>
      <c r="Z448" s="10">
        <f t="shared" si="236"/>
        <v>20.815745449096728</v>
      </c>
      <c r="AA448">
        <f t="shared" si="214"/>
        <v>6519229.7920008181</v>
      </c>
      <c r="AB448" s="10">
        <f t="shared" si="215"/>
        <v>6.519229792000818</v>
      </c>
      <c r="AC448" s="10">
        <f t="shared" si="216"/>
        <v>6.418229792000818</v>
      </c>
      <c r="AD448" s="3">
        <f t="shared" si="217"/>
        <v>930.85276171150372</v>
      </c>
      <c r="AI448" s="94">
        <f t="shared" si="218"/>
        <v>1.0246668062135653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139.67353966066324</v>
      </c>
      <c r="I449">
        <f t="shared" si="210"/>
        <v>1.3967353966066323E-4</v>
      </c>
      <c r="J449" s="4">
        <f t="shared" si="226"/>
        <v>828.53265767216783</v>
      </c>
      <c r="K449" s="40">
        <f t="shared" si="227"/>
        <v>5.9319228229275733</v>
      </c>
      <c r="L449" s="40">
        <f t="shared" si="211"/>
        <v>6.8077177072426664E-2</v>
      </c>
      <c r="M449" s="10">
        <f t="shared" si="228"/>
        <v>6.519229792000818</v>
      </c>
      <c r="N449" s="10">
        <f t="shared" si="207"/>
        <v>17.20418640980624</v>
      </c>
      <c r="O449" s="10">
        <f t="shared" si="208"/>
        <v>-0.14810000000000001</v>
      </c>
      <c r="P449" s="10">
        <f t="shared" si="229"/>
        <v>13.033218286238016</v>
      </c>
      <c r="Q449" s="42">
        <f t="shared" si="230"/>
        <v>0.56439689581631025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4.654138158130267E-4</v>
      </c>
      <c r="U449" s="42">
        <f t="shared" si="232"/>
        <v>0.54850936169814513</v>
      </c>
      <c r="V449" s="42">
        <f t="shared" si="233"/>
        <v>1.0373378234283486</v>
      </c>
      <c r="W449" s="42">
        <f t="shared" si="234"/>
        <v>1.0247374846097386</v>
      </c>
      <c r="X449" s="42">
        <f t="shared" si="235"/>
        <v>1.2600338818610002E-2</v>
      </c>
      <c r="Y449" s="42">
        <f t="shared" si="209"/>
        <v>9.688593649883448E-3</v>
      </c>
      <c r="Z449" s="10">
        <f t="shared" si="236"/>
        <v>20.817159527072786</v>
      </c>
      <c r="AA449">
        <f t="shared" si="214"/>
        <v>6519665.8022035928</v>
      </c>
      <c r="AB449" s="10">
        <f t="shared" si="215"/>
        <v>6.5196658022035932</v>
      </c>
      <c r="AC449" s="10">
        <f t="shared" si="216"/>
        <v>6.4186658022035932</v>
      </c>
      <c r="AD449" s="3">
        <f t="shared" si="217"/>
        <v>930.91599741894026</v>
      </c>
      <c r="AI449" s="94">
        <f t="shared" si="218"/>
        <v>1.0247374846097386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139.67353966066324</v>
      </c>
      <c r="I450">
        <f t="shared" si="210"/>
        <v>1.3967353966066323E-4</v>
      </c>
      <c r="J450" s="4">
        <f t="shared" si="226"/>
        <v>830.26323062197127</v>
      </c>
      <c r="K450" s="40">
        <f t="shared" si="227"/>
        <v>5.9443129503204055</v>
      </c>
      <c r="L450" s="40">
        <f t="shared" si="211"/>
        <v>5.568704967959448E-2</v>
      </c>
      <c r="M450" s="10">
        <f t="shared" si="228"/>
        <v>6.5196658022035932</v>
      </c>
      <c r="N450" s="10">
        <f t="shared" si="207"/>
        <v>17.20418640980624</v>
      </c>
      <c r="O450" s="10">
        <f t="shared" si="208"/>
        <v>-0.14810000000000001</v>
      </c>
      <c r="P450" s="10">
        <f t="shared" si="229"/>
        <v>13.033089196887179</v>
      </c>
      <c r="Q450" s="42">
        <f t="shared" si="230"/>
        <v>0.56570329206969816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4.6617304285213315E-4</v>
      </c>
      <c r="U450" s="42">
        <f t="shared" si="232"/>
        <v>0.54715410347198812</v>
      </c>
      <c r="V450" s="42">
        <f t="shared" si="233"/>
        <v>1.0374021072414925</v>
      </c>
      <c r="W450" s="42">
        <f t="shared" si="234"/>
        <v>1.0248070981968076</v>
      </c>
      <c r="X450" s="42">
        <f t="shared" si="235"/>
        <v>1.2595009044684913E-2</v>
      </c>
      <c r="Y450" s="42">
        <f t="shared" si="209"/>
        <v>9.7050477225108112E-3</v>
      </c>
      <c r="Z450" s="10">
        <f t="shared" si="236"/>
        <v>20.818551976179336</v>
      </c>
      <c r="AA450">
        <f t="shared" si="214"/>
        <v>6520095.1434616977</v>
      </c>
      <c r="AB450" s="10">
        <f t="shared" si="215"/>
        <v>6.5200951434616981</v>
      </c>
      <c r="AC450" s="10">
        <f t="shared" si="216"/>
        <v>6.4190951434616981</v>
      </c>
      <c r="AD450" s="3">
        <f t="shared" si="217"/>
        <v>930.97826591177636</v>
      </c>
      <c r="AI450" s="94">
        <f t="shared" si="218"/>
        <v>1.0248070981968076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139.67353966066324</v>
      </c>
      <c r="I451">
        <f t="shared" si="210"/>
        <v>1.3967353966066323E-4</v>
      </c>
      <c r="J451" s="4">
        <f t="shared" si="226"/>
        <v>831.99562505197969</v>
      </c>
      <c r="K451" s="40">
        <f t="shared" si="227"/>
        <v>5.956716118695871</v>
      </c>
      <c r="L451" s="40">
        <f t="shared" si="211"/>
        <v>4.3283881304128968E-2</v>
      </c>
      <c r="M451" s="10">
        <f t="shared" si="228"/>
        <v>6.5200951434616981</v>
      </c>
      <c r="N451" s="10">
        <f t="shared" si="207"/>
        <v>17.20418640980624</v>
      </c>
      <c r="O451" s="10">
        <f t="shared" si="208"/>
        <v>-0.14810000000000001</v>
      </c>
      <c r="P451" s="10">
        <f t="shared" si="229"/>
        <v>13.032962091692825</v>
      </c>
      <c r="Q451" s="42">
        <f t="shared" si="230"/>
        <v>0.56700970106383897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4.6693232352662447E-4</v>
      </c>
      <c r="U451" s="42">
        <f t="shared" si="232"/>
        <v>0.54579874950398732</v>
      </c>
      <c r="V451" s="42">
        <f t="shared" si="233"/>
        <v>1.0374652762492482</v>
      </c>
      <c r="W451" s="42">
        <f t="shared" si="234"/>
        <v>1.024875647017141</v>
      </c>
      <c r="X451" s="42">
        <f t="shared" si="235"/>
        <v>1.2589629232107269E-2</v>
      </c>
      <c r="Y451" s="42">
        <f t="shared" si="209"/>
        <v>9.7214949273725336E-3</v>
      </c>
      <c r="Z451" s="10">
        <f t="shared" si="236"/>
        <v>20.81992279726639</v>
      </c>
      <c r="AA451">
        <f t="shared" si="214"/>
        <v>6520517.8160372218</v>
      </c>
      <c r="AB451" s="10">
        <f t="shared" si="215"/>
        <v>6.5205178160372217</v>
      </c>
      <c r="AC451" s="10">
        <f t="shared" si="216"/>
        <v>6.4195178160372217</v>
      </c>
      <c r="AD451" s="3">
        <f t="shared" si="217"/>
        <v>931.03956722802343</v>
      </c>
      <c r="AI451" s="94">
        <f t="shared" si="218"/>
        <v>1.024875647017141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139.67353966066324</v>
      </c>
      <c r="I452">
        <f t="shared" si="210"/>
        <v>1.3967353966066323E-4</v>
      </c>
      <c r="J452" s="4">
        <f t="shared" si="226"/>
        <v>833.72984096219284</v>
      </c>
      <c r="K452" s="40">
        <f t="shared" si="227"/>
        <v>5.9691323280539672</v>
      </c>
      <c r="L452" s="40">
        <f t="shared" si="211"/>
        <v>3.0867671946032793E-2</v>
      </c>
      <c r="M452" s="10">
        <f t="shared" si="228"/>
        <v>6.5205178160372217</v>
      </c>
      <c r="N452" s="10">
        <f t="shared" si="207"/>
        <v>17.20418640980624</v>
      </c>
      <c r="O452" s="10">
        <f t="shared" si="208"/>
        <v>-0.14810000000000001</v>
      </c>
      <c r="P452" s="10">
        <f t="shared" si="229"/>
        <v>13.032836970128219</v>
      </c>
      <c r="Q452" s="42">
        <f t="shared" si="230"/>
        <v>0.56831612260014053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4.6769165690610412E-4</v>
      </c>
      <c r="U452" s="42">
        <f t="shared" si="232"/>
        <v>0.54444330145494724</v>
      </c>
      <c r="V452" s="42">
        <f t="shared" si="233"/>
        <v>1.037527330479654</v>
      </c>
      <c r="W452" s="42">
        <f t="shared" si="234"/>
        <v>1.0249431311125834</v>
      </c>
      <c r="X452" s="42">
        <f t="shared" si="235"/>
        <v>1.2584199367070559E-2</v>
      </c>
      <c r="Y452" s="42">
        <f t="shared" si="209"/>
        <v>9.737935196442787E-3</v>
      </c>
      <c r="Z452" s="10">
        <f t="shared" si="236"/>
        <v>20.821271991169642</v>
      </c>
      <c r="AA452">
        <f t="shared" si="214"/>
        <v>6520933.8201878397</v>
      </c>
      <c r="AB452" s="10">
        <f t="shared" si="215"/>
        <v>6.5209338201878397</v>
      </c>
      <c r="AC452" s="10">
        <f t="shared" si="216"/>
        <v>6.4199338201878398</v>
      </c>
      <c r="AD452" s="3">
        <f t="shared" si="217"/>
        <v>931.09990140505295</v>
      </c>
      <c r="AI452" s="94">
        <f t="shared" si="218"/>
        <v>1.0249431311125834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139.67353966066324</v>
      </c>
      <c r="I453">
        <f t="shared" si="210"/>
        <v>1.3967353966066323E-4</v>
      </c>
      <c r="J453" s="4">
        <f t="shared" si="226"/>
        <v>835.46587835261073</v>
      </c>
      <c r="K453" s="40">
        <f t="shared" si="227"/>
        <v>5.981561578394694</v>
      </c>
      <c r="L453" s="40">
        <f t="shared" si="211"/>
        <v>1.8438421605305955E-2</v>
      </c>
      <c r="M453" s="10">
        <f t="shared" si="228"/>
        <v>6.5209338201878397</v>
      </c>
      <c r="N453" s="10">
        <f t="shared" si="207"/>
        <v>17.20418640980624</v>
      </c>
      <c r="O453" s="10">
        <f t="shared" si="208"/>
        <v>-0.14810000000000001</v>
      </c>
      <c r="P453" s="10">
        <f t="shared" si="229"/>
        <v>13.032713831675027</v>
      </c>
      <c r="Q453" s="42">
        <f t="shared" si="230"/>
        <v>0.56962255648005145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4.6845104206017581E-4</v>
      </c>
      <c r="U453" s="42">
        <f t="shared" si="232"/>
        <v>0.54308776098567169</v>
      </c>
      <c r="V453" s="42">
        <f t="shared" si="233"/>
        <v>1.0375882699612644</v>
      </c>
      <c r="W453" s="42">
        <f t="shared" si="234"/>
        <v>1.025009550524276</v>
      </c>
      <c r="X453" s="42">
        <f t="shared" si="235"/>
        <v>1.2578719436988406E-2</v>
      </c>
      <c r="Y453" s="42">
        <f t="shared" si="209"/>
        <v>9.7543684616811632E-3</v>
      </c>
      <c r="Z453" s="10">
        <f t="shared" si="236"/>
        <v>20.822599558713645</v>
      </c>
      <c r="AA453">
        <f t="shared" si="214"/>
        <v>6521343.1561677912</v>
      </c>
      <c r="AB453" s="10">
        <f t="shared" si="215"/>
        <v>6.5213431561677915</v>
      </c>
      <c r="AC453" s="10">
        <f t="shared" si="216"/>
        <v>6.4203431561677915</v>
      </c>
      <c r="AD453" s="3">
        <f t="shared" si="217"/>
        <v>931.15926847973765</v>
      </c>
      <c r="AI453" s="94">
        <f t="shared" si="218"/>
        <v>1.025009550524276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139.67353966066324</v>
      </c>
      <c r="I454">
        <f t="shared" si="210"/>
        <v>1.3967353966066323E-4</v>
      </c>
      <c r="J454" s="4">
        <f t="shared" si="226"/>
        <v>837.2037372232337</v>
      </c>
      <c r="K454" s="40">
        <f t="shared" si="227"/>
        <v>5.9940038697180551</v>
      </c>
      <c r="L454" s="40">
        <f t="shared" si="211"/>
        <v>5.9961302819449003E-3</v>
      </c>
      <c r="M454" s="10">
        <f t="shared" si="228"/>
        <v>6.5213431561677915</v>
      </c>
      <c r="N454" s="10">
        <f t="shared" si="207"/>
        <v>17.20418640980624</v>
      </c>
      <c r="O454" s="10">
        <f t="shared" si="208"/>
        <v>-0.14810000000000001</v>
      </c>
      <c r="P454" s="10">
        <f t="shared" si="229"/>
        <v>13.032592675823031</v>
      </c>
      <c r="Q454" s="42">
        <f t="shared" si="230"/>
        <v>0.57092900250505985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4.6921047805844311E-4</v>
      </c>
      <c r="U454" s="42">
        <f t="shared" si="232"/>
        <v>0.5417321297569645</v>
      </c>
      <c r="V454" s="42">
        <f t="shared" si="233"/>
        <v>1.0376480947220692</v>
      </c>
      <c r="W454" s="42">
        <f t="shared" si="234"/>
        <v>1.0250749052928103</v>
      </c>
      <c r="X454" s="42">
        <f t="shared" si="235"/>
        <v>1.2573189429258891E-2</v>
      </c>
      <c r="Y454" s="42">
        <f t="shared" si="209"/>
        <v>9.7707946550326958E-3</v>
      </c>
      <c r="Z454" s="10">
        <f t="shared" si="236"/>
        <v>20.823905500711522</v>
      </c>
      <c r="AA454">
        <f t="shared" si="214"/>
        <v>6521745.8242277885</v>
      </c>
      <c r="AB454" s="10">
        <f t="shared" si="215"/>
        <v>6.5217458242277884</v>
      </c>
      <c r="AC454" s="10">
        <f t="shared" si="216"/>
        <v>6.4207458242277884</v>
      </c>
      <c r="AD454" s="3">
        <f t="shared" si="217"/>
        <v>931.21766848843924</v>
      </c>
      <c r="AI454" s="94">
        <f t="shared" si="218"/>
        <v>1.0250749052928103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139.67353966066324</v>
      </c>
      <c r="I455">
        <f t="shared" si="210"/>
        <v>1.3967353966066323E-4</v>
      </c>
      <c r="J455" s="4">
        <f t="shared" si="226"/>
        <v>838.94341757406119</v>
      </c>
      <c r="K455" s="40">
        <f t="shared" si="227"/>
        <v>6.0064592020240459</v>
      </c>
      <c r="L455" s="40">
        <f t="shared" si="211"/>
        <v>0</v>
      </c>
      <c r="M455" s="10">
        <f t="shared" si="228"/>
        <v>6.5217458242277884</v>
      </c>
      <c r="N455" s="10">
        <f t="shared" si="207"/>
        <v>17.20418640980624</v>
      </c>
      <c r="O455" s="10">
        <f t="shared" si="208"/>
        <v>-0.14810000000000001</v>
      </c>
      <c r="P455" s="10">
        <f t="shared" si="229"/>
        <v>13.032473502070154</v>
      </c>
      <c r="Q455" s="42">
        <f t="shared" si="230"/>
        <v>0.57223546047669349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4.6996996397050974E-4</v>
      </c>
      <c r="U455" s="42">
        <f t="shared" si="232"/>
        <v>0.54037640942963006</v>
      </c>
      <c r="V455" s="42">
        <f t="shared" si="233"/>
        <v>1.0377068047885207</v>
      </c>
      <c r="W455" s="42">
        <f t="shared" si="234"/>
        <v>1.025139195458215</v>
      </c>
      <c r="X455" s="42">
        <f t="shared" si="235"/>
        <v>1.2567609330305762E-2</v>
      </c>
      <c r="Y455" s="42">
        <f t="shared" si="209"/>
        <v>9.7872137084266519E-3</v>
      </c>
      <c r="Z455" s="10">
        <f t="shared" si="236"/>
        <v>20.825189817962052</v>
      </c>
      <c r="AA455">
        <f t="shared" si="214"/>
        <v>6522141.8246141253</v>
      </c>
      <c r="AB455" s="10">
        <f t="shared" si="215"/>
        <v>6.5221418246141249</v>
      </c>
      <c r="AC455" s="10">
        <f t="shared" si="216"/>
        <v>6.421141824614125</v>
      </c>
      <c r="AD455" s="3">
        <f t="shared" si="217"/>
        <v>931.27510146687825</v>
      </c>
      <c r="AI455" s="94">
        <f t="shared" si="218"/>
        <v>1.025139195458215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139.67353966066324</v>
      </c>
      <c r="I456">
        <f t="shared" si="210"/>
        <v>1.3967353966066323E-4</v>
      </c>
      <c r="J456" s="4">
        <f t="shared" si="226"/>
        <v>840.68491940509364</v>
      </c>
      <c r="K456" s="40">
        <f t="shared" si="227"/>
        <v>6.0189275753126683</v>
      </c>
      <c r="L456" s="40">
        <f t="shared" si="211"/>
        <v>0</v>
      </c>
      <c r="M456" s="10">
        <f t="shared" si="228"/>
        <v>6.5221418246141249</v>
      </c>
      <c r="N456" s="10">
        <f t="shared" si="207"/>
        <v>17.20418640980624</v>
      </c>
      <c r="O456" s="10">
        <f t="shared" si="208"/>
        <v>-0.14810000000000001</v>
      </c>
      <c r="P456" s="10">
        <f t="shared" si="229"/>
        <v>13.032356309922703</v>
      </c>
      <c r="Q456" s="42">
        <f t="shared" si="230"/>
        <v>0.57354193019651845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4.7072949886597921E-4</v>
      </c>
      <c r="U456" s="42">
        <f t="shared" si="232"/>
        <v>0.5390206016644723</v>
      </c>
      <c r="V456" s="42">
        <f t="shared" si="233"/>
        <v>1.0377644001878692</v>
      </c>
      <c r="W456" s="42">
        <f t="shared" si="234"/>
        <v>1.0252024210598139</v>
      </c>
      <c r="X456" s="42">
        <f t="shared" si="235"/>
        <v>1.2561979128055345E-2</v>
      </c>
      <c r="Y456" s="42">
        <f t="shared" si="209"/>
        <v>9.8036255537785298E-3</v>
      </c>
      <c r="Z456" s="10">
        <f t="shared" si="236"/>
        <v>20.826452511253617</v>
      </c>
      <c r="AA456">
        <f t="shared" si="214"/>
        <v>6522531.1575698871</v>
      </c>
      <c r="AB456" s="10">
        <f t="shared" si="215"/>
        <v>6.5225311575698868</v>
      </c>
      <c r="AC456" s="10">
        <f t="shared" si="216"/>
        <v>6.4215311575698868</v>
      </c>
      <c r="AD456" s="3">
        <f t="shared" si="217"/>
        <v>931.33156745030999</v>
      </c>
      <c r="AI456" s="94">
        <f t="shared" si="218"/>
        <v>1.0252024210598139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139.67353966066324</v>
      </c>
      <c r="I457">
        <f t="shared" si="210"/>
        <v>1.3967353966066323E-4</v>
      </c>
      <c r="J457" s="4">
        <f t="shared" si="226"/>
        <v>842.42824271633083</v>
      </c>
      <c r="K457" s="40">
        <f t="shared" si="227"/>
        <v>6.0314089895839231</v>
      </c>
      <c r="L457" s="40">
        <f t="shared" si="211"/>
        <v>0</v>
      </c>
      <c r="M457" s="10">
        <f t="shared" si="228"/>
        <v>6.5225311575698868</v>
      </c>
      <c r="N457" s="10">
        <f t="shared" si="207"/>
        <v>17.20418640980624</v>
      </c>
      <c r="O457" s="10">
        <f t="shared" si="208"/>
        <v>-0.14810000000000001</v>
      </c>
      <c r="P457" s="10">
        <f t="shared" si="229"/>
        <v>13.032241098895016</v>
      </c>
      <c r="Q457" s="42">
        <f t="shared" si="230"/>
        <v>0.57484841146613885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4.7148908181445529E-4</v>
      </c>
      <c r="U457" s="42">
        <f t="shared" si="232"/>
        <v>0.53766470812229494</v>
      </c>
      <c r="V457" s="42">
        <f t="shared" si="233"/>
        <v>1.0378208809463487</v>
      </c>
      <c r="W457" s="42">
        <f t="shared" si="234"/>
        <v>1.0252645821364181</v>
      </c>
      <c r="X457" s="42">
        <f t="shared" si="235"/>
        <v>1.2556298809930588E-2</v>
      </c>
      <c r="Y457" s="42">
        <f t="shared" si="209"/>
        <v>9.8200301229894611E-3</v>
      </c>
      <c r="Z457" s="10">
        <f t="shared" si="236"/>
        <v>20.827693581362567</v>
      </c>
      <c r="AA457">
        <f t="shared" si="214"/>
        <v>6522913.8233344508</v>
      </c>
      <c r="AB457" s="10">
        <f t="shared" si="215"/>
        <v>6.5229138233344512</v>
      </c>
      <c r="AC457" s="10">
        <f t="shared" si="216"/>
        <v>6.4219138233344513</v>
      </c>
      <c r="AD457" s="3">
        <f t="shared" si="217"/>
        <v>931.38706647345191</v>
      </c>
      <c r="AI457" s="94">
        <f t="shared" si="218"/>
        <v>1.0252645821364181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139.67353966066324</v>
      </c>
      <c r="I458">
        <f t="shared" si="210"/>
        <v>1.3967353966066323E-4</v>
      </c>
      <c r="J458" s="4">
        <f t="shared" si="226"/>
        <v>844.17338750777299</v>
      </c>
      <c r="K458" s="40">
        <f t="shared" si="227"/>
        <v>6.0439034448378095</v>
      </c>
      <c r="L458" s="40">
        <f t="shared" si="211"/>
        <v>0</v>
      </c>
      <c r="M458" s="10">
        <f t="shared" si="228"/>
        <v>6.5229138233344512</v>
      </c>
      <c r="N458" s="10">
        <f t="shared" si="207"/>
        <v>17.20418640980624</v>
      </c>
      <c r="O458" s="10">
        <f t="shared" si="208"/>
        <v>-0.14810000000000001</v>
      </c>
      <c r="P458" s="10">
        <f t="shared" si="229"/>
        <v>13.032127868509605</v>
      </c>
      <c r="Q458" s="42">
        <f t="shared" si="230"/>
        <v>0.57615490408719616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4.7224871188554155E-4</v>
      </c>
      <c r="U458" s="42">
        <f t="shared" si="232"/>
        <v>0.53630873046390248</v>
      </c>
      <c r="V458" s="42">
        <f t="shared" si="233"/>
        <v>1.0378762470890222</v>
      </c>
      <c r="W458" s="42">
        <f t="shared" si="234"/>
        <v>1.0253256787262461</v>
      </c>
      <c r="X458" s="42">
        <f t="shared" si="235"/>
        <v>1.2550568362776016E-2</v>
      </c>
      <c r="Y458" s="42">
        <f t="shared" si="209"/>
        <v>9.836427347945504E-3</v>
      </c>
      <c r="Z458" s="10">
        <f t="shared" si="236"/>
        <v>20.828913029051414</v>
      </c>
      <c r="AA458">
        <f t="shared" si="214"/>
        <v>6523289.8221429242</v>
      </c>
      <c r="AB458" s="10">
        <f t="shared" si="215"/>
        <v>6.5232898221429245</v>
      </c>
      <c r="AC458" s="10">
        <f t="shared" si="216"/>
        <v>6.4222898221429245</v>
      </c>
      <c r="AD458" s="3">
        <f t="shared" si="217"/>
        <v>931.44159857040233</v>
      </c>
      <c r="AI458" s="94">
        <f t="shared" si="218"/>
        <v>1.0253256787262461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139.67353966066324</v>
      </c>
      <c r="I459">
        <f t="shared" si="210"/>
        <v>1.3967353966066323E-4</v>
      </c>
      <c r="J459" s="4">
        <f t="shared" si="226"/>
        <v>845.92035377941988</v>
      </c>
      <c r="K459" s="40">
        <f t="shared" si="227"/>
        <v>6.0564109410743274</v>
      </c>
      <c r="L459" s="40">
        <f t="shared" si="211"/>
        <v>0</v>
      </c>
      <c r="M459" s="10">
        <f t="shared" si="228"/>
        <v>6.5232898221429245</v>
      </c>
      <c r="N459" s="10">
        <f t="shared" si="207"/>
        <v>17.20418640980624</v>
      </c>
      <c r="O459" s="10">
        <f t="shared" si="208"/>
        <v>-0.14810000000000001</v>
      </c>
      <c r="P459" s="10">
        <f t="shared" si="229"/>
        <v>13.032016618297311</v>
      </c>
      <c r="Q459" s="42">
        <f t="shared" si="230"/>
        <v>0.57746140786136857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4.7300838814884165E-4</v>
      </c>
      <c r="U459" s="42">
        <f t="shared" si="232"/>
        <v>0.53495267035009864</v>
      </c>
      <c r="V459" s="42">
        <f t="shared" si="233"/>
        <v>1.0379304986415605</v>
      </c>
      <c r="W459" s="42">
        <f t="shared" si="234"/>
        <v>1.0253857108668361</v>
      </c>
      <c r="X459" s="42">
        <f t="shared" si="235"/>
        <v>1.2544787774724453E-2</v>
      </c>
      <c r="Y459" s="42">
        <f t="shared" si="209"/>
        <v>9.8528171605193737E-3</v>
      </c>
      <c r="Z459" s="10">
        <f t="shared" si="236"/>
        <v>20.830110855072164</v>
      </c>
      <c r="AA459">
        <f t="shared" si="214"/>
        <v>6523659.1542271776</v>
      </c>
      <c r="AB459" s="10">
        <f t="shared" si="215"/>
        <v>6.523659154227178</v>
      </c>
      <c r="AC459" s="10">
        <f t="shared" si="216"/>
        <v>6.422659154227178</v>
      </c>
      <c r="AD459" s="3">
        <f t="shared" si="217"/>
        <v>931.49516377479006</v>
      </c>
      <c r="AI459" s="94">
        <f t="shared" si="218"/>
        <v>1.0253857108668361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139.67353966066324</v>
      </c>
      <c r="I460">
        <f t="shared" si="210"/>
        <v>1.3967353966066323E-4</v>
      </c>
      <c r="J460" s="4">
        <f t="shared" si="226"/>
        <v>847.66914153127152</v>
      </c>
      <c r="K460" s="40">
        <f t="shared" si="227"/>
        <v>6.0689314782934769</v>
      </c>
      <c r="L460" s="40">
        <f t="shared" si="211"/>
        <v>0</v>
      </c>
      <c r="M460" s="10">
        <f t="shared" si="228"/>
        <v>6.523659154227178</v>
      </c>
      <c r="N460" s="10">
        <f t="shared" si="207"/>
        <v>17.20418640980624</v>
      </c>
      <c r="O460" s="10">
        <f t="shared" si="208"/>
        <v>-0.14810000000000001</v>
      </c>
      <c r="P460" s="10">
        <f t="shared" si="229"/>
        <v>13.031907347796986</v>
      </c>
      <c r="Q460" s="42">
        <f t="shared" si="230"/>
        <v>0.57876792259037035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4.7376810967395916E-4</v>
      </c>
      <c r="U460" s="42">
        <f t="shared" si="232"/>
        <v>0.53359652944168767</v>
      </c>
      <c r="V460" s="42">
        <f t="shared" si="233"/>
        <v>1.0379836356281225</v>
      </c>
      <c r="W460" s="42">
        <f t="shared" si="234"/>
        <v>1.025444678595208</v>
      </c>
      <c r="X460" s="42">
        <f t="shared" si="235"/>
        <v>1.2538957032914411E-2</v>
      </c>
      <c r="Y460" s="42">
        <f t="shared" si="209"/>
        <v>9.8691994925691976E-3</v>
      </c>
      <c r="Z460" s="10">
        <f t="shared" si="236"/>
        <v>20.831287060163351</v>
      </c>
      <c r="AA460">
        <f t="shared" si="214"/>
        <v>6524021.8198149279</v>
      </c>
      <c r="AB460" s="10">
        <f t="shared" si="215"/>
        <v>6.5240218198149282</v>
      </c>
      <c r="AC460" s="10">
        <f t="shared" si="216"/>
        <v>6.4230218198149283</v>
      </c>
      <c r="AD460" s="3">
        <f t="shared" si="217"/>
        <v>931.54776211964145</v>
      </c>
      <c r="AI460" s="94">
        <f t="shared" si="218"/>
        <v>1.025444678595208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139.67353966066324</v>
      </c>
      <c r="I461">
        <f t="shared" si="210"/>
        <v>1.3967353966066323E-4</v>
      </c>
      <c r="J461" s="4">
        <f t="shared" si="226"/>
        <v>849.41975076332801</v>
      </c>
      <c r="K461" s="40">
        <f t="shared" si="227"/>
        <v>6.0814650564952579</v>
      </c>
      <c r="L461" s="40">
        <f t="shared" si="211"/>
        <v>0</v>
      </c>
      <c r="M461" s="10">
        <f t="shared" si="228"/>
        <v>6.5240218198149282</v>
      </c>
      <c r="N461" s="10">
        <f t="shared" si="207"/>
        <v>17.20418640980624</v>
      </c>
      <c r="O461" s="10">
        <f t="shared" si="208"/>
        <v>-0.14810000000000001</v>
      </c>
      <c r="P461" s="10">
        <f t="shared" si="229"/>
        <v>13.031800056555786</v>
      </c>
      <c r="Q461" s="42">
        <f t="shared" si="230"/>
        <v>0.5800744480759511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4.745278755304978E-4</v>
      </c>
      <c r="U461" s="42">
        <f t="shared" si="232"/>
        <v>0.53224030939947331</v>
      </c>
      <c r="V461" s="42">
        <f t="shared" si="233"/>
        <v>1.0380356580733119</v>
      </c>
      <c r="W461" s="42">
        <f t="shared" si="234"/>
        <v>1.0255025819477195</v>
      </c>
      <c r="X461" s="42">
        <f t="shared" si="235"/>
        <v>1.2533076125592402E-2</v>
      </c>
      <c r="Y461" s="42">
        <f t="shared" si="209"/>
        <v>9.8855742759400081E-3</v>
      </c>
      <c r="Z461" s="10">
        <f t="shared" si="236"/>
        <v>20.832441645052871</v>
      </c>
      <c r="AA461">
        <f t="shared" si="214"/>
        <v>6524377.8191306107</v>
      </c>
      <c r="AB461" s="10">
        <f t="shared" si="215"/>
        <v>6.5243778191306108</v>
      </c>
      <c r="AC461" s="10">
        <f t="shared" si="216"/>
        <v>6.4233778191306108</v>
      </c>
      <c r="AD461" s="3">
        <f t="shared" si="217"/>
        <v>931.59939363750698</v>
      </c>
      <c r="AI461" s="94">
        <f t="shared" si="218"/>
        <v>1.0255025819477195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139.67353966066324</v>
      </c>
      <c r="I462">
        <f t="shared" si="210"/>
        <v>1.3967353966066323E-4</v>
      </c>
      <c r="J462" s="4">
        <f t="shared" si="226"/>
        <v>851.17218147558924</v>
      </c>
      <c r="K462" s="40">
        <f t="shared" si="227"/>
        <v>6.0940116756796705</v>
      </c>
      <c r="L462" s="40">
        <f t="shared" si="211"/>
        <v>0</v>
      </c>
      <c r="M462" s="10">
        <f t="shared" si="228"/>
        <v>6.5243778191306108</v>
      </c>
      <c r="N462" s="10">
        <f t="shared" si="207"/>
        <v>17.20418640980624</v>
      </c>
      <c r="O462" s="10">
        <f t="shared" si="208"/>
        <v>-0.14810000000000001</v>
      </c>
      <c r="P462" s="10">
        <f t="shared" si="229"/>
        <v>13.03169474412887</v>
      </c>
      <c r="Q462" s="42">
        <f t="shared" si="230"/>
        <v>0.58138098411989536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4.7528768478806118E-4</v>
      </c>
      <c r="U462" s="42">
        <f t="shared" si="232"/>
        <v>0.53088401188425971</v>
      </c>
      <c r="V462" s="42">
        <f t="shared" si="233"/>
        <v>1.0380865660002114</v>
      </c>
      <c r="W462" s="42">
        <f t="shared" si="234"/>
        <v>1.0255594209602039</v>
      </c>
      <c r="X462" s="42">
        <f t="shared" si="235"/>
        <v>1.2527145040007515E-2</v>
      </c>
      <c r="Y462" s="42">
        <f t="shared" si="209"/>
        <v>9.9019414424624946E-3</v>
      </c>
      <c r="Z462" s="10">
        <f t="shared" si="236"/>
        <v>20.83357461045501</v>
      </c>
      <c r="AA462">
        <f t="shared" si="214"/>
        <v>6524727.1523944661</v>
      </c>
      <c r="AB462" s="10">
        <f t="shared" si="215"/>
        <v>6.5247271523944663</v>
      </c>
      <c r="AC462" s="10">
        <f t="shared" si="216"/>
        <v>6.4237271523944663</v>
      </c>
      <c r="AD462" s="3">
        <f t="shared" si="217"/>
        <v>931.65005836032867</v>
      </c>
      <c r="AI462" s="94">
        <f t="shared" si="218"/>
        <v>1.0255594209602039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139.67353966066324</v>
      </c>
      <c r="I463">
        <f t="shared" si="210"/>
        <v>1.3967353966066323E-4</v>
      </c>
      <c r="J463" s="4">
        <f t="shared" si="226"/>
        <v>852.92643366805532</v>
      </c>
      <c r="K463" s="40">
        <f t="shared" si="227"/>
        <v>6.1065713358467146</v>
      </c>
      <c r="L463" s="40">
        <f t="shared" si="211"/>
        <v>0</v>
      </c>
      <c r="M463" s="10">
        <f t="shared" si="228"/>
        <v>6.5247271523944663</v>
      </c>
      <c r="N463" s="10">
        <f t="shared" si="207"/>
        <v>17.20418640980624</v>
      </c>
      <c r="O463" s="10">
        <f t="shared" si="208"/>
        <v>-0.14810000000000001</v>
      </c>
      <c r="P463" s="10">
        <f t="shared" si="229"/>
        <v>13.031591410079695</v>
      </c>
      <c r="Q463" s="42">
        <f t="shared" si="230"/>
        <v>0.58268753052402167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4.7604753651625292E-4</v>
      </c>
      <c r="U463" s="42">
        <f t="shared" si="232"/>
        <v>0.52952763855685114</v>
      </c>
      <c r="V463" s="42">
        <f t="shared" si="233"/>
        <v>1.0381363594319319</v>
      </c>
      <c r="W463" s="42">
        <f t="shared" si="234"/>
        <v>1.025615195667825</v>
      </c>
      <c r="X463" s="42">
        <f t="shared" si="235"/>
        <v>1.2521163764106946E-2</v>
      </c>
      <c r="Y463" s="42">
        <f t="shared" si="209"/>
        <v>9.9183009239539651E-3</v>
      </c>
      <c r="Z463" s="10">
        <f t="shared" si="236"/>
        <v>20.834685957072146</v>
      </c>
      <c r="AA463">
        <f t="shared" si="214"/>
        <v>6525069.819823062</v>
      </c>
      <c r="AB463" s="10">
        <f t="shared" si="215"/>
        <v>6.5250698198230621</v>
      </c>
      <c r="AC463" s="10">
        <f t="shared" si="216"/>
        <v>6.4240698198230621</v>
      </c>
      <c r="AD463" s="3">
        <f t="shared" si="217"/>
        <v>931.69975631951593</v>
      </c>
      <c r="AI463" s="94">
        <f t="shared" si="218"/>
        <v>1.025615195667825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139.67353966066324</v>
      </c>
      <c r="I464">
        <f t="shared" si="210"/>
        <v>1.3967353966066323E-4</v>
      </c>
      <c r="J464" s="4">
        <f t="shared" si="226"/>
        <v>854.68250734072626</v>
      </c>
      <c r="K464" s="40">
        <f t="shared" si="227"/>
        <v>6.1191440369963903</v>
      </c>
      <c r="L464" s="40">
        <f t="shared" si="211"/>
        <v>0</v>
      </c>
      <c r="M464" s="10">
        <f t="shared" si="228"/>
        <v>6.5250698198230621</v>
      </c>
      <c r="N464" s="10">
        <f t="shared" si="207"/>
        <v>17.20418640980624</v>
      </c>
      <c r="O464" s="10">
        <f t="shared" si="208"/>
        <v>-0.14810000000000001</v>
      </c>
      <c r="P464" s="10">
        <f t="shared" si="229"/>
        <v>13.031490053979843</v>
      </c>
      <c r="Q464" s="42">
        <f t="shared" si="230"/>
        <v>0.58399408709018219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4.768074297846767E-4</v>
      </c>
      <c r="U464" s="42">
        <f t="shared" si="232"/>
        <v>0.52817119107805122</v>
      </c>
      <c r="V464" s="42">
        <f t="shared" si="233"/>
        <v>1.0381850383914231</v>
      </c>
      <c r="W464" s="42">
        <f t="shared" si="234"/>
        <v>1.0256699061051602</v>
      </c>
      <c r="X464" s="42">
        <f t="shared" si="235"/>
        <v>1.2515132286262887E-2</v>
      </c>
      <c r="Y464" s="42">
        <f t="shared" si="209"/>
        <v>9.9346526522189494E-3</v>
      </c>
      <c r="Z464" s="10">
        <f t="shared" si="236"/>
        <v>20.835775685595706</v>
      </c>
      <c r="AA464">
        <f t="shared" si="214"/>
        <v>6525405.8216295885</v>
      </c>
      <c r="AB464" s="10">
        <f t="shared" si="215"/>
        <v>6.5254058216295885</v>
      </c>
      <c r="AC464" s="10">
        <f t="shared" si="216"/>
        <v>6.4244058216295885</v>
      </c>
      <c r="AD464" s="3">
        <f t="shared" si="217"/>
        <v>931.74848754598816</v>
      </c>
      <c r="AI464" s="94">
        <f t="shared" si="218"/>
        <v>1.0256699061051602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139.67353966066324</v>
      </c>
      <c r="I465">
        <f t="shared" si="210"/>
        <v>1.3967353966066323E-4</v>
      </c>
      <c r="J465" s="4">
        <f t="shared" si="226"/>
        <v>856.44040249360205</v>
      </c>
      <c r="K465" s="40">
        <f t="shared" si="227"/>
        <v>6.1317297791286984</v>
      </c>
      <c r="L465" s="40">
        <f t="shared" si="211"/>
        <v>0</v>
      </c>
      <c r="M465" s="10">
        <f t="shared" si="228"/>
        <v>6.5254058216295885</v>
      </c>
      <c r="N465" s="10">
        <f t="shared" si="207"/>
        <v>17.20418640980624</v>
      </c>
      <c r="O465" s="10">
        <f t="shared" si="208"/>
        <v>-0.14810000000000001</v>
      </c>
      <c r="P465" s="10">
        <f t="shared" si="229"/>
        <v>13.031390675408925</v>
      </c>
      <c r="Q465" s="42">
        <f t="shared" si="230"/>
        <v>0.58530065362026196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4.7756736366293611E-4</v>
      </c>
      <c r="U465" s="42">
        <f t="shared" si="232"/>
        <v>0.52681467110866431</v>
      </c>
      <c r="V465" s="42">
        <f t="shared" si="233"/>
        <v>1.0382326029001279</v>
      </c>
      <c r="W465" s="42">
        <f t="shared" si="234"/>
        <v>1.0257235523062469</v>
      </c>
      <c r="X465" s="42">
        <f t="shared" si="235"/>
        <v>1.2509050593880966E-2</v>
      </c>
      <c r="Y465" s="42">
        <f t="shared" si="209"/>
        <v>9.9509965590479886E-3</v>
      </c>
      <c r="Z465" s="10">
        <f t="shared" si="236"/>
        <v>20.836843796703278</v>
      </c>
      <c r="AA465">
        <f t="shared" si="214"/>
        <v>6525735.1580229718</v>
      </c>
      <c r="AB465" s="10">
        <f t="shared" si="215"/>
        <v>6.5257351580229717</v>
      </c>
      <c r="AC465" s="10">
        <f t="shared" si="216"/>
        <v>6.4247351580229717</v>
      </c>
      <c r="AD465" s="3">
        <f t="shared" si="217"/>
        <v>931.79625207004665</v>
      </c>
      <c r="AI465" s="94">
        <f t="shared" si="218"/>
        <v>1.0257235523062469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139.67353966066324</v>
      </c>
      <c r="I466">
        <f t="shared" si="210"/>
        <v>1.3967353966066323E-4</v>
      </c>
      <c r="J466" s="4">
        <f t="shared" si="226"/>
        <v>858.20011912668258</v>
      </c>
      <c r="K466" s="40">
        <f t="shared" si="227"/>
        <v>6.1443285622436372</v>
      </c>
      <c r="L466" s="40">
        <f t="shared" si="211"/>
        <v>0</v>
      </c>
      <c r="M466" s="10">
        <f t="shared" si="228"/>
        <v>6.5257351580229717</v>
      </c>
      <c r="N466" s="10">
        <f t="shared" si="207"/>
        <v>17.20418640980624</v>
      </c>
      <c r="O466" s="10">
        <f t="shared" si="208"/>
        <v>-0.14810000000000001</v>
      </c>
      <c r="P466" s="10">
        <f t="shared" si="229"/>
        <v>13.031293273954857</v>
      </c>
      <c r="Q466" s="42">
        <f t="shared" si="230"/>
        <v>0.58660722991617831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4.7832733722063479E-4</v>
      </c>
      <c r="U466" s="42">
        <f t="shared" si="232"/>
        <v>0.52545808030949426</v>
      </c>
      <c r="V466" s="42">
        <f t="shared" si="233"/>
        <v>1.0382790529799306</v>
      </c>
      <c r="W466" s="42">
        <f t="shared" si="234"/>
        <v>1.0257761343044434</v>
      </c>
      <c r="X466" s="42">
        <f t="shared" si="235"/>
        <v>1.2502918675487251E-2</v>
      </c>
      <c r="Y466" s="42">
        <f t="shared" si="209"/>
        <v>9.9673325762191494E-3</v>
      </c>
      <c r="Z466" s="10">
        <f t="shared" si="236"/>
        <v>20.837890291061466</v>
      </c>
      <c r="AA466">
        <f t="shared" si="214"/>
        <v>6526057.8292087484</v>
      </c>
      <c r="AB466" s="10">
        <f t="shared" si="215"/>
        <v>6.5260578292087486</v>
      </c>
      <c r="AC466" s="10">
        <f t="shared" si="216"/>
        <v>6.4250578292087486</v>
      </c>
      <c r="AD466" s="3">
        <f t="shared" si="217"/>
        <v>931.84304992150089</v>
      </c>
      <c r="AI466" s="94">
        <f t="shared" si="218"/>
        <v>1.0257761343044434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139.67353966066324</v>
      </c>
      <c r="I467">
        <f t="shared" si="210"/>
        <v>1.3967353966066323E-4</v>
      </c>
      <c r="J467" s="4">
        <f t="shared" si="226"/>
        <v>859.96165723996796</v>
      </c>
      <c r="K467" s="40">
        <f t="shared" si="227"/>
        <v>6.1569403863412084</v>
      </c>
      <c r="L467" s="40">
        <f t="shared" si="211"/>
        <v>0</v>
      </c>
      <c r="M467" s="10">
        <f t="shared" si="228"/>
        <v>6.5260578292087486</v>
      </c>
      <c r="N467" s="10">
        <f t="shared" si="207"/>
        <v>17.20418640980624</v>
      </c>
      <c r="O467" s="10">
        <f t="shared" si="208"/>
        <v>-0.14810000000000001</v>
      </c>
      <c r="P467" s="10">
        <f t="shared" si="229"/>
        <v>13.031197849213568</v>
      </c>
      <c r="Q467" s="42">
        <f t="shared" si="230"/>
        <v>0.58791381577988011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4.7908734952737639E-4</v>
      </c>
      <c r="U467" s="42">
        <f t="shared" si="232"/>
        <v>0.52410142034134521</v>
      </c>
      <c r="V467" s="42">
        <f t="shared" si="233"/>
        <v>1.0383243886516347</v>
      </c>
      <c r="W467" s="42">
        <f t="shared" si="234"/>
        <v>1.0258276521325647</v>
      </c>
      <c r="X467" s="42">
        <f t="shared" si="235"/>
        <v>1.2496736519070017E-2</v>
      </c>
      <c r="Y467" s="42">
        <f t="shared" si="209"/>
        <v>9.9836606354973718E-3</v>
      </c>
      <c r="Z467" s="10">
        <f t="shared" si="236"/>
        <v>20.838915169324206</v>
      </c>
      <c r="AA467">
        <f t="shared" si="214"/>
        <v>6526373.8353885505</v>
      </c>
      <c r="AB467" s="10">
        <f t="shared" si="215"/>
        <v>6.5263738353885508</v>
      </c>
      <c r="AC467" s="10">
        <f t="shared" si="216"/>
        <v>6.4253738353885508</v>
      </c>
      <c r="AD467" s="3">
        <f t="shared" si="217"/>
        <v>931.88888112959398</v>
      </c>
      <c r="AI467" s="94">
        <f t="shared" si="218"/>
        <v>1.0258276521325647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139.67353966066324</v>
      </c>
      <c r="I468">
        <f t="shared" si="210"/>
        <v>1.3967353966066323E-4</v>
      </c>
      <c r="J468" s="4">
        <f t="shared" si="226"/>
        <v>861.7250168334582</v>
      </c>
      <c r="K468" s="40">
        <f t="shared" si="227"/>
        <v>6.1695652514214112</v>
      </c>
      <c r="L468" s="40">
        <f t="shared" si="211"/>
        <v>0</v>
      </c>
      <c r="M468" s="10">
        <f t="shared" si="228"/>
        <v>6.5263738353885508</v>
      </c>
      <c r="N468" s="10">
        <f t="shared" si="207"/>
        <v>17.20418640980624</v>
      </c>
      <c r="O468" s="10">
        <f t="shared" si="208"/>
        <v>-0.14810000000000001</v>
      </c>
      <c r="P468" s="10">
        <f t="shared" si="229"/>
        <v>13.031104400789173</v>
      </c>
      <c r="Q468" s="42">
        <f t="shared" si="230"/>
        <v>0.58922041101334721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4.7984739965276454E-4</v>
      </c>
      <c r="U468" s="42">
        <f t="shared" si="232"/>
        <v>0.52274469286502101</v>
      </c>
      <c r="V468" s="42">
        <f t="shared" si="233"/>
        <v>1.0383686099359755</v>
      </c>
      <c r="W468" s="42">
        <f t="shared" si="234"/>
        <v>1.0258781058228044</v>
      </c>
      <c r="X468" s="42">
        <f t="shared" si="235"/>
        <v>1.2490504113171097E-2</v>
      </c>
      <c r="Y468" s="42">
        <f t="shared" si="209"/>
        <v>9.999980668635243E-3</v>
      </c>
      <c r="Z468" s="10">
        <f t="shared" si="236"/>
        <v>20.839918432134052</v>
      </c>
      <c r="AA468">
        <f t="shared" si="214"/>
        <v>6526683.1767604994</v>
      </c>
      <c r="AB468" s="10">
        <f t="shared" si="215"/>
        <v>6.5266831767604998</v>
      </c>
      <c r="AC468" s="10">
        <f t="shared" si="216"/>
        <v>6.4256831767604998</v>
      </c>
      <c r="AD468" s="3">
        <f t="shared" si="217"/>
        <v>931.93374572306004</v>
      </c>
      <c r="AI468" s="94">
        <f t="shared" si="218"/>
        <v>1.0258781058228044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139.67353966066324</v>
      </c>
      <c r="I469">
        <f t="shared" si="210"/>
        <v>1.3967353966066323E-4</v>
      </c>
      <c r="J469" s="4">
        <f t="shared" si="226"/>
        <v>863.49019790715329</v>
      </c>
      <c r="K469" s="40">
        <f t="shared" si="227"/>
        <v>6.1822031574842455</v>
      </c>
      <c r="L469" s="40">
        <f t="shared" si="211"/>
        <v>0</v>
      </c>
      <c r="M469" s="10">
        <f t="shared" si="228"/>
        <v>6.5266831767604998</v>
      </c>
      <c r="N469" s="10">
        <f t="shared" si="207"/>
        <v>17.20418640980624</v>
      </c>
      <c r="O469" s="10">
        <f t="shared" si="208"/>
        <v>-0.14810000000000001</v>
      </c>
      <c r="P469" s="10">
        <f t="shared" si="229"/>
        <v>13.031012928293839</v>
      </c>
      <c r="Q469" s="42">
        <f t="shared" si="230"/>
        <v>0.59052701541858987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4.8060748666640295E-4</v>
      </c>
      <c r="U469" s="42">
        <f t="shared" si="232"/>
        <v>0.52138789954132581</v>
      </c>
      <c r="V469" s="42">
        <f t="shared" si="233"/>
        <v>1.0384117168526015</v>
      </c>
      <c r="W469" s="42">
        <f t="shared" si="234"/>
        <v>1.0259274954067938</v>
      </c>
      <c r="X469" s="42">
        <f t="shared" si="235"/>
        <v>1.2484221445807631E-2</v>
      </c>
      <c r="Y469" s="42">
        <f t="shared" si="209"/>
        <v>1.001629260737236E-2</v>
      </c>
      <c r="Z469" s="10">
        <f t="shared" si="236"/>
        <v>20.840900080120523</v>
      </c>
      <c r="AA469">
        <f t="shared" si="214"/>
        <v>6526985.8535186984</v>
      </c>
      <c r="AB469" s="10">
        <f t="shared" si="215"/>
        <v>6.5269858535186982</v>
      </c>
      <c r="AC469" s="10">
        <f t="shared" si="216"/>
        <v>6.4259858535186982</v>
      </c>
      <c r="AD469" s="3">
        <f t="shared" si="217"/>
        <v>931.97764373005054</v>
      </c>
      <c r="AI469" s="94">
        <f t="shared" si="218"/>
        <v>1.0259274954067938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139.67353966066324</v>
      </c>
      <c r="I470">
        <f t="shared" si="210"/>
        <v>1.3967353966066323E-4</v>
      </c>
      <c r="J470" s="4">
        <f t="shared" si="226"/>
        <v>865.25720046105312</v>
      </c>
      <c r="K470" s="40">
        <f t="shared" si="227"/>
        <v>6.1948541045297114</v>
      </c>
      <c r="L470" s="40">
        <f t="shared" si="211"/>
        <v>0</v>
      </c>
      <c r="M470" s="10">
        <f t="shared" si="228"/>
        <v>6.5269858535186982</v>
      </c>
      <c r="N470" s="10">
        <f t="shared" si="207"/>
        <v>17.20418640980624</v>
      </c>
      <c r="O470" s="10">
        <f t="shared" si="208"/>
        <v>-0.14810000000000001</v>
      </c>
      <c r="P470" s="10">
        <f t="shared" si="229"/>
        <v>13.030923431347933</v>
      </c>
      <c r="Q470" s="42">
        <f t="shared" si="230"/>
        <v>0.59183362879764811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4.8136760963789514E-4</v>
      </c>
      <c r="U470" s="42">
        <f t="shared" si="232"/>
        <v>0.52003104203106365</v>
      </c>
      <c r="V470" s="42">
        <f t="shared" si="233"/>
        <v>1.0384537094210131</v>
      </c>
      <c r="W470" s="42">
        <f t="shared" si="234"/>
        <v>1.0259758209155243</v>
      </c>
      <c r="X470" s="42">
        <f t="shared" si="235"/>
        <v>1.247788850548881E-2</v>
      </c>
      <c r="Y470" s="42">
        <f t="shared" si="209"/>
        <v>1.0032596383436029E-2</v>
      </c>
      <c r="Z470" s="10">
        <f t="shared" si="236"/>
        <v>20.841860113901241</v>
      </c>
      <c r="AA470">
        <f t="shared" si="214"/>
        <v>6527281.8658535816</v>
      </c>
      <c r="AB470" s="10">
        <f t="shared" si="215"/>
        <v>6.5272818658535812</v>
      </c>
      <c r="AC470" s="10">
        <f t="shared" si="216"/>
        <v>6.4262818658535812</v>
      </c>
      <c r="AD470" s="3">
        <f t="shared" si="217"/>
        <v>932.02057517818446</v>
      </c>
      <c r="AI470" s="94">
        <f t="shared" si="218"/>
        <v>1.0259758209155243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139.67353966066324</v>
      </c>
      <c r="I471">
        <f t="shared" si="210"/>
        <v>1.3967353966066323E-4</v>
      </c>
      <c r="J471" s="4">
        <f t="shared" si="226"/>
        <v>867.0260244951578</v>
      </c>
      <c r="K471" s="40">
        <f t="shared" si="227"/>
        <v>6.2075180925578097</v>
      </c>
      <c r="L471" s="40">
        <f t="shared" si="211"/>
        <v>0</v>
      </c>
      <c r="M471" s="10">
        <f t="shared" si="228"/>
        <v>6.5272818658535812</v>
      </c>
      <c r="N471" s="10">
        <f t="shared" si="207"/>
        <v>17.20418640980624</v>
      </c>
      <c r="O471" s="10">
        <f t="shared" si="208"/>
        <v>-0.14810000000000001</v>
      </c>
      <c r="P471" s="10">
        <f t="shared" si="229"/>
        <v>13.030835909579913</v>
      </c>
      <c r="Q471" s="42">
        <f t="shared" si="230"/>
        <v>0.59314025095259104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4.8212776763684477E-4</v>
      </c>
      <c r="U471" s="42">
        <f t="shared" si="232"/>
        <v>0.5186741219950386</v>
      </c>
      <c r="V471" s="42">
        <f t="shared" si="233"/>
        <v>1.0384945876601377</v>
      </c>
      <c r="W471" s="42">
        <f t="shared" si="234"/>
        <v>1.0260230823794001</v>
      </c>
      <c r="X471" s="42">
        <f t="shared" si="235"/>
        <v>1.2471505280737594E-2</v>
      </c>
      <c r="Y471" s="42">
        <f t="shared" si="209"/>
        <v>1.0048891928541328E-2</v>
      </c>
      <c r="Z471" s="10">
        <f t="shared" si="236"/>
        <v>20.842798534081737</v>
      </c>
      <c r="AA471">
        <f t="shared" si="214"/>
        <v>6527571.2139518568</v>
      </c>
      <c r="AB471" s="10">
        <f t="shared" si="215"/>
        <v>6.5275712139518571</v>
      </c>
      <c r="AC471" s="10">
        <f t="shared" si="216"/>
        <v>6.4265712139518572</v>
      </c>
      <c r="AD471" s="3">
        <f t="shared" si="217"/>
        <v>932.06254009454051</v>
      </c>
      <c r="AI471" s="94">
        <f t="shared" si="218"/>
        <v>1.0260230823794001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139.67353966066324</v>
      </c>
      <c r="I472">
        <f t="shared" si="210"/>
        <v>1.3967353966066323E-4</v>
      </c>
      <c r="J472" s="4">
        <f t="shared" si="226"/>
        <v>868.79667000946711</v>
      </c>
      <c r="K472" s="40">
        <f t="shared" si="227"/>
        <v>6.2201951215685378</v>
      </c>
      <c r="L472" s="40">
        <f t="shared" si="211"/>
        <v>0</v>
      </c>
      <c r="M472" s="10">
        <f t="shared" si="228"/>
        <v>6.5275712139518571</v>
      </c>
      <c r="N472" s="10">
        <f t="shared" si="207"/>
        <v>17.20418640980624</v>
      </c>
      <c r="O472" s="10">
        <f t="shared" si="208"/>
        <v>-0.14810000000000001</v>
      </c>
      <c r="P472" s="10">
        <f t="shared" si="229"/>
        <v>13.030750362626344</v>
      </c>
      <c r="Q472" s="42">
        <f t="shared" si="230"/>
        <v>0.59444688168551618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4.8288795973285551E-4</v>
      </c>
      <c r="U472" s="42">
        <f t="shared" si="232"/>
        <v>0.51731714109405469</v>
      </c>
      <c r="V472" s="42">
        <f t="shared" si="233"/>
        <v>1.0385343515884151</v>
      </c>
      <c r="W472" s="42">
        <f t="shared" si="234"/>
        <v>1.0260692798282314</v>
      </c>
      <c r="X472" s="42">
        <f t="shared" si="235"/>
        <v>1.2465071760183744E-2</v>
      </c>
      <c r="Y472" s="42">
        <f t="shared" si="209"/>
        <v>1.00651791743913E-2</v>
      </c>
      <c r="Z472" s="10">
        <f t="shared" si="236"/>
        <v>20.843715341255525</v>
      </c>
      <c r="AA472">
        <f t="shared" si="214"/>
        <v>6527853.8979965243</v>
      </c>
      <c r="AB472" s="10">
        <f t="shared" si="215"/>
        <v>6.5278538979965246</v>
      </c>
      <c r="AC472" s="10">
        <f t="shared" si="216"/>
        <v>6.4268538979965246</v>
      </c>
      <c r="AD472" s="3">
        <f t="shared" si="217"/>
        <v>932.1035385056598</v>
      </c>
      <c r="AI472" s="94">
        <f t="shared" si="218"/>
        <v>1.0260692798282314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139.67353966066324</v>
      </c>
      <c r="I473">
        <f t="shared" si="210"/>
        <v>1.3967353966066323E-4</v>
      </c>
      <c r="J473" s="4">
        <f t="shared" si="226"/>
        <v>870.56913700398138</v>
      </c>
      <c r="K473" s="40">
        <f t="shared" si="227"/>
        <v>6.2328851915618984</v>
      </c>
      <c r="L473" s="40">
        <f t="shared" si="211"/>
        <v>0</v>
      </c>
      <c r="M473" s="10">
        <f t="shared" si="228"/>
        <v>6.5278538979965246</v>
      </c>
      <c r="N473" s="10">
        <f t="shared" si="207"/>
        <v>17.20418640980624</v>
      </c>
      <c r="O473" s="10">
        <f t="shared" si="208"/>
        <v>-0.14810000000000001</v>
      </c>
      <c r="P473" s="10">
        <f t="shared" si="229"/>
        <v>13.030666790131889</v>
      </c>
      <c r="Q473" s="42">
        <f t="shared" si="230"/>
        <v>0.59575352079854893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4.8364818499553098E-4</v>
      </c>
      <c r="U473" s="42">
        <f t="shared" si="232"/>
        <v>0.51596010098891587</v>
      </c>
      <c r="V473" s="42">
        <f t="shared" si="233"/>
        <v>1.0385730012237946</v>
      </c>
      <c r="W473" s="42">
        <f t="shared" si="234"/>
        <v>1.0261144132912359</v>
      </c>
      <c r="X473" s="42">
        <f t="shared" si="235"/>
        <v>1.2458587932558718E-2</v>
      </c>
      <c r="Y473" s="42">
        <f t="shared" si="209"/>
        <v>1.008145805267714E-2</v>
      </c>
      <c r="Z473" s="10">
        <f t="shared" si="236"/>
        <v>20.844610536004172</v>
      </c>
      <c r="AA473">
        <f t="shared" si="214"/>
        <v>6528129.9181669028</v>
      </c>
      <c r="AB473" s="10">
        <f t="shared" si="215"/>
        <v>6.5281299181669032</v>
      </c>
      <c r="AC473" s="10">
        <f t="shared" si="216"/>
        <v>6.4271299181669033</v>
      </c>
      <c r="AD473" s="3">
        <f t="shared" si="217"/>
        <v>932.14357043754933</v>
      </c>
      <c r="AI473" s="94">
        <f t="shared" si="218"/>
        <v>1.0261144132912359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139.67353966066324</v>
      </c>
      <c r="I474">
        <f t="shared" si="210"/>
        <v>1.3967353966066323E-4</v>
      </c>
      <c r="J474" s="4">
        <f t="shared" si="226"/>
        <v>872.34342547870051</v>
      </c>
      <c r="K474" s="40">
        <f t="shared" si="227"/>
        <v>6.2455883025378913</v>
      </c>
      <c r="L474" s="40">
        <f t="shared" si="211"/>
        <v>0</v>
      </c>
      <c r="M474" s="10">
        <f t="shared" si="228"/>
        <v>6.5281299181669032</v>
      </c>
      <c r="N474" s="10">
        <f t="shared" si="207"/>
        <v>17.20418640980624</v>
      </c>
      <c r="O474" s="10">
        <f t="shared" si="208"/>
        <v>-0.14810000000000001</v>
      </c>
      <c r="P474" s="10">
        <f t="shared" si="229"/>
        <v>13.030585191749282</v>
      </c>
      <c r="Q474" s="42">
        <f t="shared" si="230"/>
        <v>0.59706016809384188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4.8440844249447485E-4</v>
      </c>
      <c r="U474" s="42">
        <f t="shared" si="232"/>
        <v>0.51460300334042608</v>
      </c>
      <c r="V474" s="42">
        <f t="shared" si="233"/>
        <v>1.0386105365836535</v>
      </c>
      <c r="W474" s="42">
        <f t="shared" si="234"/>
        <v>1.0261584827970438</v>
      </c>
      <c r="X474" s="42">
        <f t="shared" si="235"/>
        <v>1.245205378660974E-2</v>
      </c>
      <c r="Y474" s="42">
        <f t="shared" si="209"/>
        <v>1.0097728495078256E-2</v>
      </c>
      <c r="Z474" s="10">
        <f t="shared" si="236"/>
        <v>20.845484118897105</v>
      </c>
      <c r="AA474">
        <f t="shared" si="214"/>
        <v>6528399.2746385662</v>
      </c>
      <c r="AB474" s="10">
        <f t="shared" si="215"/>
        <v>6.5283992746385664</v>
      </c>
      <c r="AC474" s="10">
        <f t="shared" si="216"/>
        <v>6.4273992746385664</v>
      </c>
      <c r="AD474" s="3">
        <f t="shared" si="217"/>
        <v>932.18263591567313</v>
      </c>
      <c r="AI474" s="94">
        <f t="shared" si="218"/>
        <v>1.0261584827970438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139.67353966066324</v>
      </c>
      <c r="I475">
        <f t="shared" si="210"/>
        <v>1.3967353966066323E-4</v>
      </c>
      <c r="J475" s="4">
        <f t="shared" si="226"/>
        <v>874.11953543362438</v>
      </c>
      <c r="K475" s="40">
        <f t="shared" si="227"/>
        <v>6.258304454496515</v>
      </c>
      <c r="L475" s="40">
        <f t="shared" si="211"/>
        <v>0</v>
      </c>
      <c r="M475" s="10">
        <f t="shared" si="228"/>
        <v>6.5283992746385664</v>
      </c>
      <c r="N475" s="10">
        <f t="shared" si="207"/>
        <v>17.20418640980624</v>
      </c>
      <c r="O475" s="10">
        <f t="shared" si="208"/>
        <v>-0.14810000000000001</v>
      </c>
      <c r="P475" s="10">
        <f t="shared" si="229"/>
        <v>13.030505567139373</v>
      </c>
      <c r="Q475" s="42">
        <f t="shared" si="230"/>
        <v>0.59836682337357416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4.8516873129929067E-4</v>
      </c>
      <c r="U475" s="42">
        <f t="shared" si="232"/>
        <v>0.51324584980938959</v>
      </c>
      <c r="V475" s="42">
        <f t="shared" si="233"/>
        <v>1.0386469576846282</v>
      </c>
      <c r="W475" s="42">
        <f t="shared" si="234"/>
        <v>1.0262014883736874</v>
      </c>
      <c r="X475" s="42">
        <f t="shared" si="235"/>
        <v>1.2445469310940815E-2</v>
      </c>
      <c r="Y475" s="42">
        <f t="shared" si="209"/>
        <v>1.0113990433262143E-2</v>
      </c>
      <c r="Z475" s="10">
        <f t="shared" si="236"/>
        <v>20.846336090491018</v>
      </c>
      <c r="AA475">
        <f t="shared" si="214"/>
        <v>6528661.9675831618</v>
      </c>
      <c r="AB475" s="10">
        <f t="shared" si="215"/>
        <v>6.5286619675831616</v>
      </c>
      <c r="AC475" s="10">
        <f t="shared" si="216"/>
        <v>6.4276619675831617</v>
      </c>
      <c r="AD475" s="3">
        <f t="shared" si="217"/>
        <v>932.22073496492555</v>
      </c>
      <c r="AI475" s="94">
        <f t="shared" si="218"/>
        <v>1.0262014883736874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139.67353966066324</v>
      </c>
      <c r="I476">
        <f t="shared" si="210"/>
        <v>1.3967353966066323E-4</v>
      </c>
      <c r="J476" s="4">
        <f t="shared" si="226"/>
        <v>875.89746686875299</v>
      </c>
      <c r="K476" s="40">
        <f t="shared" si="227"/>
        <v>6.2710336474377701</v>
      </c>
      <c r="L476" s="40">
        <f t="shared" si="211"/>
        <v>0</v>
      </c>
      <c r="M476" s="10">
        <f t="shared" si="228"/>
        <v>6.5286619675831616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17.20418640980624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-0.14810000000000001</v>
      </c>
      <c r="P476" s="10">
        <f t="shared" si="229"/>
        <v>13.030427915971146</v>
      </c>
      <c r="Q476" s="42">
        <f t="shared" si="230"/>
        <v>0.59967348643995089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4.8592905047958217E-4</v>
      </c>
      <c r="U476" s="42">
        <f t="shared" si="232"/>
        <v>0.51188864205661022</v>
      </c>
      <c r="V476" s="42">
        <f t="shared" si="233"/>
        <v>1.0386822645433755</v>
      </c>
      <c r="W476" s="42">
        <f t="shared" si="234"/>
        <v>1.0262434300485719</v>
      </c>
      <c r="X476" s="42">
        <f t="shared" si="235"/>
        <v>1.2438834494803652E-2</v>
      </c>
      <c r="Y476" s="42">
        <f t="shared" si="209"/>
        <v>1.0130243798885276E-2</v>
      </c>
      <c r="Z476" s="10">
        <f t="shared" si="236"/>
        <v>20.847166451331418</v>
      </c>
      <c r="AA476">
        <f t="shared" si="214"/>
        <v>6528917.9971688911</v>
      </c>
      <c r="AB476" s="10">
        <f t="shared" si="215"/>
        <v>6.5289179971688913</v>
      </c>
      <c r="AC476" s="10">
        <f t="shared" si="216"/>
        <v>6.4279179971688913</v>
      </c>
      <c r="AD476" s="3">
        <f t="shared" si="217"/>
        <v>932.25786760970141</v>
      </c>
      <c r="AI476" s="94">
        <f t="shared" si="218"/>
        <v>1.0262434300485719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139.67353966066324</v>
      </c>
      <c r="I477">
        <f t="shared" si="210"/>
        <v>1.3967353966066323E-4</v>
      </c>
      <c r="J477" s="4">
        <f t="shared" si="226"/>
        <v>877.67721978408656</v>
      </c>
      <c r="K477" s="40">
        <f t="shared" si="227"/>
        <v>6.2837758813616578</v>
      </c>
      <c r="L477" s="40">
        <f t="shared" si="211"/>
        <v>0</v>
      </c>
      <c r="M477" s="10">
        <f t="shared" si="228"/>
        <v>6.5289179971688913</v>
      </c>
      <c r="N477" s="10">
        <f t="shared" si="237"/>
        <v>17.20418640980624</v>
      </c>
      <c r="O477" s="10">
        <f t="shared" si="238"/>
        <v>-0.14810000000000001</v>
      </c>
      <c r="P477" s="10">
        <f t="shared" si="229"/>
        <v>13.030352237921585</v>
      </c>
      <c r="Q477" s="42">
        <f t="shared" si="230"/>
        <v>0.60098015709520236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4.8668939910495297E-4</v>
      </c>
      <c r="U477" s="42">
        <f t="shared" si="232"/>
        <v>0.51053138174289214</v>
      </c>
      <c r="V477" s="42">
        <f t="shared" si="233"/>
        <v>1.0387164571755598</v>
      </c>
      <c r="W477" s="42">
        <f t="shared" si="234"/>
        <v>1.0262843078485522</v>
      </c>
      <c r="X477" s="42">
        <f t="shared" si="235"/>
        <v>1.2432149327007647E-2</v>
      </c>
      <c r="Y477" s="42">
        <f t="shared" si="209"/>
        <v>1.0146488523592581E-2</v>
      </c>
      <c r="Z477" s="10">
        <f t="shared" si="236"/>
        <v>20.847975201951183</v>
      </c>
      <c r="AA477">
        <f t="shared" si="214"/>
        <v>6529167.3635600572</v>
      </c>
      <c r="AB477" s="10">
        <f t="shared" si="215"/>
        <v>6.5291673635600569</v>
      </c>
      <c r="AC477" s="10">
        <f t="shared" si="216"/>
        <v>6.4281673635600569</v>
      </c>
      <c r="AD477" s="3">
        <f t="shared" si="217"/>
        <v>932.2940338738299</v>
      </c>
      <c r="AI477" s="94">
        <f t="shared" si="218"/>
        <v>1.0262843078485522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139.67353966066324</v>
      </c>
      <c r="I478">
        <f t="shared" si="210"/>
        <v>1.3967353966066323E-4</v>
      </c>
      <c r="J478" s="4">
        <f t="shared" si="226"/>
        <v>879.45879417962499</v>
      </c>
      <c r="K478" s="40">
        <f t="shared" si="227"/>
        <v>6.2965311562681769</v>
      </c>
      <c r="L478" s="40">
        <f t="shared" si="211"/>
        <v>0</v>
      </c>
      <c r="M478" s="10">
        <f t="shared" si="228"/>
        <v>6.5291673635600569</v>
      </c>
      <c r="N478" s="10">
        <f t="shared" si="237"/>
        <v>17.20418640980624</v>
      </c>
      <c r="O478" s="10">
        <f t="shared" si="238"/>
        <v>-0.14810000000000001</v>
      </c>
      <c r="P478" s="10">
        <f t="shared" si="229"/>
        <v>13.030278532675815</v>
      </c>
      <c r="Q478" s="42">
        <f t="shared" si="230"/>
        <v>0.60228683514158388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4.8744977624500674E-4</v>
      </c>
      <c r="U478" s="42">
        <f t="shared" si="232"/>
        <v>0.50917407052903918</v>
      </c>
      <c r="V478" s="42">
        <f t="shared" si="233"/>
        <v>1.0387495355965168</v>
      </c>
      <c r="W478" s="42">
        <f t="shared" si="234"/>
        <v>1.0263241217998613</v>
      </c>
      <c r="X478" s="42">
        <f t="shared" si="235"/>
        <v>1.2425413796655516E-2</v>
      </c>
      <c r="Y478" s="42">
        <f t="shared" ref="Y478:Y541" si="239">IF((X478*(Q478-Q477)+Y477)&lt;0,0,X478*(Q478-Q477)+Y477)</f>
        <v>1.0162724539017877E-2</v>
      </c>
      <c r="Z478" s="10">
        <f t="shared" si="236"/>
        <v>20.848762342871176</v>
      </c>
      <c r="AA478">
        <f t="shared" si="214"/>
        <v>6529410.0669172611</v>
      </c>
      <c r="AB478" s="10">
        <f t="shared" si="215"/>
        <v>6.5294100669172614</v>
      </c>
      <c r="AC478" s="10">
        <f t="shared" si="216"/>
        <v>6.4284100669172615</v>
      </c>
      <c r="AD478" s="3">
        <f t="shared" si="217"/>
        <v>932.32923378060354</v>
      </c>
      <c r="AI478" s="94">
        <f t="shared" si="218"/>
        <v>1.0263241217998613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139.67353966066324</v>
      </c>
      <c r="I479">
        <f t="shared" si="210"/>
        <v>1.3967353966066323E-4</v>
      </c>
      <c r="J479" s="4">
        <f t="shared" si="226"/>
        <v>881.24219005536804</v>
      </c>
      <c r="K479" s="40">
        <f t="shared" si="227"/>
        <v>6.3092994721573268</v>
      </c>
      <c r="L479" s="40">
        <f t="shared" si="211"/>
        <v>0</v>
      </c>
      <c r="M479" s="10">
        <f t="shared" si="228"/>
        <v>6.5294100669172614</v>
      </c>
      <c r="N479" s="10">
        <f t="shared" si="237"/>
        <v>17.20418640980624</v>
      </c>
      <c r="O479" s="10">
        <f t="shared" si="238"/>
        <v>-0.14810000000000001</v>
      </c>
      <c r="P479" s="10">
        <f t="shared" si="229"/>
        <v>13.030206799927027</v>
      </c>
      <c r="Q479" s="42">
        <f t="shared" si="230"/>
        <v>0.60359352038137448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4.8821018096934697E-4</v>
      </c>
      <c r="U479" s="42">
        <f t="shared" si="232"/>
        <v>0.50781671007585572</v>
      </c>
      <c r="V479" s="42">
        <f t="shared" si="233"/>
        <v>1.0387814998208593</v>
      </c>
      <c r="W479" s="42">
        <f t="shared" si="234"/>
        <v>1.026362871928141</v>
      </c>
      <c r="X479" s="42">
        <f t="shared" si="235"/>
        <v>1.2418627892718304E-2</v>
      </c>
      <c r="Y479" s="42">
        <f t="shared" si="239"/>
        <v>1.0178951776783744E-2</v>
      </c>
      <c r="Z479" s="10">
        <f t="shared" si="236"/>
        <v>20.849527874599659</v>
      </c>
      <c r="AA479">
        <f t="shared" si="214"/>
        <v>6529646.1073972182</v>
      </c>
      <c r="AB479" s="10">
        <f t="shared" si="215"/>
        <v>6.5296461073972178</v>
      </c>
      <c r="AC479" s="10">
        <f t="shared" si="216"/>
        <v>6.4286461073972179</v>
      </c>
      <c r="AD479" s="3">
        <f t="shared" si="217"/>
        <v>932.36346735275106</v>
      </c>
      <c r="AI479" s="94">
        <f t="shared" si="218"/>
        <v>1.026362871928141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139.67353966066324</v>
      </c>
      <c r="I480">
        <f t="shared" si="210"/>
        <v>1.3967353966066323E-4</v>
      </c>
      <c r="J480" s="4">
        <f t="shared" si="226"/>
        <v>883.02740741131606</v>
      </c>
      <c r="K480" s="40">
        <f t="shared" si="227"/>
        <v>6.3220808290291099</v>
      </c>
      <c r="L480" s="40">
        <f t="shared" si="211"/>
        <v>0</v>
      </c>
      <c r="M480" s="10">
        <f t="shared" si="228"/>
        <v>6.5296461073972178</v>
      </c>
      <c r="N480" s="10">
        <f t="shared" si="237"/>
        <v>17.20418640980624</v>
      </c>
      <c r="O480" s="10">
        <f t="shared" si="238"/>
        <v>-0.14810000000000001</v>
      </c>
      <c r="P480" s="10">
        <f t="shared" si="229"/>
        <v>13.030137039376529</v>
      </c>
      <c r="Q480" s="42">
        <f t="shared" si="230"/>
        <v>0.60490021261687665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4.8897061234757741E-4</v>
      </c>
      <c r="U480" s="42">
        <f t="shared" si="232"/>
        <v>0.50645930204414535</v>
      </c>
      <c r="V480" s="42">
        <f t="shared" si="233"/>
        <v>1.0388123498634696</v>
      </c>
      <c r="W480" s="42">
        <f t="shared" si="234"/>
        <v>1.0264005582584119</v>
      </c>
      <c r="X480" s="42">
        <f t="shared" si="235"/>
        <v>1.2411791605057676E-2</v>
      </c>
      <c r="Y480" s="42">
        <f t="shared" si="239"/>
        <v>1.0195170168502743E-2</v>
      </c>
      <c r="Z480" s="10">
        <f t="shared" si="236"/>
        <v>20.850271797634456</v>
      </c>
      <c r="AA480">
        <f t="shared" si="214"/>
        <v>6529875.4851534255</v>
      </c>
      <c r="AB480" s="10">
        <f t="shared" si="215"/>
        <v>6.5298754851534255</v>
      </c>
      <c r="AC480" s="10">
        <f t="shared" si="216"/>
        <v>6.4288754851534256</v>
      </c>
      <c r="AD480" s="3">
        <f t="shared" si="217"/>
        <v>932.39673461253449</v>
      </c>
      <c r="AI480" s="94">
        <f t="shared" si="218"/>
        <v>1.0264005582584119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139.67353966066324</v>
      </c>
      <c r="I481">
        <f t="shared" si="210"/>
        <v>1.3967353966066323E-4</v>
      </c>
      <c r="J481" s="4">
        <f t="shared" si="226"/>
        <v>884.81444624746894</v>
      </c>
      <c r="K481" s="40">
        <f t="shared" si="227"/>
        <v>6.3348752268835238</v>
      </c>
      <c r="L481" s="40">
        <f t="shared" si="211"/>
        <v>0</v>
      </c>
      <c r="M481" s="10">
        <f t="shared" si="228"/>
        <v>6.5298754851534255</v>
      </c>
      <c r="N481" s="10">
        <f t="shared" si="237"/>
        <v>17.20418640980624</v>
      </c>
      <c r="O481" s="10">
        <f t="shared" si="238"/>
        <v>-0.14810000000000001</v>
      </c>
      <c r="P481" s="10">
        <f t="shared" si="229"/>
        <v>13.030069250733549</v>
      </c>
      <c r="Q481" s="42">
        <f t="shared" si="230"/>
        <v>0.60620691165041596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4.8973106944930176E-4</v>
      </c>
      <c r="U481" s="42">
        <f t="shared" si="232"/>
        <v>0.50510184809471237</v>
      </c>
      <c r="V481" s="42">
        <f t="shared" si="233"/>
        <v>1.0388420857373764</v>
      </c>
      <c r="W481" s="42">
        <f t="shared" si="234"/>
        <v>1.0264371808151822</v>
      </c>
      <c r="X481" s="42">
        <f t="shared" si="235"/>
        <v>1.2404904922194149E-2</v>
      </c>
      <c r="Y481" s="42">
        <f t="shared" si="239"/>
        <v>1.0211379645775721E-2</v>
      </c>
      <c r="Z481" s="10">
        <f t="shared" si="236"/>
        <v>20.850994112459162</v>
      </c>
      <c r="AA481">
        <f t="shared" si="214"/>
        <v>6530098.2003349913</v>
      </c>
      <c r="AB481" s="10">
        <f t="shared" si="215"/>
        <v>6.530098200334991</v>
      </c>
      <c r="AC481" s="10">
        <f t="shared" si="216"/>
        <v>6.429098200334991</v>
      </c>
      <c r="AD481" s="3">
        <f t="shared" si="217"/>
        <v>932.42903558157957</v>
      </c>
      <c r="AI481" s="94">
        <f t="shared" si="218"/>
        <v>1.0264371808151822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139.67353966066324</v>
      </c>
      <c r="I482">
        <f t="shared" si="210"/>
        <v>1.3967353966066323E-4</v>
      </c>
      <c r="J482" s="4">
        <f t="shared" si="226"/>
        <v>886.60330656382644</v>
      </c>
      <c r="K482" s="40">
        <f t="shared" si="227"/>
        <v>6.3476826657205692</v>
      </c>
      <c r="L482" s="40">
        <f t="shared" si="211"/>
        <v>0</v>
      </c>
      <c r="M482" s="10">
        <f t="shared" si="228"/>
        <v>6.530098200334991</v>
      </c>
      <c r="N482" s="10">
        <f t="shared" si="237"/>
        <v>17.20418640980624</v>
      </c>
      <c r="O482" s="10">
        <f t="shared" si="238"/>
        <v>-0.14810000000000001</v>
      </c>
      <c r="P482" s="10">
        <f t="shared" si="229"/>
        <v>13.03000343371558</v>
      </c>
      <c r="Q482" s="42">
        <f t="shared" si="230"/>
        <v>0.60751361728433984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4.9049155134412337E-4</v>
      </c>
      <c r="U482" s="42">
        <f t="shared" si="232"/>
        <v>0.50374434988836092</v>
      </c>
      <c r="V482" s="42">
        <f t="shared" si="233"/>
        <v>1.0388707074561603</v>
      </c>
      <c r="W482" s="42">
        <f t="shared" si="234"/>
        <v>1.0264727396222579</v>
      </c>
      <c r="X482" s="42">
        <f t="shared" si="235"/>
        <v>1.2397967833902346E-2</v>
      </c>
      <c r="Y482" s="42">
        <f t="shared" si="239"/>
        <v>1.0227580140193487E-2</v>
      </c>
      <c r="Z482" s="10">
        <f t="shared" si="236"/>
        <v>20.851694819546303</v>
      </c>
      <c r="AA482">
        <f t="shared" si="214"/>
        <v>6530314.2530876128</v>
      </c>
      <c r="AB482" s="10">
        <f t="shared" si="215"/>
        <v>6.5303142530876128</v>
      </c>
      <c r="AC482" s="10">
        <f t="shared" si="216"/>
        <v>6.4293142530876128</v>
      </c>
      <c r="AD482" s="3">
        <f t="shared" si="217"/>
        <v>932.46037028101705</v>
      </c>
      <c r="AI482" s="94">
        <f t="shared" si="218"/>
        <v>1.0264727396222579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139.67353966066324</v>
      </c>
      <c r="I483">
        <f t="shared" si="210"/>
        <v>1.3967353966066323E-4</v>
      </c>
      <c r="J483" s="4">
        <f t="shared" si="226"/>
        <v>888.3939883603889</v>
      </c>
      <c r="K483" s="40">
        <f t="shared" si="227"/>
        <v>6.3605031455402461</v>
      </c>
      <c r="L483" s="40">
        <f t="shared" si="211"/>
        <v>0</v>
      </c>
      <c r="M483" s="10">
        <f t="shared" si="228"/>
        <v>6.5303142530876128</v>
      </c>
      <c r="N483" s="10">
        <f t="shared" si="237"/>
        <v>17.20418640980624</v>
      </c>
      <c r="O483" s="10">
        <f t="shared" si="238"/>
        <v>-0.14810000000000001</v>
      </c>
      <c r="P483" s="10">
        <f t="shared" si="229"/>
        <v>13.029939588048077</v>
      </c>
      <c r="Q483" s="42">
        <f t="shared" si="230"/>
        <v>0.60882032932101737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4.9125205710164629E-4</v>
      </c>
      <c r="U483" s="42">
        <f t="shared" si="232"/>
        <v>0.50238680908589461</v>
      </c>
      <c r="V483" s="42">
        <f t="shared" si="233"/>
        <v>1.0388982150329054</v>
      </c>
      <c r="W483" s="42">
        <f t="shared" si="234"/>
        <v>1.0265072347029016</v>
      </c>
      <c r="X483" s="42">
        <f t="shared" si="235"/>
        <v>1.2390980330003742E-2</v>
      </c>
      <c r="Y483" s="42">
        <f t="shared" si="239"/>
        <v>1.0243771583336938E-2</v>
      </c>
      <c r="Z483" s="10">
        <f t="shared" si="236"/>
        <v>20.852373919357191</v>
      </c>
      <c r="AA483">
        <f t="shared" si="214"/>
        <v>6530523.6435535299</v>
      </c>
      <c r="AB483" s="10">
        <f t="shared" si="215"/>
        <v>6.5305236435535301</v>
      </c>
      <c r="AC483" s="10">
        <f t="shared" si="216"/>
        <v>6.4295236435535301</v>
      </c>
      <c r="AD483" s="3">
        <f t="shared" si="217"/>
        <v>932.49073873147643</v>
      </c>
      <c r="AI483" s="94">
        <f t="shared" si="218"/>
        <v>1.0265072347029016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139.67353966066324</v>
      </c>
      <c r="I484">
        <f t="shared" si="210"/>
        <v>1.3967353966066323E-4</v>
      </c>
      <c r="J484" s="4">
        <f t="shared" si="226"/>
        <v>890.186491637156</v>
      </c>
      <c r="K484" s="40">
        <f t="shared" si="227"/>
        <v>6.3733366663425546</v>
      </c>
      <c r="L484" s="40">
        <f t="shared" si="211"/>
        <v>0</v>
      </c>
      <c r="M484" s="10">
        <f t="shared" si="228"/>
        <v>6.5305236435535301</v>
      </c>
      <c r="N484" s="10">
        <f t="shared" si="237"/>
        <v>17.20418640980624</v>
      </c>
      <c r="O484" s="10">
        <f t="shared" si="238"/>
        <v>-0.14810000000000001</v>
      </c>
      <c r="P484" s="10">
        <f t="shared" si="229"/>
        <v>13.029877713464487</v>
      </c>
      <c r="Q484" s="42">
        <f t="shared" si="230"/>
        <v>0.61012704756283853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4.9201258579147393E-4</v>
      </c>
      <c r="U484" s="42">
        <f t="shared" si="232"/>
        <v>0.50102922734811806</v>
      </c>
      <c r="V484" s="42">
        <f t="shared" si="233"/>
        <v>1.0389246084791104</v>
      </c>
      <c r="W484" s="42">
        <f t="shared" si="234"/>
        <v>1.0265406660798231</v>
      </c>
      <c r="X484" s="42">
        <f t="shared" si="235"/>
        <v>1.2383942399287307E-2</v>
      </c>
      <c r="Y484" s="42">
        <f t="shared" si="239"/>
        <v>1.0259953906775749E-2</v>
      </c>
      <c r="Z484" s="10">
        <f t="shared" si="236"/>
        <v>20.853031412339011</v>
      </c>
      <c r="AA484">
        <f t="shared" si="214"/>
        <v>6530726.3718706239</v>
      </c>
      <c r="AB484" s="10">
        <f t="shared" si="215"/>
        <v>6.5307263718706237</v>
      </c>
      <c r="AC484" s="10">
        <f t="shared" si="216"/>
        <v>6.4297263718706237</v>
      </c>
      <c r="AD484" s="3">
        <f t="shared" si="217"/>
        <v>932.52014095295488</v>
      </c>
      <c r="AI484" s="94">
        <f t="shared" si="218"/>
        <v>1.0265406660798231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139.67353966066324</v>
      </c>
      <c r="I485">
        <f t="shared" si="210"/>
        <v>1.3967353966066323E-4</v>
      </c>
      <c r="J485" s="4">
        <f t="shared" si="226"/>
        <v>891.98081639412817</v>
      </c>
      <c r="K485" s="40">
        <f t="shared" si="227"/>
        <v>6.3861832281274955</v>
      </c>
      <c r="L485" s="40">
        <f t="shared" si="211"/>
        <v>0</v>
      </c>
      <c r="M485" s="10">
        <f t="shared" si="228"/>
        <v>6.5307263718706237</v>
      </c>
      <c r="N485" s="10">
        <f t="shared" si="237"/>
        <v>17.20418640980624</v>
      </c>
      <c r="O485" s="10">
        <f t="shared" si="238"/>
        <v>-0.14810000000000001</v>
      </c>
      <c r="P485" s="10">
        <f t="shared" si="229"/>
        <v>13.029817809706492</v>
      </c>
      <c r="Q485" s="42">
        <f t="shared" si="230"/>
        <v>0.61143377181221359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4.9277313648320989E-4</v>
      </c>
      <c r="U485" s="42">
        <f t="shared" si="232"/>
        <v>0.49967160633583468</v>
      </c>
      <c r="V485" s="42">
        <f t="shared" si="233"/>
        <v>1.0389498878073595</v>
      </c>
      <c r="W485" s="42">
        <f t="shared" si="234"/>
        <v>1.0265730337750367</v>
      </c>
      <c r="X485" s="42">
        <f t="shared" si="235"/>
        <v>1.2376854032322804E-2</v>
      </c>
      <c r="Y485" s="42">
        <f t="shared" si="239"/>
        <v>1.027612704207076E-2</v>
      </c>
      <c r="Z485" s="10">
        <f t="shared" si="236"/>
        <v>20.853667298929341</v>
      </c>
      <c r="AA485">
        <f t="shared" si="214"/>
        <v>6530922.4381738156</v>
      </c>
      <c r="AB485" s="10">
        <f t="shared" si="215"/>
        <v>6.5309224381738158</v>
      </c>
      <c r="AC485" s="10">
        <f t="shared" si="216"/>
        <v>6.4299224381738158</v>
      </c>
      <c r="AD485" s="3">
        <f t="shared" si="217"/>
        <v>932.5485769650204</v>
      </c>
      <c r="AI485" s="94">
        <f t="shared" si="218"/>
        <v>1.0265730337750367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139.67353966066324</v>
      </c>
      <c r="I486">
        <f t="shared" si="210"/>
        <v>1.3967353966066323E-4</v>
      </c>
      <c r="J486" s="4">
        <f t="shared" si="226"/>
        <v>893.77696263130485</v>
      </c>
      <c r="K486" s="40">
        <f t="shared" si="227"/>
        <v>6.3990428308950671</v>
      </c>
      <c r="L486" s="40">
        <f t="shared" si="211"/>
        <v>0</v>
      </c>
      <c r="M486" s="10">
        <f t="shared" si="228"/>
        <v>6.5309224381738158</v>
      </c>
      <c r="N486" s="10">
        <f t="shared" si="237"/>
        <v>17.20418640980624</v>
      </c>
      <c r="O486" s="10">
        <f t="shared" si="238"/>
        <v>-0.14810000000000001</v>
      </c>
      <c r="P486" s="10">
        <f t="shared" si="229"/>
        <v>13.029759876523599</v>
      </c>
      <c r="Q486" s="42">
        <f t="shared" si="230"/>
        <v>0.61274050187157258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4.9353370824645778E-4</v>
      </c>
      <c r="U486" s="42">
        <f t="shared" si="232"/>
        <v>0.49831394770984894</v>
      </c>
      <c r="V486" s="42">
        <f t="shared" si="233"/>
        <v>1.0389740530280092</v>
      </c>
      <c r="W486" s="42">
        <f t="shared" si="234"/>
        <v>1.0266043378100838</v>
      </c>
      <c r="X486" s="42">
        <f t="shared" si="235"/>
        <v>1.2369715217925403E-2</v>
      </c>
      <c r="Y486" s="42">
        <f t="shared" si="239"/>
        <v>1.0292290920771732E-2</v>
      </c>
      <c r="Z486" s="10">
        <f t="shared" si="236"/>
        <v>20.854281579551262</v>
      </c>
      <c r="AA486">
        <f t="shared" si="214"/>
        <v>6531111.8425935563</v>
      </c>
      <c r="AB486" s="10">
        <f t="shared" si="215"/>
        <v>6.5311118425935559</v>
      </c>
      <c r="AC486" s="10">
        <f t="shared" si="216"/>
        <v>6.4301118425935559</v>
      </c>
      <c r="AD486" s="3">
        <f t="shared" si="217"/>
        <v>932.57604678659266</v>
      </c>
      <c r="AI486" s="94">
        <f t="shared" si="218"/>
        <v>1.0266043378100838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139.67353966066324</v>
      </c>
      <c r="I487">
        <f t="shared" ref="I487:I550" si="240">H487/1000^2</f>
        <v>1.3967353966066323E-4</v>
      </c>
      <c r="J487" s="4">
        <f t="shared" si="226"/>
        <v>895.57493034868662</v>
      </c>
      <c r="K487" s="40">
        <f t="shared" si="227"/>
        <v>6.4119154746452711</v>
      </c>
      <c r="L487" s="40">
        <f t="shared" ref="L487:L550" si="241">IF((gstar-K487)&lt;0,0,gstar-K487)</f>
        <v>0</v>
      </c>
      <c r="M487" s="10">
        <f t="shared" si="228"/>
        <v>6.5311118425935559</v>
      </c>
      <c r="N487" s="10">
        <f t="shared" si="237"/>
        <v>17.20418640980624</v>
      </c>
      <c r="O487" s="10">
        <f t="shared" si="238"/>
        <v>-0.14810000000000001</v>
      </c>
      <c r="P487" s="10">
        <f t="shared" si="229"/>
        <v>13.029703913673588</v>
      </c>
      <c r="Q487" s="42">
        <f t="shared" si="230"/>
        <v>0.61404723754336443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4.9429430015082145E-4</v>
      </c>
      <c r="U487" s="42">
        <f t="shared" si="232"/>
        <v>0.49695625313096459</v>
      </c>
      <c r="V487" s="42">
        <f t="shared" si="233"/>
        <v>1.038997104152384</v>
      </c>
      <c r="W487" s="42">
        <f t="shared" si="234"/>
        <v>1.0266345782057924</v>
      </c>
      <c r="X487" s="42">
        <f t="shared" si="235"/>
        <v>1.2362525946591596E-2</v>
      </c>
      <c r="Y487" s="42">
        <f t="shared" si="239"/>
        <v>1.0308445474419595E-2</v>
      </c>
      <c r="Z487" s="10">
        <f t="shared" si="236"/>
        <v>20.854874254617609</v>
      </c>
      <c r="AA487">
        <f t="shared" ref="AA487:AA550" si="244">Z487*rat*to+patm*1000000</f>
        <v>6531294.5852571381</v>
      </c>
      <c r="AB487" s="10">
        <f t="shared" ref="AB487:AB550" si="245">AA487/1000000</f>
        <v>6.5312945852571378</v>
      </c>
      <c r="AC487" s="10">
        <f t="shared" ref="AC487:AC550" si="246">AB487-patm</f>
        <v>6.4302945852571378</v>
      </c>
      <c r="AD487" s="3">
        <f t="shared" ref="AD487:AD550" si="247">AC487*1000000/6895</f>
        <v>932.60255043613313</v>
      </c>
      <c r="AI487" s="94">
        <f t="shared" ref="AI487:AI550" si="248">($M487-patm)*1000000*$I487/SQRT(rat*to)*SQRT(k)*(2/(k+1))^((k+1)/2/(k-1))</f>
        <v>1.0266345782057924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139.67353966066324</v>
      </c>
      <c r="I488">
        <f t="shared" si="240"/>
        <v>1.3967353966066323E-4</v>
      </c>
      <c r="J488" s="4">
        <f t="shared" ref="J488:J551" si="256">PI()/4*dc^2-PI()/4*(F488^2-E488^2)</f>
        <v>897.37471954627313</v>
      </c>
      <c r="K488" s="40">
        <f t="shared" ref="K488:K551" si="257">J488/H488</f>
        <v>6.4248011593781067</v>
      </c>
      <c r="L488" s="40">
        <f t="shared" si="241"/>
        <v>0</v>
      </c>
      <c r="M488" s="10">
        <f t="shared" ref="M488:M551" si="258">AB487</f>
        <v>6.5312945852571378</v>
      </c>
      <c r="N488" s="10">
        <f t="shared" si="237"/>
        <v>17.20418640980624</v>
      </c>
      <c r="O488" s="10">
        <f t="shared" si="238"/>
        <v>-0.14810000000000001</v>
      </c>
      <c r="P488" s="10">
        <f t="shared" ref="P488:P551" si="259">(1+kv*L488)*N488*M488^O488</f>
        <v>13.029649920922123</v>
      </c>
      <c r="Q488" s="42">
        <f t="shared" ref="Q488:Q551" si="260">xincp/P488+Q487</f>
        <v>0.61535397863005648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4.950549112659043E-4</v>
      </c>
      <c r="U488" s="42">
        <f t="shared" ref="U488:U551" si="262">rhopgrain*R488/1000^2</f>
        <v>0.49559852425998596</v>
      </c>
      <c r="V488" s="42">
        <f t="shared" ref="V488:V551" si="263">(U487-U488)/(Q488-Q487)</f>
        <v>1.0390190411902145</v>
      </c>
      <c r="W488" s="42">
        <f t="shared" ref="W488:W551" si="264">IF(V488&lt;AI488,IF(AB487&gt;pbd,AI488,0),AI488)</f>
        <v>1.0266637549824862</v>
      </c>
      <c r="X488" s="42">
        <f t="shared" ref="X488:X551" si="265">V488-W488</f>
        <v>1.23552862077283E-2</v>
      </c>
      <c r="Y488" s="42">
        <f t="shared" si="239"/>
        <v>1.0324590634545073E-2</v>
      </c>
      <c r="Z488" s="10">
        <f t="shared" ref="Z488:Z551" si="266">Y488/T488</f>
        <v>20.855445324527889</v>
      </c>
      <c r="AA488">
        <f t="shared" si="244"/>
        <v>6531470.6662877426</v>
      </c>
      <c r="AB488" s="10">
        <f t="shared" si="245"/>
        <v>6.5314706662877429</v>
      </c>
      <c r="AC488" s="10">
        <f t="shared" si="246"/>
        <v>6.4304706662877429</v>
      </c>
      <c r="AD488" s="3">
        <f t="shared" si="247"/>
        <v>932.62808793150725</v>
      </c>
      <c r="AI488" s="94">
        <f t="shared" si="248"/>
        <v>1.0266637549824862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139.67353966066324</v>
      </c>
      <c r="I489">
        <f t="shared" si="240"/>
        <v>1.3967353966066323E-4</v>
      </c>
      <c r="J489" s="4">
        <f t="shared" si="256"/>
        <v>899.17633022406426</v>
      </c>
      <c r="K489" s="40">
        <f t="shared" si="257"/>
        <v>6.437699885093572</v>
      </c>
      <c r="L489" s="40">
        <f t="shared" si="241"/>
        <v>0</v>
      </c>
      <c r="M489" s="10">
        <f t="shared" si="258"/>
        <v>6.5314706662877429</v>
      </c>
      <c r="N489" s="10">
        <f t="shared" si="237"/>
        <v>17.20418640980624</v>
      </c>
      <c r="O489" s="10">
        <f t="shared" si="238"/>
        <v>-0.14810000000000001</v>
      </c>
      <c r="P489" s="10">
        <f t="shared" si="259"/>
        <v>13.029597898043018</v>
      </c>
      <c r="Q489" s="42">
        <f t="shared" si="260"/>
        <v>0.61666072493413393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4.9581554066131014E-4</v>
      </c>
      <c r="U489" s="42">
        <f t="shared" si="262"/>
        <v>0.49424076275771689</v>
      </c>
      <c r="V489" s="42">
        <f t="shared" si="263"/>
        <v>1.0390398641514684</v>
      </c>
      <c r="W489" s="42">
        <f t="shared" si="264"/>
        <v>1.0266918681598318</v>
      </c>
      <c r="X489" s="42">
        <f t="shared" si="265"/>
        <v>1.2347995991636607E-2</v>
      </c>
      <c r="Y489" s="42">
        <f t="shared" si="239"/>
        <v>1.0340726332669907E-2</v>
      </c>
      <c r="Z489" s="10">
        <f t="shared" si="266"/>
        <v>20.855994789670422</v>
      </c>
      <c r="AA489">
        <f t="shared" si="244"/>
        <v>6531640.0858051023</v>
      </c>
      <c r="AB489" s="10">
        <f t="shared" si="245"/>
        <v>6.531640085805102</v>
      </c>
      <c r="AC489" s="10">
        <f t="shared" si="246"/>
        <v>6.430640085805102</v>
      </c>
      <c r="AD489" s="3">
        <f t="shared" si="247"/>
        <v>932.65265929008012</v>
      </c>
      <c r="AI489" s="94">
        <f t="shared" si="248"/>
        <v>1.0266918681598318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139.67353966066324</v>
      </c>
      <c r="I490">
        <f t="shared" si="240"/>
        <v>1.3967353966066323E-4</v>
      </c>
      <c r="J490" s="4">
        <f t="shared" si="256"/>
        <v>900.97976238206047</v>
      </c>
      <c r="K490" s="40">
        <f t="shared" si="257"/>
        <v>6.4506116517916716</v>
      </c>
      <c r="L490" s="40">
        <f t="shared" si="241"/>
        <v>0</v>
      </c>
      <c r="M490" s="10">
        <f t="shared" si="258"/>
        <v>6.531640085805102</v>
      </c>
      <c r="N490" s="10">
        <f t="shared" si="237"/>
        <v>17.20418640980624</v>
      </c>
      <c r="O490" s="10">
        <f t="shared" si="238"/>
        <v>-0.14810000000000001</v>
      </c>
      <c r="P490" s="10">
        <f t="shared" si="259"/>
        <v>13.029547844818055</v>
      </c>
      <c r="Q490" s="42">
        <f t="shared" si="260"/>
        <v>0.61796747625809911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4.965761874066426E-4</v>
      </c>
      <c r="U490" s="42">
        <f t="shared" si="262"/>
        <v>0.49288297028496114</v>
      </c>
      <c r="V490" s="42">
        <f t="shared" si="263"/>
        <v>1.0390595730453798</v>
      </c>
      <c r="W490" s="42">
        <f t="shared" si="264"/>
        <v>1.0267189177569467</v>
      </c>
      <c r="X490" s="42">
        <f t="shared" si="265"/>
        <v>1.2340655288433089E-2</v>
      </c>
      <c r="Y490" s="42">
        <f t="shared" si="239"/>
        <v>1.0356852500306666E-2</v>
      </c>
      <c r="Z490" s="10">
        <f t="shared" si="266"/>
        <v>20.856522650421645</v>
      </c>
      <c r="AA490">
        <f t="shared" si="244"/>
        <v>6531802.843925287</v>
      </c>
      <c r="AB490" s="10">
        <f t="shared" si="245"/>
        <v>6.5318028439252869</v>
      </c>
      <c r="AC490" s="10">
        <f t="shared" si="246"/>
        <v>6.4308028439252869</v>
      </c>
      <c r="AD490" s="3">
        <f t="shared" si="247"/>
        <v>932.67626452868558</v>
      </c>
      <c r="AI490" s="94">
        <f t="shared" si="248"/>
        <v>1.0267189177569467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139.67353966066324</v>
      </c>
      <c r="I491">
        <f t="shared" si="240"/>
        <v>1.3967353966066323E-4</v>
      </c>
      <c r="J491" s="4">
        <f t="shared" si="256"/>
        <v>902.78501602026142</v>
      </c>
      <c r="K491" s="40">
        <f t="shared" si="257"/>
        <v>6.4635364594724019</v>
      </c>
      <c r="L491" s="40">
        <f t="shared" si="241"/>
        <v>0</v>
      </c>
      <c r="M491" s="10">
        <f t="shared" si="258"/>
        <v>6.5318028439252869</v>
      </c>
      <c r="N491" s="10">
        <f t="shared" si="237"/>
        <v>17.20418640980624</v>
      </c>
      <c r="O491" s="10">
        <f t="shared" si="238"/>
        <v>-0.14810000000000001</v>
      </c>
      <c r="P491" s="10">
        <f t="shared" si="259"/>
        <v>13.029499761037025</v>
      </c>
      <c r="Q491" s="42">
        <f t="shared" si="260"/>
        <v>0.61927423240447077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4.9733685057150507E-4</v>
      </c>
      <c r="U491" s="42">
        <f t="shared" si="262"/>
        <v>0.49152514850252327</v>
      </c>
      <c r="V491" s="42">
        <f t="shared" si="263"/>
        <v>1.0390781678800636</v>
      </c>
      <c r="W491" s="42">
        <f t="shared" si="264"/>
        <v>1.0267449037923619</v>
      </c>
      <c r="X491" s="42">
        <f t="shared" si="265"/>
        <v>1.2333264087701634E-2</v>
      </c>
      <c r="Y491" s="42">
        <f t="shared" si="239"/>
        <v>1.0372969068958094E-2</v>
      </c>
      <c r="Z491" s="10">
        <f t="shared" si="266"/>
        <v>20.857028907144517</v>
      </c>
      <c r="AA491">
        <f t="shared" si="244"/>
        <v>6531958.9407602083</v>
      </c>
      <c r="AB491" s="10">
        <f t="shared" si="245"/>
        <v>6.5319589407602079</v>
      </c>
      <c r="AC491" s="10">
        <f t="shared" si="246"/>
        <v>6.4309589407602079</v>
      </c>
      <c r="AD491" s="3">
        <f t="shared" si="247"/>
        <v>932.69890366355446</v>
      </c>
      <c r="AI491" s="94">
        <f t="shared" si="248"/>
        <v>1.0267449037923619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139.67353966066324</v>
      </c>
      <c r="I492">
        <f t="shared" si="240"/>
        <v>1.3967353966066323E-4</v>
      </c>
      <c r="J492" s="4">
        <f t="shared" si="256"/>
        <v>904.59209113866712</v>
      </c>
      <c r="K492" s="40">
        <f t="shared" si="257"/>
        <v>6.4764743081357636</v>
      </c>
      <c r="L492" s="40">
        <f t="shared" si="241"/>
        <v>0</v>
      </c>
      <c r="M492" s="10">
        <f t="shared" si="258"/>
        <v>6.5319589407602079</v>
      </c>
      <c r="N492" s="10">
        <f t="shared" si="237"/>
        <v>17.20418640980624</v>
      </c>
      <c r="O492" s="10">
        <f t="shared" si="238"/>
        <v>-0.14810000000000001</v>
      </c>
      <c r="P492" s="10">
        <f t="shared" si="259"/>
        <v>13.029453646497895</v>
      </c>
      <c r="Q492" s="42">
        <f t="shared" si="260"/>
        <v>0.62058099317578364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4.980975292255015E-4</v>
      </c>
      <c r="U492" s="42">
        <f t="shared" si="262"/>
        <v>0.49016729907120704</v>
      </c>
      <c r="V492" s="42">
        <f t="shared" si="263"/>
        <v>1.0390956486641658</v>
      </c>
      <c r="W492" s="42">
        <f t="shared" si="264"/>
        <v>1.0267698262839453</v>
      </c>
      <c r="X492" s="42">
        <f t="shared" si="265"/>
        <v>1.2325822380220508E-2</v>
      </c>
      <c r="Y492" s="42">
        <f t="shared" si="239"/>
        <v>1.0389075970118736E-2</v>
      </c>
      <c r="Z492" s="10">
        <f t="shared" si="266"/>
        <v>20.857513560191414</v>
      </c>
      <c r="AA492">
        <f t="shared" si="244"/>
        <v>6532108.376418517</v>
      </c>
      <c r="AB492" s="10">
        <f t="shared" si="245"/>
        <v>6.5321083764185168</v>
      </c>
      <c r="AC492" s="10">
        <f t="shared" si="246"/>
        <v>6.4311083764185168</v>
      </c>
      <c r="AD492" s="3">
        <f t="shared" si="247"/>
        <v>932.72057671044479</v>
      </c>
      <c r="AI492" s="94">
        <f t="shared" si="248"/>
        <v>1.0267698262839453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139.67353966066324</v>
      </c>
      <c r="I493">
        <f t="shared" si="240"/>
        <v>1.3967353966066323E-4</v>
      </c>
      <c r="J493" s="4">
        <f t="shared" si="256"/>
        <v>906.40098773727777</v>
      </c>
      <c r="K493" s="40">
        <f t="shared" si="257"/>
        <v>6.4894251977817579</v>
      </c>
      <c r="L493" s="40">
        <f t="shared" si="241"/>
        <v>0</v>
      </c>
      <c r="M493" s="10">
        <f t="shared" si="258"/>
        <v>6.5321083764185168</v>
      </c>
      <c r="N493" s="10">
        <f t="shared" si="237"/>
        <v>17.20418640980624</v>
      </c>
      <c r="O493" s="10">
        <f t="shared" si="238"/>
        <v>-0.14810000000000001</v>
      </c>
      <c r="P493" s="10">
        <f t="shared" si="259"/>
        <v>13.029409501006528</v>
      </c>
      <c r="Q493" s="42">
        <f t="shared" si="260"/>
        <v>0.62188775837458776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4.9885822243823539E-4</v>
      </c>
      <c r="U493" s="42">
        <f t="shared" si="262"/>
        <v>0.4888094236518164</v>
      </c>
      <c r="V493" s="42">
        <f t="shared" si="263"/>
        <v>1.0391120154051297</v>
      </c>
      <c r="W493" s="42">
        <f t="shared" si="264"/>
        <v>1.0267936852490447</v>
      </c>
      <c r="X493" s="42">
        <f t="shared" si="265"/>
        <v>1.2318330156084967E-2</v>
      </c>
      <c r="Y493" s="42">
        <f t="shared" si="239"/>
        <v>1.0405173135274087E-2</v>
      </c>
      <c r="Z493" s="10">
        <f t="shared" si="266"/>
        <v>20.85797660990217</v>
      </c>
      <c r="AA493">
        <f t="shared" si="244"/>
        <v>6532251.1510049962</v>
      </c>
      <c r="AB493" s="10">
        <f t="shared" si="245"/>
        <v>6.5322511510049965</v>
      </c>
      <c r="AC493" s="10">
        <f t="shared" si="246"/>
        <v>6.4312511510049966</v>
      </c>
      <c r="AD493" s="3">
        <f t="shared" si="247"/>
        <v>932.74128368455342</v>
      </c>
      <c r="AI493" s="94">
        <f t="shared" si="248"/>
        <v>1.0267936852490447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139.67353966066324</v>
      </c>
      <c r="I494">
        <f t="shared" si="240"/>
        <v>1.3967353966066323E-4</v>
      </c>
      <c r="J494" s="4">
        <f t="shared" si="256"/>
        <v>908.21170581609306</v>
      </c>
      <c r="K494" s="40">
        <f t="shared" si="257"/>
        <v>6.5023891284103827</v>
      </c>
      <c r="L494" s="40">
        <f t="shared" si="241"/>
        <v>0</v>
      </c>
      <c r="M494" s="10">
        <f t="shared" si="258"/>
        <v>6.5322511510049965</v>
      </c>
      <c r="N494" s="10">
        <f t="shared" si="237"/>
        <v>17.20418640980624</v>
      </c>
      <c r="O494" s="10">
        <f t="shared" si="238"/>
        <v>-0.14810000000000001</v>
      </c>
      <c r="P494" s="10">
        <f t="shared" si="259"/>
        <v>13.029367324376848</v>
      </c>
      <c r="Q494" s="42">
        <f t="shared" si="260"/>
        <v>0.62319452780344775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4.9961892927931025E-4</v>
      </c>
      <c r="U494" s="42">
        <f t="shared" si="262"/>
        <v>0.48745152390515561</v>
      </c>
      <c r="V494" s="42">
        <f t="shared" si="263"/>
        <v>1.0391272681098773</v>
      </c>
      <c r="W494" s="42">
        <f t="shared" si="264"/>
        <v>1.0268164807043891</v>
      </c>
      <c r="X494" s="42">
        <f t="shared" si="265"/>
        <v>1.2310787405488188E-2</v>
      </c>
      <c r="Y494" s="42">
        <f t="shared" si="239"/>
        <v>1.0421260495900773E-2</v>
      </c>
      <c r="Z494" s="10">
        <f t="shared" si="266"/>
        <v>20.858418056604105</v>
      </c>
      <c r="AA494">
        <f t="shared" si="244"/>
        <v>6532387.2646205695</v>
      </c>
      <c r="AB494" s="10">
        <f t="shared" si="245"/>
        <v>6.5323872646205698</v>
      </c>
      <c r="AC494" s="10">
        <f t="shared" si="246"/>
        <v>6.4313872646205699</v>
      </c>
      <c r="AD494" s="3">
        <f t="shared" si="247"/>
        <v>932.76102460051766</v>
      </c>
      <c r="AI494" s="94">
        <f t="shared" si="248"/>
        <v>1.0268164807043891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139.67353966066324</v>
      </c>
      <c r="I495">
        <f t="shared" si="240"/>
        <v>1.3967353966066323E-4</v>
      </c>
      <c r="J495" s="4">
        <f t="shared" si="256"/>
        <v>910.0242453751132</v>
      </c>
      <c r="K495" s="40">
        <f t="shared" si="257"/>
        <v>6.5153661000216392</v>
      </c>
      <c r="L495" s="40">
        <f t="shared" si="241"/>
        <v>0</v>
      </c>
      <c r="M495" s="10">
        <f t="shared" si="258"/>
        <v>6.5323872646205698</v>
      </c>
      <c r="N495" s="10">
        <f t="shared" si="237"/>
        <v>17.20418640980624</v>
      </c>
      <c r="O495" s="10">
        <f t="shared" si="238"/>
        <v>-0.14810000000000001</v>
      </c>
      <c r="P495" s="10">
        <f t="shared" si="259"/>
        <v>13.029327116430863</v>
      </c>
      <c r="Q495" s="42">
        <f t="shared" si="260"/>
        <v>0.6245013012649423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5.0037964881833002E-4</v>
      </c>
      <c r="U495" s="42">
        <f t="shared" si="262"/>
        <v>0.48609360149202852</v>
      </c>
      <c r="V495" s="42">
        <f t="shared" si="263"/>
        <v>1.0391414067852685</v>
      </c>
      <c r="W495" s="42">
        <f t="shared" si="264"/>
        <v>1.0268382126660927</v>
      </c>
      <c r="X495" s="42">
        <f t="shared" si="265"/>
        <v>1.2303194119175798E-2</v>
      </c>
      <c r="Y495" s="42">
        <f t="shared" si="239"/>
        <v>1.0437337983467328E-2</v>
      </c>
      <c r="Z495" s="10">
        <f t="shared" si="266"/>
        <v>20.858837900613246</v>
      </c>
      <c r="AA495">
        <f t="shared" si="244"/>
        <v>6532516.7173626805</v>
      </c>
      <c r="AB495" s="10">
        <f t="shared" si="245"/>
        <v>6.5325167173626806</v>
      </c>
      <c r="AC495" s="10">
        <f t="shared" si="246"/>
        <v>6.4315167173626806</v>
      </c>
      <c r="AD495" s="3">
        <f t="shared" si="247"/>
        <v>932.77979947247002</v>
      </c>
      <c r="AI495" s="94">
        <f t="shared" si="248"/>
        <v>1.0268382126660927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139.67353966066324</v>
      </c>
      <c r="I496">
        <f t="shared" si="240"/>
        <v>1.3967353966066323E-4</v>
      </c>
      <c r="J496" s="4">
        <f t="shared" si="256"/>
        <v>911.83860641433819</v>
      </c>
      <c r="K496" s="40">
        <f t="shared" si="257"/>
        <v>6.5283561126155281</v>
      </c>
      <c r="L496" s="40">
        <f t="shared" si="241"/>
        <v>0</v>
      </c>
      <c r="M496" s="10">
        <f t="shared" si="258"/>
        <v>6.5325167173626806</v>
      </c>
      <c r="N496" s="10">
        <f t="shared" si="237"/>
        <v>17.20418640980624</v>
      </c>
      <c r="O496" s="10">
        <f t="shared" si="238"/>
        <v>-0.14810000000000001</v>
      </c>
      <c r="P496" s="10">
        <f t="shared" si="259"/>
        <v>13.029288876998532</v>
      </c>
      <c r="Q496" s="42">
        <f t="shared" si="260"/>
        <v>0.62580807856166343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5.011403801248981E-4</v>
      </c>
      <c r="U496" s="42">
        <f t="shared" si="262"/>
        <v>0.48473565807323915</v>
      </c>
      <c r="V496" s="42">
        <f t="shared" si="263"/>
        <v>1.0391544314372603</v>
      </c>
      <c r="W496" s="42">
        <f t="shared" si="264"/>
        <v>1.026858881149713</v>
      </c>
      <c r="X496" s="42">
        <f t="shared" si="265"/>
        <v>1.2295550287547252E-2</v>
      </c>
      <c r="Y496" s="42">
        <f t="shared" si="239"/>
        <v>1.0453405529433787E-2</v>
      </c>
      <c r="Z496" s="10">
        <f t="shared" si="266"/>
        <v>20.859236142233257</v>
      </c>
      <c r="AA496">
        <f t="shared" si="244"/>
        <v>6532639.5093249585</v>
      </c>
      <c r="AB496" s="10">
        <f t="shared" si="245"/>
        <v>6.5326395093249587</v>
      </c>
      <c r="AC496" s="10">
        <f t="shared" si="246"/>
        <v>6.4316395093249588</v>
      </c>
      <c r="AD496" s="3">
        <f t="shared" si="247"/>
        <v>932.7976083139896</v>
      </c>
      <c r="AI496" s="94">
        <f t="shared" si="248"/>
        <v>1.026858881149713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139.67353966066324</v>
      </c>
      <c r="I497">
        <f t="shared" si="240"/>
        <v>1.3967353966066323E-4</v>
      </c>
      <c r="J497" s="4">
        <f t="shared" si="256"/>
        <v>913.65478893376815</v>
      </c>
      <c r="K497" s="40">
        <f t="shared" si="257"/>
        <v>6.5413591661920485</v>
      </c>
      <c r="L497" s="40">
        <f t="shared" si="241"/>
        <v>0</v>
      </c>
      <c r="M497" s="10">
        <f t="shared" si="258"/>
        <v>6.5326395093249587</v>
      </c>
      <c r="N497" s="10">
        <f t="shared" si="237"/>
        <v>17.20418640980624</v>
      </c>
      <c r="O497" s="10">
        <f t="shared" si="238"/>
        <v>-0.14810000000000001</v>
      </c>
      <c r="P497" s="10">
        <f t="shared" si="259"/>
        <v>13.029252605917859</v>
      </c>
      <c r="Q497" s="42">
        <f t="shared" si="260"/>
        <v>0.62711485949621604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5.019011222686181E-4</v>
      </c>
      <c r="U497" s="42">
        <f t="shared" si="262"/>
        <v>0.48337769530959157</v>
      </c>
      <c r="V497" s="42">
        <f t="shared" si="263"/>
        <v>1.0391663420713229</v>
      </c>
      <c r="W497" s="42">
        <f t="shared" si="264"/>
        <v>1.0268784861701989</v>
      </c>
      <c r="X497" s="42">
        <f t="shared" si="265"/>
        <v>1.2287855901123912E-2</v>
      </c>
      <c r="Y497" s="42">
        <f t="shared" si="239"/>
        <v>1.0469463065251906E-2</v>
      </c>
      <c r="Z497" s="10">
        <f t="shared" si="266"/>
        <v>20.859612781755519</v>
      </c>
      <c r="AA497">
        <f t="shared" si="244"/>
        <v>6532755.6405972466</v>
      </c>
      <c r="AB497" s="10">
        <f t="shared" si="245"/>
        <v>6.5327556405972462</v>
      </c>
      <c r="AC497" s="10">
        <f t="shared" si="246"/>
        <v>6.4317556405972462</v>
      </c>
      <c r="AD497" s="3">
        <f t="shared" si="247"/>
        <v>932.81445113810685</v>
      </c>
      <c r="AI497" s="94">
        <f t="shared" si="248"/>
        <v>1.0268784861701989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139.67353966066324</v>
      </c>
      <c r="I498">
        <f t="shared" si="240"/>
        <v>1.3967353966066323E-4</v>
      </c>
      <c r="J498" s="4">
        <f t="shared" si="256"/>
        <v>915.47279293340273</v>
      </c>
      <c r="K498" s="40">
        <f t="shared" si="257"/>
        <v>6.5543752607512005</v>
      </c>
      <c r="L498" s="40">
        <f t="shared" si="241"/>
        <v>0</v>
      </c>
      <c r="M498" s="10">
        <f t="shared" si="258"/>
        <v>6.5327556405972462</v>
      </c>
      <c r="N498" s="10">
        <f t="shared" si="237"/>
        <v>17.20418640980624</v>
      </c>
      <c r="O498" s="10">
        <f t="shared" si="238"/>
        <v>-0.14810000000000001</v>
      </c>
      <c r="P498" s="10">
        <f t="shared" si="259"/>
        <v>13.029218303034897</v>
      </c>
      <c r="Q498" s="42">
        <f t="shared" si="260"/>
        <v>0.62842164387121702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5.0266187431909385E-4</v>
      </c>
      <c r="U498" s="42">
        <f t="shared" si="262"/>
        <v>0.48201971486188999</v>
      </c>
      <c r="V498" s="42">
        <f t="shared" si="263"/>
        <v>1.0391771386924951</v>
      </c>
      <c r="W498" s="42">
        <f t="shared" si="264"/>
        <v>1.0268970277418947</v>
      </c>
      <c r="X498" s="42">
        <f t="shared" si="265"/>
        <v>1.2280110950600331E-2</v>
      </c>
      <c r="Y498" s="42">
        <f t="shared" si="239"/>
        <v>1.0485510522365429E-2</v>
      </c>
      <c r="Z498" s="10">
        <f t="shared" si="266"/>
        <v>20.859967819459371</v>
      </c>
      <c r="AA498">
        <f t="shared" si="244"/>
        <v>6532865.1112656742</v>
      </c>
      <c r="AB498" s="10">
        <f t="shared" si="245"/>
        <v>6.5328651112656742</v>
      </c>
      <c r="AC498" s="10">
        <f t="shared" si="246"/>
        <v>6.4318651112656742</v>
      </c>
      <c r="AD498" s="3">
        <f t="shared" si="247"/>
        <v>932.83032795731322</v>
      </c>
      <c r="AI498" s="94">
        <f t="shared" si="248"/>
        <v>1.0268970277418947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139.67353966066324</v>
      </c>
      <c r="I499">
        <f t="shared" si="240"/>
        <v>1.3967353966066323E-4</v>
      </c>
      <c r="J499" s="4">
        <f t="shared" si="256"/>
        <v>917.29261841324217</v>
      </c>
      <c r="K499" s="40">
        <f t="shared" si="257"/>
        <v>6.567404396292984</v>
      </c>
      <c r="L499" s="40">
        <f t="shared" si="241"/>
        <v>0</v>
      </c>
      <c r="M499" s="10">
        <f t="shared" si="258"/>
        <v>6.5328651112656742</v>
      </c>
      <c r="N499" s="10">
        <f t="shared" si="237"/>
        <v>17.20418640980624</v>
      </c>
      <c r="O499" s="10">
        <f t="shared" si="238"/>
        <v>-0.14810000000000001</v>
      </c>
      <c r="P499" s="10">
        <f t="shared" si="259"/>
        <v>13.029185968203716</v>
      </c>
      <c r="Q499" s="42">
        <f t="shared" si="260"/>
        <v>0.62972843148929492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5.0342263534592887E-4</v>
      </c>
      <c r="U499" s="42">
        <f t="shared" si="262"/>
        <v>0.48066171839093813</v>
      </c>
      <c r="V499" s="42">
        <f t="shared" si="263"/>
        <v>1.0391868213055799</v>
      </c>
      <c r="W499" s="42">
        <f t="shared" si="264"/>
        <v>1.026914505878552</v>
      </c>
      <c r="X499" s="42">
        <f t="shared" si="265"/>
        <v>1.2272315427027891E-2</v>
      </c>
      <c r="Y499" s="42">
        <f t="shared" si="239"/>
        <v>1.0501547832210615E-2</v>
      </c>
      <c r="Z499" s="10">
        <f t="shared" si="266"/>
        <v>20.86030125561286</v>
      </c>
      <c r="AA499">
        <f t="shared" si="244"/>
        <v>6532967.9214128917</v>
      </c>
      <c r="AB499" s="10">
        <f t="shared" si="245"/>
        <v>6.532967921412892</v>
      </c>
      <c r="AC499" s="10">
        <f t="shared" si="246"/>
        <v>6.431967921412892</v>
      </c>
      <c r="AD499" s="3">
        <f t="shared" si="247"/>
        <v>932.84523878359562</v>
      </c>
      <c r="AI499" s="94">
        <f t="shared" si="248"/>
        <v>1.026914505878552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139.67353966066324</v>
      </c>
      <c r="I500">
        <f t="shared" si="240"/>
        <v>1.3967353966066323E-4</v>
      </c>
      <c r="J500" s="4">
        <f t="shared" si="256"/>
        <v>919.11426537328634</v>
      </c>
      <c r="K500" s="40">
        <f t="shared" si="257"/>
        <v>6.5804465728173982</v>
      </c>
      <c r="L500" s="40">
        <f t="shared" si="241"/>
        <v>0</v>
      </c>
      <c r="M500" s="10">
        <f t="shared" si="258"/>
        <v>6.532967921412892</v>
      </c>
      <c r="N500" s="10">
        <f t="shared" si="237"/>
        <v>17.20418640980624</v>
      </c>
      <c r="O500" s="10">
        <f t="shared" si="238"/>
        <v>-0.14810000000000001</v>
      </c>
      <c r="P500" s="10">
        <f t="shared" si="259"/>
        <v>13.02915560128633</v>
      </c>
      <c r="Q500" s="42">
        <f t="shared" si="260"/>
        <v>0.63103522215308916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5.0418340441872676E-4</v>
      </c>
      <c r="U500" s="42">
        <f t="shared" si="262"/>
        <v>0.47930370755754026</v>
      </c>
      <c r="V500" s="42">
        <f t="shared" si="263"/>
        <v>1.0391953899141815</v>
      </c>
      <c r="W500" s="42">
        <f t="shared" si="264"/>
        <v>1.026930920593367</v>
      </c>
      <c r="X500" s="42">
        <f t="shared" si="265"/>
        <v>1.2264469320814486E-2</v>
      </c>
      <c r="Y500" s="42">
        <f t="shared" si="239"/>
        <v>1.0517574926215446E-2</v>
      </c>
      <c r="Z500" s="10">
        <f t="shared" si="266"/>
        <v>20.860613090470842</v>
      </c>
      <c r="AA500">
        <f t="shared" si="244"/>
        <v>6533064.0711174784</v>
      </c>
      <c r="AB500" s="10">
        <f t="shared" si="245"/>
        <v>6.5330640711174786</v>
      </c>
      <c r="AC500" s="10">
        <f t="shared" si="246"/>
        <v>6.4320640711174786</v>
      </c>
      <c r="AD500" s="3">
        <f t="shared" si="247"/>
        <v>932.85918362835071</v>
      </c>
      <c r="AI500" s="94">
        <f t="shared" si="248"/>
        <v>1.026930920593367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139.67353966066324</v>
      </c>
      <c r="I501">
        <f t="shared" si="240"/>
        <v>1.3967353966066323E-4</v>
      </c>
      <c r="J501" s="4">
        <f t="shared" si="256"/>
        <v>920.93773381353537</v>
      </c>
      <c r="K501" s="40">
        <f t="shared" si="257"/>
        <v>6.5935017903244448</v>
      </c>
      <c r="L501" s="40">
        <f t="shared" si="241"/>
        <v>0</v>
      </c>
      <c r="M501" s="10">
        <f t="shared" si="258"/>
        <v>6.5330640711174786</v>
      </c>
      <c r="N501" s="10">
        <f t="shared" si="237"/>
        <v>17.20418640980624</v>
      </c>
      <c r="O501" s="10">
        <f t="shared" si="238"/>
        <v>-0.14810000000000001</v>
      </c>
      <c r="P501" s="10">
        <f t="shared" si="259"/>
        <v>13.029127202152877</v>
      </c>
      <c r="Q501" s="42">
        <f t="shared" si="260"/>
        <v>0.63234201566524939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5.0494418060709125E-4</v>
      </c>
      <c r="U501" s="42">
        <f t="shared" si="262"/>
        <v>0.47794568402250026</v>
      </c>
      <c r="V501" s="42">
        <f t="shared" si="263"/>
        <v>1.0392028445221462</v>
      </c>
      <c r="W501" s="42">
        <f t="shared" si="264"/>
        <v>1.0269462718988853</v>
      </c>
      <c r="X501" s="42">
        <f t="shared" si="265"/>
        <v>1.2256572623260853E-2</v>
      </c>
      <c r="Y501" s="42">
        <f t="shared" si="239"/>
        <v>1.0533591735800844E-2</v>
      </c>
      <c r="Z501" s="10">
        <f t="shared" si="266"/>
        <v>20.860903324277096</v>
      </c>
      <c r="AA501">
        <f t="shared" si="244"/>
        <v>6533153.5604546005</v>
      </c>
      <c r="AB501" s="10">
        <f t="shared" si="245"/>
        <v>6.5331535604546005</v>
      </c>
      <c r="AC501" s="10">
        <f t="shared" si="246"/>
        <v>6.4321535604546005</v>
      </c>
      <c r="AD501" s="3">
        <f t="shared" si="247"/>
        <v>932.87216250248014</v>
      </c>
      <c r="AI501" s="94">
        <f t="shared" si="248"/>
        <v>1.0269462718988853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139.67353966066324</v>
      </c>
      <c r="I502">
        <f t="shared" si="240"/>
        <v>1.3967353966066323E-4</v>
      </c>
      <c r="J502" s="4">
        <f t="shared" si="256"/>
        <v>922.76302373398926</v>
      </c>
      <c r="K502" s="40">
        <f t="shared" si="257"/>
        <v>6.606570048814123</v>
      </c>
      <c r="L502" s="40">
        <f t="shared" si="241"/>
        <v>0</v>
      </c>
      <c r="M502" s="10">
        <f t="shared" si="258"/>
        <v>6.5331535604546005</v>
      </c>
      <c r="N502" s="10">
        <f t="shared" si="237"/>
        <v>17.20418640980624</v>
      </c>
      <c r="O502" s="10">
        <f t="shared" si="238"/>
        <v>-0.14810000000000001</v>
      </c>
      <c r="P502" s="10">
        <f t="shared" si="259"/>
        <v>13.029100770681415</v>
      </c>
      <c r="Q502" s="42">
        <f t="shared" si="260"/>
        <v>0.6336488118284348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5.0570496298062595E-4</v>
      </c>
      <c r="U502" s="42">
        <f t="shared" si="262"/>
        <v>0.47658764944662213</v>
      </c>
      <c r="V502" s="42">
        <f t="shared" si="263"/>
        <v>1.0392091851324579</v>
      </c>
      <c r="W502" s="42">
        <f t="shared" si="264"/>
        <v>1.0269605598071083</v>
      </c>
      <c r="X502" s="42">
        <f t="shared" si="265"/>
        <v>1.2248625325349538E-2</v>
      </c>
      <c r="Y502" s="42">
        <f t="shared" si="239"/>
        <v>1.0549598192380306E-2</v>
      </c>
      <c r="Z502" s="10">
        <f t="shared" si="266"/>
        <v>20.861171957263295</v>
      </c>
      <c r="AA502">
        <f t="shared" si="244"/>
        <v>6533236.3894956913</v>
      </c>
      <c r="AB502" s="10">
        <f t="shared" si="245"/>
        <v>6.5332363894956913</v>
      </c>
      <c r="AC502" s="10">
        <f t="shared" si="246"/>
        <v>6.4322363894956913</v>
      </c>
      <c r="AD502" s="3">
        <f t="shared" si="247"/>
        <v>932.88417541634396</v>
      </c>
      <c r="AI502" s="94">
        <f t="shared" si="248"/>
        <v>1.0269605598071083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139.67353966066324</v>
      </c>
      <c r="I503">
        <f t="shared" si="240"/>
        <v>1.3967353966066323E-4</v>
      </c>
      <c r="J503" s="4">
        <f t="shared" si="256"/>
        <v>924.59013513464799</v>
      </c>
      <c r="K503" s="40">
        <f t="shared" si="257"/>
        <v>6.6196513482864328</v>
      </c>
      <c r="L503" s="40">
        <f t="shared" si="241"/>
        <v>0</v>
      </c>
      <c r="M503" s="10">
        <f t="shared" si="258"/>
        <v>6.5332363894956913</v>
      </c>
      <c r="N503" s="10">
        <f t="shared" si="237"/>
        <v>17.20418640980624</v>
      </c>
      <c r="O503" s="10">
        <f t="shared" si="238"/>
        <v>-0.14810000000000001</v>
      </c>
      <c r="P503" s="10">
        <f t="shared" si="259"/>
        <v>13.029076306758023</v>
      </c>
      <c r="Q503" s="42">
        <f t="shared" si="260"/>
        <v>0.6349556104453139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5.0646575060893438E-4</v>
      </c>
      <c r="U503" s="42">
        <f t="shared" si="262"/>
        <v>0.47522960549071003</v>
      </c>
      <c r="V503" s="42">
        <f t="shared" si="263"/>
        <v>1.0392144117472251</v>
      </c>
      <c r="W503" s="42">
        <f t="shared" si="264"/>
        <v>1.0269737843294406</v>
      </c>
      <c r="X503" s="42">
        <f t="shared" si="265"/>
        <v>1.2240627417784422E-2</v>
      </c>
      <c r="Y503" s="42">
        <f t="shared" si="239"/>
        <v>1.0565594227359599E-2</v>
      </c>
      <c r="Z503" s="10">
        <f t="shared" si="266"/>
        <v>20.861418989648094</v>
      </c>
      <c r="AA503">
        <f t="shared" si="244"/>
        <v>6533312.5583081702</v>
      </c>
      <c r="AB503" s="10">
        <f t="shared" si="245"/>
        <v>6.5333125583081699</v>
      </c>
      <c r="AC503" s="10">
        <f t="shared" si="246"/>
        <v>6.4323125583081699</v>
      </c>
      <c r="AD503" s="3">
        <f t="shared" si="247"/>
        <v>932.89522237972017</v>
      </c>
      <c r="AI503" s="94">
        <f t="shared" si="248"/>
        <v>1.0269737843294406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139.67353966066324</v>
      </c>
      <c r="I504">
        <f t="shared" si="240"/>
        <v>1.3967353966066323E-4</v>
      </c>
      <c r="J504" s="4">
        <f t="shared" si="256"/>
        <v>926.41906801551147</v>
      </c>
      <c r="K504" s="40">
        <f t="shared" si="257"/>
        <v>6.632745688741374</v>
      </c>
      <c r="L504" s="40">
        <f t="shared" si="241"/>
        <v>0</v>
      </c>
      <c r="M504" s="10">
        <f t="shared" si="258"/>
        <v>6.5333125583081699</v>
      </c>
      <c r="N504" s="10">
        <f t="shared" si="237"/>
        <v>17.20418640980624</v>
      </c>
      <c r="O504" s="10">
        <f t="shared" si="238"/>
        <v>-0.14810000000000001</v>
      </c>
      <c r="P504" s="10">
        <f t="shared" si="259"/>
        <v>13.029053810276883</v>
      </c>
      <c r="Q504" s="42">
        <f t="shared" si="260"/>
        <v>0.63626241131856331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5.0722654256162036E-4</v>
      </c>
      <c r="U504" s="42">
        <f t="shared" si="262"/>
        <v>0.473871553815568</v>
      </c>
      <c r="V504" s="42">
        <f t="shared" si="263"/>
        <v>1.0392185243687306</v>
      </c>
      <c r="W504" s="42">
        <f t="shared" si="264"/>
        <v>1.0269859454766472</v>
      </c>
      <c r="X504" s="42">
        <f t="shared" si="265"/>
        <v>1.2232578892083401E-2</v>
      </c>
      <c r="Y504" s="42">
        <f t="shared" si="239"/>
        <v>1.0581579772137866E-2</v>
      </c>
      <c r="Z504" s="10">
        <f t="shared" si="266"/>
        <v>20.861644421639003</v>
      </c>
      <c r="AA504">
        <f t="shared" si="244"/>
        <v>6533382.0669560181</v>
      </c>
      <c r="AB504" s="10">
        <f t="shared" si="245"/>
        <v>6.5333820669560181</v>
      </c>
      <c r="AC504" s="10">
        <f t="shared" si="246"/>
        <v>6.4323820669560181</v>
      </c>
      <c r="AD504" s="3">
        <f t="shared" si="247"/>
        <v>932.90530340188809</v>
      </c>
      <c r="AI504" s="94">
        <f t="shared" si="248"/>
        <v>1.0269859454766472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139.67353966066324</v>
      </c>
      <c r="I505">
        <f t="shared" si="240"/>
        <v>1.3967353966066323E-4</v>
      </c>
      <c r="J505" s="4">
        <f t="shared" si="256"/>
        <v>928.2498223765798</v>
      </c>
      <c r="K505" s="40">
        <f t="shared" si="257"/>
        <v>6.6458530701789478</v>
      </c>
      <c r="L505" s="40">
        <f t="shared" si="241"/>
        <v>0</v>
      </c>
      <c r="M505" s="10">
        <f t="shared" si="258"/>
        <v>6.5333820669560181</v>
      </c>
      <c r="N505" s="10">
        <f t="shared" si="237"/>
        <v>17.20418640980624</v>
      </c>
      <c r="O505" s="10">
        <f t="shared" si="238"/>
        <v>-0.14810000000000001</v>
      </c>
      <c r="P505" s="10">
        <f t="shared" si="259"/>
        <v>13.029033281140093</v>
      </c>
      <c r="Q505" s="42">
        <f t="shared" si="260"/>
        <v>0.63756921425086754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5.079873379082874E-4</v>
      </c>
      <c r="U505" s="42">
        <f t="shared" si="262"/>
        <v>0.472513496082</v>
      </c>
      <c r="V505" s="42">
        <f t="shared" si="263"/>
        <v>1.0392215229984239</v>
      </c>
      <c r="W505" s="42">
        <f t="shared" si="264"/>
        <v>1.026997043258943</v>
      </c>
      <c r="X505" s="42">
        <f t="shared" si="265"/>
        <v>1.222447973948082E-2</v>
      </c>
      <c r="Y505" s="42">
        <f t="shared" si="239"/>
        <v>1.0597554758107313E-2</v>
      </c>
      <c r="Z505" s="10">
        <f t="shared" si="266"/>
        <v>20.861848253431482</v>
      </c>
      <c r="AA505">
        <f t="shared" si="244"/>
        <v>6533444.9154995037</v>
      </c>
      <c r="AB505" s="10">
        <f t="shared" si="245"/>
        <v>6.533444915499504</v>
      </c>
      <c r="AC505" s="10">
        <f t="shared" si="246"/>
        <v>6.432444915499504</v>
      </c>
      <c r="AD505" s="3">
        <f t="shared" si="247"/>
        <v>932.91441849158866</v>
      </c>
      <c r="AI505" s="94">
        <f t="shared" si="248"/>
        <v>1.026997043258943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139.67353966066324</v>
      </c>
      <c r="I506">
        <f t="shared" si="240"/>
        <v>1.3967353966066323E-4</v>
      </c>
      <c r="J506" s="4">
        <f t="shared" si="256"/>
        <v>930.08239821785298</v>
      </c>
      <c r="K506" s="40">
        <f t="shared" si="257"/>
        <v>6.6589734925991531</v>
      </c>
      <c r="L506" s="40">
        <f t="shared" si="241"/>
        <v>0</v>
      </c>
      <c r="M506" s="10">
        <f t="shared" si="258"/>
        <v>6.533444915499504</v>
      </c>
      <c r="N506" s="10">
        <f t="shared" si="237"/>
        <v>17.20418640980624</v>
      </c>
      <c r="O506" s="10">
        <f t="shared" si="238"/>
        <v>-0.14810000000000001</v>
      </c>
      <c r="P506" s="10">
        <f t="shared" si="259"/>
        <v>13.029014719257775</v>
      </c>
      <c r="Q506" s="42">
        <f t="shared" si="260"/>
        <v>0.6388760190449182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5.0874813571853933E-4</v>
      </c>
      <c r="U506" s="42">
        <f t="shared" si="262"/>
        <v>0.47115543395080994</v>
      </c>
      <c r="V506" s="42">
        <f t="shared" si="263"/>
        <v>1.0392234076372786</v>
      </c>
      <c r="W506" s="42">
        <f t="shared" si="264"/>
        <v>1.0270070776859499</v>
      </c>
      <c r="X506" s="42">
        <f t="shared" si="265"/>
        <v>1.2216329951328708E-2</v>
      </c>
      <c r="Y506" s="42">
        <f t="shared" si="239"/>
        <v>1.0613519116653414E-2</v>
      </c>
      <c r="Z506" s="10">
        <f t="shared" si="266"/>
        <v>20.862030485209001</v>
      </c>
      <c r="AA506">
        <f t="shared" si="244"/>
        <v>6533501.1039951965</v>
      </c>
      <c r="AB506" s="10">
        <f t="shared" si="245"/>
        <v>6.5335011039951967</v>
      </c>
      <c r="AC506" s="10">
        <f t="shared" si="246"/>
        <v>6.4325011039951967</v>
      </c>
      <c r="AD506" s="3">
        <f t="shared" si="247"/>
        <v>932.92256765702632</v>
      </c>
      <c r="AI506" s="94">
        <f t="shared" si="248"/>
        <v>1.0270070776859499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139.67353966066324</v>
      </c>
      <c r="I507">
        <f t="shared" si="240"/>
        <v>1.3967353966066323E-4</v>
      </c>
      <c r="J507" s="4">
        <f t="shared" si="256"/>
        <v>931.91679553933091</v>
      </c>
      <c r="K507" s="40">
        <f t="shared" si="257"/>
        <v>6.672106956001989</v>
      </c>
      <c r="L507" s="40">
        <f t="shared" si="241"/>
        <v>0</v>
      </c>
      <c r="M507" s="10">
        <f t="shared" si="258"/>
        <v>6.5335011039951967</v>
      </c>
      <c r="N507" s="10">
        <f t="shared" si="237"/>
        <v>17.20418640980624</v>
      </c>
      <c r="O507" s="10">
        <f t="shared" si="238"/>
        <v>-0.14810000000000001</v>
      </c>
      <c r="P507" s="10">
        <f t="shared" si="259"/>
        <v>13.028998124548039</v>
      </c>
      <c r="Q507" s="42">
        <f t="shared" si="260"/>
        <v>0.64018282550341354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5.0950893506197933E-4</v>
      </c>
      <c r="U507" s="42">
        <f t="shared" si="262"/>
        <v>0.46979736908280212</v>
      </c>
      <c r="V507" s="42">
        <f t="shared" si="263"/>
        <v>1.0392241782853573</v>
      </c>
      <c r="W507" s="42">
        <f t="shared" si="264"/>
        <v>1.0270160487667006</v>
      </c>
      <c r="X507" s="42">
        <f t="shared" si="265"/>
        <v>1.2208129518656685E-2</v>
      </c>
      <c r="Y507" s="42">
        <f t="shared" si="239"/>
        <v>1.0629472779154542E-2</v>
      </c>
      <c r="Z507" s="10">
        <f t="shared" si="266"/>
        <v>20.862191117142071</v>
      </c>
      <c r="AA507">
        <f t="shared" si="244"/>
        <v>6533550.6324956734</v>
      </c>
      <c r="AB507" s="10">
        <f t="shared" si="245"/>
        <v>6.5335506324956736</v>
      </c>
      <c r="AC507" s="10">
        <f t="shared" si="246"/>
        <v>6.4325506324956736</v>
      </c>
      <c r="AD507" s="3">
        <f t="shared" si="247"/>
        <v>932.92975090582649</v>
      </c>
      <c r="AI507" s="94">
        <f t="shared" si="248"/>
        <v>1.0270160487667006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139.67353966066324</v>
      </c>
      <c r="I508">
        <f t="shared" si="240"/>
        <v>1.3967353966066323E-4</v>
      </c>
      <c r="J508" s="4">
        <f t="shared" si="256"/>
        <v>933.75301434101368</v>
      </c>
      <c r="K508" s="40">
        <f t="shared" si="257"/>
        <v>6.6852534603874574</v>
      </c>
      <c r="L508" s="40">
        <f t="shared" si="241"/>
        <v>0</v>
      </c>
      <c r="M508" s="10">
        <f t="shared" si="258"/>
        <v>6.5335506324956736</v>
      </c>
      <c r="N508" s="10">
        <f t="shared" si="237"/>
        <v>17.20418640980624</v>
      </c>
      <c r="O508" s="10">
        <f t="shared" si="238"/>
        <v>-0.14810000000000001</v>
      </c>
      <c r="P508" s="10">
        <f t="shared" si="259"/>
        <v>13.028983496937089</v>
      </c>
      <c r="Q508" s="42">
        <f t="shared" si="260"/>
        <v>0.64148963342905763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5.1026973500821167E-4</v>
      </c>
      <c r="U508" s="42">
        <f t="shared" si="262"/>
        <v>0.46843930313878024</v>
      </c>
      <c r="V508" s="42">
        <f t="shared" si="263"/>
        <v>1.0392238349430996</v>
      </c>
      <c r="W508" s="42">
        <f t="shared" si="264"/>
        <v>1.0270239565095891</v>
      </c>
      <c r="X508" s="42">
        <f t="shared" si="265"/>
        <v>1.2199878433510447E-2</v>
      </c>
      <c r="Y508" s="42">
        <f t="shared" si="239"/>
        <v>1.0645415676983348E-2</v>
      </c>
      <c r="Z508" s="10">
        <f t="shared" si="266"/>
        <v>20.862330149390562</v>
      </c>
      <c r="AA508">
        <f t="shared" si="244"/>
        <v>6533593.5010502245</v>
      </c>
      <c r="AB508" s="10">
        <f t="shared" si="245"/>
        <v>6.5335935010502242</v>
      </c>
      <c r="AC508" s="10">
        <f t="shared" si="246"/>
        <v>6.4325935010502242</v>
      </c>
      <c r="AD508" s="3">
        <f t="shared" si="247"/>
        <v>932.9359682451377</v>
      </c>
      <c r="AI508" s="94">
        <f t="shared" si="248"/>
        <v>1.0270239565095891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139.67353966066324</v>
      </c>
      <c r="I509">
        <f t="shared" si="240"/>
        <v>1.3967353966066323E-4</v>
      </c>
      <c r="J509" s="4">
        <f t="shared" si="256"/>
        <v>935.59105462290131</v>
      </c>
      <c r="K509" s="40">
        <f t="shared" si="257"/>
        <v>6.6984130057555573</v>
      </c>
      <c r="L509" s="40">
        <f t="shared" si="241"/>
        <v>0</v>
      </c>
      <c r="M509" s="10">
        <f t="shared" si="258"/>
        <v>6.5335935010502242</v>
      </c>
      <c r="N509" s="10">
        <f t="shared" si="237"/>
        <v>17.20418640980624</v>
      </c>
      <c r="O509" s="10">
        <f t="shared" si="238"/>
        <v>-0.14810000000000001</v>
      </c>
      <c r="P509" s="10">
        <f t="shared" si="259"/>
        <v>13.028970836359012</v>
      </c>
      <c r="Q509" s="42">
        <f t="shared" si="260"/>
        <v>0.64279644262455982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5.1103053462683953E-4</v>
      </c>
      <c r="U509" s="42">
        <f t="shared" si="262"/>
        <v>0.46708123777954869</v>
      </c>
      <c r="V509" s="42">
        <f t="shared" si="263"/>
        <v>1.0392223776093539</v>
      </c>
      <c r="W509" s="42">
        <f t="shared" si="264"/>
        <v>1.0270308009224853</v>
      </c>
      <c r="X509" s="42">
        <f t="shared" si="265"/>
        <v>1.2191576686868544E-2</v>
      </c>
      <c r="Y509" s="42">
        <f t="shared" si="239"/>
        <v>1.0661347741505418E-2</v>
      </c>
      <c r="Z509" s="10">
        <f t="shared" si="266"/>
        <v>20.862447582100859</v>
      </c>
      <c r="AA509">
        <f t="shared" si="244"/>
        <v>6533629.7097039875</v>
      </c>
      <c r="AB509" s="10">
        <f t="shared" si="245"/>
        <v>6.5336297097039875</v>
      </c>
      <c r="AC509" s="10">
        <f t="shared" si="246"/>
        <v>6.4326297097039875</v>
      </c>
      <c r="AD509" s="3">
        <f t="shared" si="247"/>
        <v>932.94121968150648</v>
      </c>
      <c r="AI509" s="94">
        <f t="shared" si="248"/>
        <v>1.0270308009224853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139.67353966066324</v>
      </c>
      <c r="I510">
        <f t="shared" si="240"/>
        <v>1.3967353966066323E-4</v>
      </c>
      <c r="J510" s="4">
        <f t="shared" si="256"/>
        <v>937.43091638499357</v>
      </c>
      <c r="K510" s="40">
        <f t="shared" si="257"/>
        <v>6.7115855921062879</v>
      </c>
      <c r="L510" s="40">
        <f t="shared" si="241"/>
        <v>0</v>
      </c>
      <c r="M510" s="10">
        <f t="shared" si="258"/>
        <v>6.5336297097039875</v>
      </c>
      <c r="N510" s="10">
        <f t="shared" si="237"/>
        <v>17.20418640980624</v>
      </c>
      <c r="O510" s="10">
        <f t="shared" si="238"/>
        <v>-0.14810000000000001</v>
      </c>
      <c r="P510" s="10">
        <f t="shared" si="259"/>
        <v>13.028960142756027</v>
      </c>
      <c r="Q510" s="42">
        <f t="shared" si="260"/>
        <v>0.64410325289263404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5.1179133298746653E-4</v>
      </c>
      <c r="U510" s="42">
        <f t="shared" si="262"/>
        <v>0.46572317466591129</v>
      </c>
      <c r="V510" s="42">
        <f t="shared" si="263"/>
        <v>1.039219806283513</v>
      </c>
      <c r="W510" s="42">
        <f t="shared" si="264"/>
        <v>1.027036582012596</v>
      </c>
      <c r="X510" s="42">
        <f t="shared" si="265"/>
        <v>1.2183224270917004E-2</v>
      </c>
      <c r="Y510" s="42">
        <f t="shared" si="239"/>
        <v>1.0677268904080902E-2</v>
      </c>
      <c r="Z510" s="10">
        <f t="shared" si="266"/>
        <v>20.862543415408684</v>
      </c>
      <c r="AA510">
        <f t="shared" si="244"/>
        <v>6533659.2584988102</v>
      </c>
      <c r="AB510" s="10">
        <f t="shared" si="245"/>
        <v>6.53365925849881</v>
      </c>
      <c r="AC510" s="10">
        <f t="shared" si="246"/>
        <v>6.43265925849881</v>
      </c>
      <c r="AD510" s="3">
        <f t="shared" si="247"/>
        <v>932.94550522100224</v>
      </c>
      <c r="AI510" s="94">
        <f t="shared" si="248"/>
        <v>1.027036582012596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139.67353966066324</v>
      </c>
      <c r="I511">
        <f t="shared" si="240"/>
        <v>1.3967353966066323E-4</v>
      </c>
      <c r="J511" s="4">
        <f t="shared" si="256"/>
        <v>939.27259962729079</v>
      </c>
      <c r="K511" s="40">
        <f t="shared" si="257"/>
        <v>6.7247712194396509</v>
      </c>
      <c r="L511" s="40">
        <f t="shared" si="241"/>
        <v>0</v>
      </c>
      <c r="M511" s="10">
        <f t="shared" si="258"/>
        <v>6.53365925849881</v>
      </c>
      <c r="N511" s="10">
        <f t="shared" si="237"/>
        <v>17.20418640980624</v>
      </c>
      <c r="O511" s="10">
        <f t="shared" si="238"/>
        <v>-0.14810000000000001</v>
      </c>
      <c r="P511" s="10">
        <f t="shared" si="259"/>
        <v>13.028951416078225</v>
      </c>
      <c r="Q511" s="42">
        <f t="shared" si="260"/>
        <v>0.64541006403599832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5.125521291596966E-4</v>
      </c>
      <c r="U511" s="42">
        <f t="shared" si="262"/>
        <v>0.46436511545867204</v>
      </c>
      <c r="V511" s="42">
        <f t="shared" si="263"/>
        <v>1.0392161209637609</v>
      </c>
      <c r="W511" s="42">
        <f t="shared" si="264"/>
        <v>1.0270412997866025</v>
      </c>
      <c r="X511" s="42">
        <f t="shared" si="265"/>
        <v>1.2174821177158401E-2</v>
      </c>
      <c r="Y511" s="42">
        <f t="shared" si="239"/>
        <v>1.069317909606368E-2</v>
      </c>
      <c r="Z511" s="10">
        <f t="shared" si="266"/>
        <v>20.862617649437158</v>
      </c>
      <c r="AA511">
        <f t="shared" si="244"/>
        <v>6533682.1474726545</v>
      </c>
      <c r="AB511" s="10">
        <f t="shared" si="245"/>
        <v>6.5336821474726543</v>
      </c>
      <c r="AC511" s="10">
        <f t="shared" si="246"/>
        <v>6.4326821474726543</v>
      </c>
      <c r="AD511" s="3">
        <f t="shared" si="247"/>
        <v>932.94882486913048</v>
      </c>
      <c r="AI511" s="94">
        <f t="shared" si="248"/>
        <v>1.0270412997866025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139.67353966066324</v>
      </c>
      <c r="I512">
        <f t="shared" si="240"/>
        <v>1.3967353966066323E-4</v>
      </c>
      <c r="J512" s="4">
        <f t="shared" si="256"/>
        <v>941.11610434979286</v>
      </c>
      <c r="K512" s="40">
        <f t="shared" si="257"/>
        <v>6.7379698877556464</v>
      </c>
      <c r="L512" s="40">
        <f t="shared" si="241"/>
        <v>0</v>
      </c>
      <c r="M512" s="10">
        <f t="shared" si="258"/>
        <v>6.5336821474726543</v>
      </c>
      <c r="N512" s="10">
        <f t="shared" si="237"/>
        <v>17.20418640980624</v>
      </c>
      <c r="O512" s="10">
        <f t="shared" si="238"/>
        <v>-0.14810000000000001</v>
      </c>
      <c r="P512" s="10">
        <f t="shared" si="259"/>
        <v>13.028944656283763</v>
      </c>
      <c r="Q512" s="42">
        <f t="shared" si="260"/>
        <v>0.64671687585737414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5.1331292221313315E-4</v>
      </c>
      <c r="U512" s="42">
        <f t="shared" si="262"/>
        <v>0.4630070618186351</v>
      </c>
      <c r="V512" s="42">
        <f t="shared" si="263"/>
        <v>1.0392113216478029</v>
      </c>
      <c r="W512" s="42">
        <f t="shared" si="264"/>
        <v>1.0270449542505657</v>
      </c>
      <c r="X512" s="42">
        <f t="shared" si="265"/>
        <v>1.2166367397237199E-2</v>
      </c>
      <c r="Y512" s="42">
        <f t="shared" si="239"/>
        <v>1.0709078248801591E-2</v>
      </c>
      <c r="Z512" s="10">
        <f t="shared" si="266"/>
        <v>20.862670284297</v>
      </c>
      <c r="AA512">
        <f t="shared" si="244"/>
        <v>6533698.3766596587</v>
      </c>
      <c r="AB512" s="10">
        <f t="shared" si="245"/>
        <v>6.5336983766596584</v>
      </c>
      <c r="AC512" s="10">
        <f t="shared" si="246"/>
        <v>6.4326983766596584</v>
      </c>
      <c r="AD512" s="3">
        <f t="shared" si="247"/>
        <v>932.95117863084249</v>
      </c>
      <c r="AI512" s="94">
        <f t="shared" si="248"/>
        <v>1.0270449542505657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139.67353966066324</v>
      </c>
      <c r="I513">
        <f t="shared" si="240"/>
        <v>1.3967353966066323E-4</v>
      </c>
      <c r="J513" s="4">
        <f t="shared" si="256"/>
        <v>942.96143055249979</v>
      </c>
      <c r="K513" s="40">
        <f t="shared" si="257"/>
        <v>6.7511815970542735</v>
      </c>
      <c r="L513" s="40">
        <f t="shared" si="241"/>
        <v>0</v>
      </c>
      <c r="M513" s="10">
        <f t="shared" si="258"/>
        <v>6.5336983766596584</v>
      </c>
      <c r="N513" s="10">
        <f t="shared" si="237"/>
        <v>17.20418640980624</v>
      </c>
      <c r="O513" s="10">
        <f t="shared" si="238"/>
        <v>-0.14810000000000001</v>
      </c>
      <c r="P513" s="10">
        <f t="shared" si="259"/>
        <v>13.02893986333882</v>
      </c>
      <c r="Q513" s="42">
        <f t="shared" si="260"/>
        <v>0.64802368815948574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5.1407371121738E-4</v>
      </c>
      <c r="U513" s="42">
        <f t="shared" si="262"/>
        <v>0.4616490154066043</v>
      </c>
      <c r="V513" s="42">
        <f t="shared" si="263"/>
        <v>1.0392054083332469</v>
      </c>
      <c r="W513" s="42">
        <f t="shared" si="264"/>
        <v>1.0270475454099361</v>
      </c>
      <c r="X513" s="42">
        <f t="shared" si="265"/>
        <v>1.215786292331078E-2</v>
      </c>
      <c r="Y513" s="42">
        <f t="shared" si="239"/>
        <v>1.072496629363716E-2</v>
      </c>
      <c r="Z513" s="10">
        <f t="shared" si="266"/>
        <v>20.862701320087591</v>
      </c>
      <c r="AA513">
        <f t="shared" si="244"/>
        <v>6533707.9460904663</v>
      </c>
      <c r="AB513" s="10">
        <f t="shared" si="245"/>
        <v>6.5337079460904661</v>
      </c>
      <c r="AC513" s="10">
        <f t="shared" si="246"/>
        <v>6.4327079460904661</v>
      </c>
      <c r="AD513" s="3">
        <f t="shared" si="247"/>
        <v>932.95256651058253</v>
      </c>
      <c r="AI513" s="94">
        <f t="shared" si="248"/>
        <v>1.0270475454099361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139.67353966066324</v>
      </c>
      <c r="I514">
        <f t="shared" si="240"/>
        <v>1.3967353966066323E-4</v>
      </c>
      <c r="J514" s="4">
        <f t="shared" si="256"/>
        <v>944.80857823541123</v>
      </c>
      <c r="K514" s="40">
        <f t="shared" si="257"/>
        <v>6.7644063473355294</v>
      </c>
      <c r="L514" s="40">
        <f t="shared" si="241"/>
        <v>0</v>
      </c>
      <c r="M514" s="10">
        <f t="shared" si="258"/>
        <v>6.5337079460904661</v>
      </c>
      <c r="N514" s="10">
        <f t="shared" si="237"/>
        <v>17.20418640980624</v>
      </c>
      <c r="O514" s="10">
        <f t="shared" si="238"/>
        <v>-0.14810000000000001</v>
      </c>
      <c r="P514" s="10">
        <f t="shared" si="259"/>
        <v>13.028937037217524</v>
      </c>
      <c r="Q514" s="42">
        <f t="shared" si="260"/>
        <v>0.64933050074505949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5.1483449524204056E-4</v>
      </c>
      <c r="U514" s="42">
        <f t="shared" si="262"/>
        <v>0.46029097788338397</v>
      </c>
      <c r="V514" s="42">
        <f t="shared" si="263"/>
        <v>1.0391983810165846</v>
      </c>
      <c r="W514" s="42">
        <f t="shared" si="264"/>
        <v>1.0270490732696067</v>
      </c>
      <c r="X514" s="42">
        <f t="shared" si="265"/>
        <v>1.2149307746977867E-2</v>
      </c>
      <c r="Y514" s="42">
        <f t="shared" si="239"/>
        <v>1.074084316190692E-2</v>
      </c>
      <c r="Z514" s="10">
        <f t="shared" si="266"/>
        <v>20.862710756895375</v>
      </c>
      <c r="AA514">
        <f t="shared" si="244"/>
        <v>6533710.8557917308</v>
      </c>
      <c r="AB514" s="10">
        <f t="shared" si="245"/>
        <v>6.5337108557917309</v>
      </c>
      <c r="AC514" s="10">
        <f t="shared" si="246"/>
        <v>6.432710855791731</v>
      </c>
      <c r="AD514" s="3">
        <f t="shared" si="247"/>
        <v>932.95298851221617</v>
      </c>
      <c r="AI514" s="94">
        <f t="shared" si="248"/>
        <v>1.0270490732696067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139.67353966066324</v>
      </c>
      <c r="I515">
        <f t="shared" si="240"/>
        <v>1.3967353966066323E-4</v>
      </c>
      <c r="J515" s="4">
        <f t="shared" si="256"/>
        <v>946.65754739852775</v>
      </c>
      <c r="K515" s="40">
        <f t="shared" si="257"/>
        <v>6.7776441385994195</v>
      </c>
      <c r="L515" s="40">
        <f t="shared" si="241"/>
        <v>0</v>
      </c>
      <c r="M515" s="10">
        <f t="shared" si="258"/>
        <v>6.5337108557917309</v>
      </c>
      <c r="N515" s="10">
        <f t="shared" si="237"/>
        <v>17.20418640980624</v>
      </c>
      <c r="O515" s="10">
        <f t="shared" si="238"/>
        <v>-0.14810000000000001</v>
      </c>
      <c r="P515" s="10">
        <f t="shared" si="259"/>
        <v>13.028936177902077</v>
      </c>
      <c r="Q515" s="42">
        <f t="shared" si="260"/>
        <v>0.65063731341682318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5.1559527335671865E-4</v>
      </c>
      <c r="U515" s="42">
        <f t="shared" si="262"/>
        <v>0.45893295090977781</v>
      </c>
      <c r="V515" s="42">
        <f t="shared" si="263"/>
        <v>1.0391902396946779</v>
      </c>
      <c r="W515" s="42">
        <f t="shared" si="264"/>
        <v>1.0270495378338327</v>
      </c>
      <c r="X515" s="42">
        <f t="shared" si="265"/>
        <v>1.214070186084526E-2</v>
      </c>
      <c r="Y515" s="42">
        <f t="shared" si="239"/>
        <v>1.0756708784942778E-2</v>
      </c>
      <c r="Z515" s="10">
        <f t="shared" si="266"/>
        <v>20.862698594796203</v>
      </c>
      <c r="AA515">
        <f t="shared" si="244"/>
        <v>6533707.1057868404</v>
      </c>
      <c r="AB515" s="10">
        <f t="shared" si="245"/>
        <v>6.5337071057868403</v>
      </c>
      <c r="AC515" s="10">
        <f t="shared" si="246"/>
        <v>6.4327071057868404</v>
      </c>
      <c r="AD515" s="3">
        <f t="shared" si="247"/>
        <v>932.95244463913571</v>
      </c>
      <c r="AI515" s="94">
        <f t="shared" si="248"/>
        <v>1.0270495378338327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139.67353966066324</v>
      </c>
      <c r="I516">
        <f t="shared" si="240"/>
        <v>1.3967353966066323E-4</v>
      </c>
      <c r="J516" s="4">
        <f t="shared" si="256"/>
        <v>948.50833804184913</v>
      </c>
      <c r="K516" s="40">
        <f t="shared" si="257"/>
        <v>6.7908949708459412</v>
      </c>
      <c r="L516" s="40">
        <f t="shared" si="241"/>
        <v>0</v>
      </c>
      <c r="M516" s="10">
        <f t="shared" si="258"/>
        <v>6.5337071057868403</v>
      </c>
      <c r="N516" s="10">
        <f t="shared" si="237"/>
        <v>17.20418640980624</v>
      </c>
      <c r="O516" s="10">
        <f t="shared" si="238"/>
        <v>-0.14810000000000001</v>
      </c>
      <c r="P516" s="10">
        <f t="shared" si="259"/>
        <v>13.028937285382559</v>
      </c>
      <c r="Q516" s="42">
        <f t="shared" si="260"/>
        <v>0.65194412597750573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5.1635604463101778E-4</v>
      </c>
      <c r="U516" s="42">
        <f t="shared" si="262"/>
        <v>0.45757493614659006</v>
      </c>
      <c r="V516" s="42">
        <f t="shared" si="263"/>
        <v>1.0391809843627953</v>
      </c>
      <c r="W516" s="42">
        <f t="shared" si="264"/>
        <v>1.027048939106348</v>
      </c>
      <c r="X516" s="42">
        <f t="shared" si="265"/>
        <v>1.2132045256447288E-2</v>
      </c>
      <c r="Y516" s="42">
        <f t="shared" si="239"/>
        <v>1.0772563094070672E-2</v>
      </c>
      <c r="Z516" s="10">
        <f t="shared" si="266"/>
        <v>20.862664833852431</v>
      </c>
      <c r="AA516">
        <f t="shared" si="244"/>
        <v>6533696.6960950205</v>
      </c>
      <c r="AB516" s="10">
        <f t="shared" si="245"/>
        <v>6.5336966960950207</v>
      </c>
      <c r="AC516" s="10">
        <f t="shared" si="246"/>
        <v>6.4326966960950207</v>
      </c>
      <c r="AD516" s="3">
        <f t="shared" si="247"/>
        <v>932.9509348941292</v>
      </c>
      <c r="AI516" s="94">
        <f t="shared" si="248"/>
        <v>1.027048939106348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139.67353966066324</v>
      </c>
      <c r="I517">
        <f t="shared" si="240"/>
        <v>1.3967353966066323E-4</v>
      </c>
      <c r="J517" s="4">
        <f t="shared" si="256"/>
        <v>950.36095016537513</v>
      </c>
      <c r="K517" s="40">
        <f t="shared" si="257"/>
        <v>6.8041588440750935</v>
      </c>
      <c r="L517" s="40">
        <f t="shared" si="241"/>
        <v>0</v>
      </c>
      <c r="M517" s="10">
        <f t="shared" si="258"/>
        <v>6.5336966960950207</v>
      </c>
      <c r="N517" s="10">
        <f t="shared" si="237"/>
        <v>17.20418640980624</v>
      </c>
      <c r="O517" s="10">
        <f t="shared" si="238"/>
        <v>-0.14810000000000001</v>
      </c>
      <c r="P517" s="10">
        <f t="shared" si="259"/>
        <v>13.028940359657181</v>
      </c>
      <c r="Q517" s="42">
        <f t="shared" si="260"/>
        <v>0.65325093822983626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5.1711680813454168E-4</v>
      </c>
      <c r="U517" s="42">
        <f t="shared" si="262"/>
        <v>0.4562169352546247</v>
      </c>
      <c r="V517" s="42">
        <f t="shared" si="263"/>
        <v>1.0391706150164544</v>
      </c>
      <c r="W517" s="42">
        <f t="shared" si="264"/>
        <v>1.0270472770902226</v>
      </c>
      <c r="X517" s="42">
        <f t="shared" si="265"/>
        <v>1.212333792623177E-2</v>
      </c>
      <c r="Y517" s="42">
        <f t="shared" si="239"/>
        <v>1.0788406020611815E-2</v>
      </c>
      <c r="Z517" s="10">
        <f t="shared" si="266"/>
        <v>20.862609474115033</v>
      </c>
      <c r="AA517">
        <f t="shared" si="244"/>
        <v>6533679.626731989</v>
      </c>
      <c r="AB517" s="10">
        <f t="shared" si="245"/>
        <v>6.5336796267319892</v>
      </c>
      <c r="AC517" s="10">
        <f t="shared" si="246"/>
        <v>6.4326796267319892</v>
      </c>
      <c r="AD517" s="3">
        <f t="shared" si="247"/>
        <v>932.94845927947631</v>
      </c>
      <c r="AI517" s="94">
        <f t="shared" si="248"/>
        <v>1.0270472770902226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139.67353966066324</v>
      </c>
      <c r="I518">
        <f t="shared" si="240"/>
        <v>1.3967353966066323E-4</v>
      </c>
      <c r="J518" s="4">
        <f t="shared" si="256"/>
        <v>952.2153837691061</v>
      </c>
      <c r="K518" s="40">
        <f t="shared" si="257"/>
        <v>6.8174357582868783</v>
      </c>
      <c r="L518" s="40">
        <f t="shared" si="241"/>
        <v>0</v>
      </c>
      <c r="M518" s="10">
        <f t="shared" si="258"/>
        <v>6.5336796267319892</v>
      </c>
      <c r="N518" s="10">
        <f t="shared" si="237"/>
        <v>17.20418640980624</v>
      </c>
      <c r="O518" s="10">
        <f t="shared" si="238"/>
        <v>-0.14810000000000001</v>
      </c>
      <c r="P518" s="10">
        <f t="shared" si="259"/>
        <v>13.02894540073209</v>
      </c>
      <c r="Q518" s="42">
        <f t="shared" si="260"/>
        <v>0.65455774997654348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5.1787756293689407E-4</v>
      </c>
      <c r="U518" s="42">
        <f t="shared" si="262"/>
        <v>0.45485894989468578</v>
      </c>
      <c r="V518" s="42">
        <f t="shared" si="263"/>
        <v>1.0391591316504811</v>
      </c>
      <c r="W518" s="42">
        <f t="shared" si="264"/>
        <v>1.0270445517879658</v>
      </c>
      <c r="X518" s="42">
        <f t="shared" si="265"/>
        <v>1.2114579862515296E-2</v>
      </c>
      <c r="Y518" s="42">
        <f t="shared" si="239"/>
        <v>1.0804237495882572E-2</v>
      </c>
      <c r="Z518" s="10">
        <f t="shared" si="266"/>
        <v>20.862532515623045</v>
      </c>
      <c r="AA518">
        <f t="shared" si="244"/>
        <v>6533655.8977097813</v>
      </c>
      <c r="AB518" s="10">
        <f t="shared" si="245"/>
        <v>6.5336558977097816</v>
      </c>
      <c r="AC518" s="10">
        <f t="shared" si="246"/>
        <v>6.4326558977097816</v>
      </c>
      <c r="AD518" s="3">
        <f t="shared" si="247"/>
        <v>932.94501779692257</v>
      </c>
      <c r="AI518" s="94">
        <f t="shared" si="248"/>
        <v>1.0270445517879658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139.67353966066324</v>
      </c>
      <c r="I519">
        <f t="shared" si="240"/>
        <v>1.3967353966066323E-4</v>
      </c>
      <c r="J519" s="4">
        <f t="shared" si="256"/>
        <v>954.07163885304192</v>
      </c>
      <c r="K519" s="40">
        <f t="shared" si="257"/>
        <v>6.8307257134812955</v>
      </c>
      <c r="L519" s="40">
        <f t="shared" si="241"/>
        <v>0</v>
      </c>
      <c r="M519" s="10">
        <f t="shared" si="258"/>
        <v>6.5336558977097816</v>
      </c>
      <c r="N519" s="10">
        <f t="shared" si="237"/>
        <v>17.20418640980624</v>
      </c>
      <c r="O519" s="10">
        <f t="shared" si="238"/>
        <v>-0.14810000000000001</v>
      </c>
      <c r="P519" s="10">
        <f t="shared" si="259"/>
        <v>13.02895240862143</v>
      </c>
      <c r="Q519" s="42">
        <f t="shared" si="260"/>
        <v>0.65586456102035517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5.1863830810767834E-4</v>
      </c>
      <c r="U519" s="42">
        <f t="shared" si="262"/>
        <v>0.45350098172757719</v>
      </c>
      <c r="V519" s="42">
        <f t="shared" si="263"/>
        <v>1.0391465342592161</v>
      </c>
      <c r="W519" s="42">
        <f t="shared" si="264"/>
        <v>1.0270407632014993</v>
      </c>
      <c r="X519" s="42">
        <f t="shared" si="265"/>
        <v>1.2105771057716819E-2</v>
      </c>
      <c r="Y519" s="42">
        <f t="shared" si="239"/>
        <v>1.0820057451194652E-2</v>
      </c>
      <c r="Z519" s="10">
        <f t="shared" si="266"/>
        <v>20.862433958403667</v>
      </c>
      <c r="AA519">
        <f t="shared" si="244"/>
        <v>6533625.5090367859</v>
      </c>
      <c r="AB519" s="10">
        <f t="shared" si="245"/>
        <v>6.5336255090367859</v>
      </c>
      <c r="AC519" s="10">
        <f t="shared" si="246"/>
        <v>6.4326255090367859</v>
      </c>
      <c r="AD519" s="3">
        <f t="shared" si="247"/>
        <v>932.94061044768466</v>
      </c>
      <c r="AI519" s="94">
        <f t="shared" si="248"/>
        <v>1.0270407632014993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139.67353966066324</v>
      </c>
      <c r="I520">
        <f t="shared" si="240"/>
        <v>1.3967353966066323E-4</v>
      </c>
      <c r="J520" s="4">
        <f t="shared" si="256"/>
        <v>955.92971541718225</v>
      </c>
      <c r="K520" s="40">
        <f t="shared" si="257"/>
        <v>6.8440287096583416</v>
      </c>
      <c r="L520" s="40">
        <f t="shared" si="241"/>
        <v>0</v>
      </c>
      <c r="M520" s="10">
        <f t="shared" si="258"/>
        <v>6.5336255090367859</v>
      </c>
      <c r="N520" s="10">
        <f t="shared" si="237"/>
        <v>17.20418640980624</v>
      </c>
      <c r="O520" s="10">
        <f t="shared" si="238"/>
        <v>-0.14810000000000001</v>
      </c>
      <c r="P520" s="10">
        <f t="shared" si="259"/>
        <v>13.028961383347331</v>
      </c>
      <c r="Q520" s="42">
        <f t="shared" si="260"/>
        <v>0.6571713711639976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5.1939904271649823E-4</v>
      </c>
      <c r="U520" s="42">
        <f t="shared" si="262"/>
        <v>0.45214303241410325</v>
      </c>
      <c r="V520" s="42">
        <f t="shared" si="263"/>
        <v>1.0391328228360528</v>
      </c>
      <c r="W520" s="42">
        <f t="shared" si="264"/>
        <v>1.0270359113321621</v>
      </c>
      <c r="X520" s="42">
        <f t="shared" si="265"/>
        <v>1.2096911503890695E-2</v>
      </c>
      <c r="Y520" s="42">
        <f t="shared" si="239"/>
        <v>1.0835865817854682E-2</v>
      </c>
      <c r="Z520" s="10">
        <f t="shared" si="266"/>
        <v>20.862313802471107</v>
      </c>
      <c r="AA520">
        <f t="shared" si="244"/>
        <v>6533588.460717381</v>
      </c>
      <c r="AB520" s="10">
        <f t="shared" si="245"/>
        <v>6.5335884607173806</v>
      </c>
      <c r="AC520" s="10">
        <f t="shared" si="246"/>
        <v>6.4325884607173807</v>
      </c>
      <c r="AD520" s="3">
        <f t="shared" si="247"/>
        <v>932.93523723239753</v>
      </c>
      <c r="AI520" s="94">
        <f t="shared" si="248"/>
        <v>1.0270359113321621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139.67353966066324</v>
      </c>
      <c r="I521">
        <f t="shared" si="240"/>
        <v>1.3967353966066323E-4</v>
      </c>
      <c r="J521" s="4">
        <f t="shared" si="256"/>
        <v>957.78961346152778</v>
      </c>
      <c r="K521" s="40">
        <f t="shared" si="257"/>
        <v>6.8573447468180229</v>
      </c>
      <c r="L521" s="40">
        <f t="shared" si="241"/>
        <v>0</v>
      </c>
      <c r="M521" s="10">
        <f t="shared" si="258"/>
        <v>6.5335884607173806</v>
      </c>
      <c r="N521" s="10">
        <f t="shared" si="237"/>
        <v>17.20418640980624</v>
      </c>
      <c r="O521" s="10">
        <f t="shared" si="238"/>
        <v>-0.14810000000000001</v>
      </c>
      <c r="P521" s="10">
        <f t="shared" si="259"/>
        <v>13.028972324940003</v>
      </c>
      <c r="Q521" s="42">
        <f t="shared" si="260"/>
        <v>0.65847818021019466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5.2015976583295745E-4</v>
      </c>
      <c r="U521" s="42">
        <f t="shared" si="262"/>
        <v>0.45078510361506763</v>
      </c>
      <c r="V521" s="42">
        <f t="shared" si="263"/>
        <v>1.0391179973748428</v>
      </c>
      <c r="W521" s="42">
        <f t="shared" si="264"/>
        <v>1.0270299961806537</v>
      </c>
      <c r="X521" s="42">
        <f t="shared" si="265"/>
        <v>1.2088001194189069E-2</v>
      </c>
      <c r="Y521" s="42">
        <f t="shared" si="239"/>
        <v>1.0851662527165689E-2</v>
      </c>
      <c r="Z521" s="10">
        <f t="shared" si="266"/>
        <v>20.862172047829166</v>
      </c>
      <c r="AA521">
        <f t="shared" si="244"/>
        <v>6533544.752752739</v>
      </c>
      <c r="AB521" s="10">
        <f t="shared" si="245"/>
        <v>6.5335447527527393</v>
      </c>
      <c r="AC521" s="10">
        <f t="shared" si="246"/>
        <v>6.4325447527527393</v>
      </c>
      <c r="AD521" s="3">
        <f t="shared" si="247"/>
        <v>932.92889815123124</v>
      </c>
      <c r="AI521" s="94">
        <f t="shared" si="248"/>
        <v>1.0270299961806537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139.67353966066324</v>
      </c>
      <c r="I522">
        <f t="shared" si="240"/>
        <v>1.3967353966066323E-4</v>
      </c>
      <c r="J522" s="4">
        <f t="shared" si="256"/>
        <v>959.65133298607782</v>
      </c>
      <c r="K522" s="40">
        <f t="shared" si="257"/>
        <v>6.870673824960333</v>
      </c>
      <c r="L522" s="40">
        <f t="shared" si="241"/>
        <v>0</v>
      </c>
      <c r="M522" s="10">
        <f t="shared" si="258"/>
        <v>6.5335447527527393</v>
      </c>
      <c r="N522" s="10">
        <f t="shared" si="237"/>
        <v>17.20418640980624</v>
      </c>
      <c r="O522" s="10">
        <f t="shared" si="238"/>
        <v>-0.14810000000000001</v>
      </c>
      <c r="P522" s="10">
        <f t="shared" si="259"/>
        <v>13.028985233437517</v>
      </c>
      <c r="Q522" s="42">
        <f t="shared" si="260"/>
        <v>0.65978498796166762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5.2092047652665962E-4</v>
      </c>
      <c r="U522" s="42">
        <f t="shared" si="262"/>
        <v>0.44942719699127465</v>
      </c>
      <c r="V522" s="42">
        <f t="shared" si="263"/>
        <v>1.0391020578676744</v>
      </c>
      <c r="W522" s="42">
        <f t="shared" si="264"/>
        <v>1.0270230177471609</v>
      </c>
      <c r="X522" s="42">
        <f t="shared" si="265"/>
        <v>1.2079040120513529E-2</v>
      </c>
      <c r="Y522" s="42">
        <f t="shared" si="239"/>
        <v>1.0867447510425529E-2</v>
      </c>
      <c r="Z522" s="10">
        <f t="shared" si="266"/>
        <v>20.862008694467889</v>
      </c>
      <c r="AA522">
        <f t="shared" si="244"/>
        <v>6533494.3851397941</v>
      </c>
      <c r="AB522" s="10">
        <f t="shared" si="245"/>
        <v>6.533494385139794</v>
      </c>
      <c r="AC522" s="10">
        <f t="shared" si="246"/>
        <v>6.432494385139794</v>
      </c>
      <c r="AD522" s="3">
        <f t="shared" si="247"/>
        <v>932.92159320374094</v>
      </c>
      <c r="AI522" s="94">
        <f t="shared" si="248"/>
        <v>1.0270230177471609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139.67353966066324</v>
      </c>
      <c r="I523">
        <f t="shared" si="240"/>
        <v>1.3967353966066323E-4</v>
      </c>
      <c r="J523" s="4">
        <f t="shared" si="256"/>
        <v>961.51487399083283</v>
      </c>
      <c r="K523" s="40">
        <f t="shared" si="257"/>
        <v>6.8840159440852755</v>
      </c>
      <c r="L523" s="40">
        <f t="shared" si="241"/>
        <v>0</v>
      </c>
      <c r="M523" s="10">
        <f t="shared" si="258"/>
        <v>6.533494385139794</v>
      </c>
      <c r="N523" s="10">
        <f t="shared" si="237"/>
        <v>17.20418640980624</v>
      </c>
      <c r="O523" s="10">
        <f t="shared" si="238"/>
        <v>-0.14810000000000001</v>
      </c>
      <c r="P523" s="10">
        <f t="shared" si="259"/>
        <v>13.029000108886096</v>
      </c>
      <c r="Q523" s="42">
        <f t="shared" si="260"/>
        <v>0.66109179422113418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5.2168117386720836E-4</v>
      </c>
      <c r="U523" s="42">
        <f t="shared" si="262"/>
        <v>0.44806931420352819</v>
      </c>
      <c r="V523" s="42">
        <f t="shared" si="263"/>
        <v>1.0390850043071824</v>
      </c>
      <c r="W523" s="42">
        <f t="shared" si="264"/>
        <v>1.0270149760311944</v>
      </c>
      <c r="X523" s="42">
        <f t="shared" si="265"/>
        <v>1.2070028275988021E-2</v>
      </c>
      <c r="Y523" s="42">
        <f t="shared" si="239"/>
        <v>1.0883220698928529E-2</v>
      </c>
      <c r="Z523" s="10">
        <f t="shared" si="266"/>
        <v>20.861823742366454</v>
      </c>
      <c r="AA523">
        <f t="shared" si="244"/>
        <v>6533437.357872121</v>
      </c>
      <c r="AB523" s="10">
        <f t="shared" si="245"/>
        <v>6.5334373578721214</v>
      </c>
      <c r="AC523" s="10">
        <f t="shared" si="246"/>
        <v>6.4324373578721215</v>
      </c>
      <c r="AD523" s="3">
        <f t="shared" si="247"/>
        <v>932.91332238899508</v>
      </c>
      <c r="AI523" s="94">
        <f t="shared" si="248"/>
        <v>1.0270149760311944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139.67353966066324</v>
      </c>
      <c r="I524">
        <f t="shared" si="240"/>
        <v>1.3967353966066323E-4</v>
      </c>
      <c r="J524" s="4">
        <f t="shared" si="256"/>
        <v>963.38023647579257</v>
      </c>
      <c r="K524" s="40">
        <f t="shared" si="257"/>
        <v>6.8973711041928496</v>
      </c>
      <c r="L524" s="40">
        <f t="shared" si="241"/>
        <v>0</v>
      </c>
      <c r="M524" s="10">
        <f t="shared" si="258"/>
        <v>6.5334373578721214</v>
      </c>
      <c r="N524" s="10">
        <f t="shared" si="237"/>
        <v>17.20418640980624</v>
      </c>
      <c r="O524" s="10">
        <f t="shared" si="238"/>
        <v>-0.14810000000000001</v>
      </c>
      <c r="P524" s="10">
        <f t="shared" si="259"/>
        <v>13.029016951339869</v>
      </c>
      <c r="Q524" s="42">
        <f t="shared" si="260"/>
        <v>0.66239859879130802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5.2244185692420727E-4</v>
      </c>
      <c r="U524" s="42">
        <f t="shared" si="262"/>
        <v>0.44671145691263225</v>
      </c>
      <c r="V524" s="42">
        <f t="shared" si="263"/>
        <v>1.0390668366849203</v>
      </c>
      <c r="W524" s="42">
        <f t="shared" si="264"/>
        <v>1.0270058710317282</v>
      </c>
      <c r="X524" s="42">
        <f t="shared" si="265"/>
        <v>1.2060965653192035E-2</v>
      </c>
      <c r="Y524" s="42">
        <f t="shared" si="239"/>
        <v>1.089898202396483E-2</v>
      </c>
      <c r="Z524" s="10">
        <f t="shared" si="266"/>
        <v>20.861617191491586</v>
      </c>
      <c r="AA524">
        <f t="shared" si="244"/>
        <v>6533373.6709394632</v>
      </c>
      <c r="AB524" s="10">
        <f t="shared" si="245"/>
        <v>6.5333736709394632</v>
      </c>
      <c r="AC524" s="10">
        <f t="shared" si="246"/>
        <v>6.4323736709394632</v>
      </c>
      <c r="AD524" s="3">
        <f t="shared" si="247"/>
        <v>932.90408570550585</v>
      </c>
      <c r="AI524" s="94">
        <f t="shared" si="248"/>
        <v>1.0270058710317282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139.67353966066324</v>
      </c>
      <c r="I525">
        <f t="shared" si="240"/>
        <v>1.3967353966066323E-4</v>
      </c>
      <c r="J525" s="4">
        <f t="shared" si="256"/>
        <v>965.24742044095728</v>
      </c>
      <c r="K525" s="40">
        <f t="shared" si="257"/>
        <v>6.9107393052830561</v>
      </c>
      <c r="L525" s="40">
        <f t="shared" si="241"/>
        <v>0</v>
      </c>
      <c r="M525" s="10">
        <f t="shared" si="258"/>
        <v>6.5333736709394632</v>
      </c>
      <c r="N525" s="10">
        <f t="shared" si="237"/>
        <v>17.20418640980624</v>
      </c>
      <c r="O525" s="10">
        <f t="shared" si="238"/>
        <v>-0.14810000000000001</v>
      </c>
      <c r="P525" s="10">
        <f t="shared" si="259"/>
        <v>13.029035760860994</v>
      </c>
      <c r="Q525" s="42">
        <f t="shared" si="260"/>
        <v>0.66370540147489798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5.2320252476725998E-4</v>
      </c>
      <c r="U525" s="42">
        <f t="shared" si="262"/>
        <v>0.445353626779391</v>
      </c>
      <c r="V525" s="42">
        <f t="shared" si="263"/>
        <v>1.0390475549920959</v>
      </c>
      <c r="W525" s="42">
        <f t="shared" si="264"/>
        <v>1.0269957027471253</v>
      </c>
      <c r="X525" s="42">
        <f t="shared" si="265"/>
        <v>1.2051852244970629E-2</v>
      </c>
      <c r="Y525" s="42">
        <f t="shared" si="239"/>
        <v>1.0914731416820787E-2</v>
      </c>
      <c r="Z525" s="10">
        <f t="shared" si="266"/>
        <v>20.861389041798041</v>
      </c>
      <c r="AA525">
        <f t="shared" si="244"/>
        <v>6533303.3243278693</v>
      </c>
      <c r="AB525" s="10">
        <f t="shared" si="245"/>
        <v>6.5333033243278695</v>
      </c>
      <c r="AC525" s="10">
        <f t="shared" si="246"/>
        <v>6.4323033243278696</v>
      </c>
      <c r="AD525" s="3">
        <f t="shared" si="247"/>
        <v>932.89388315125007</v>
      </c>
      <c r="AI525" s="94">
        <f t="shared" si="248"/>
        <v>1.0269957027471253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139.67353966066324</v>
      </c>
      <c r="I526">
        <f t="shared" si="240"/>
        <v>1.3967353966066323E-4</v>
      </c>
      <c r="J526" s="4">
        <f t="shared" si="256"/>
        <v>967.11642588632662</v>
      </c>
      <c r="K526" s="40">
        <f t="shared" si="257"/>
        <v>6.9241205473558933</v>
      </c>
      <c r="L526" s="40">
        <f t="shared" si="241"/>
        <v>0</v>
      </c>
      <c r="M526" s="10">
        <f t="shared" si="258"/>
        <v>6.5333033243278695</v>
      </c>
      <c r="N526" s="10">
        <f t="shared" si="237"/>
        <v>17.20418640980624</v>
      </c>
      <c r="O526" s="10">
        <f t="shared" si="238"/>
        <v>-0.14810000000000001</v>
      </c>
      <c r="P526" s="10">
        <f t="shared" si="259"/>
        <v>13.029056537519637</v>
      </c>
      <c r="Q526" s="42">
        <f t="shared" si="260"/>
        <v>0.66501220207460776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5.2396317646597021E-4</v>
      </c>
      <c r="U526" s="42">
        <f t="shared" si="262"/>
        <v>0.44399582546460842</v>
      </c>
      <c r="V526" s="42">
        <f t="shared" si="263"/>
        <v>1.0390271592193396</v>
      </c>
      <c r="W526" s="42">
        <f t="shared" si="264"/>
        <v>1.026984471175157</v>
      </c>
      <c r="X526" s="42">
        <f t="shared" si="265"/>
        <v>1.2042688044182626E-2</v>
      </c>
      <c r="Y526" s="42">
        <f t="shared" si="239"/>
        <v>1.0930468808779042E-2</v>
      </c>
      <c r="Z526" s="10">
        <f t="shared" si="266"/>
        <v>20.861139293228447</v>
      </c>
      <c r="AA526">
        <f t="shared" si="244"/>
        <v>6533226.318019649</v>
      </c>
      <c r="AB526" s="10">
        <f t="shared" si="245"/>
        <v>6.5332263180196488</v>
      </c>
      <c r="AC526" s="10">
        <f t="shared" si="246"/>
        <v>6.4322263180196488</v>
      </c>
      <c r="AD526" s="3">
        <f t="shared" si="247"/>
        <v>932.88271472366193</v>
      </c>
      <c r="AI526" s="94">
        <f t="shared" si="248"/>
        <v>1.026984471175157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139.67353966066324</v>
      </c>
      <c r="I527">
        <f t="shared" si="240"/>
        <v>1.3967353966066323E-4</v>
      </c>
      <c r="J527" s="4">
        <f t="shared" si="256"/>
        <v>968.98725281190082</v>
      </c>
      <c r="K527" s="40">
        <f t="shared" si="257"/>
        <v>6.9375148304113621</v>
      </c>
      <c r="L527" s="40">
        <f t="shared" si="241"/>
        <v>0</v>
      </c>
      <c r="M527" s="10">
        <f t="shared" si="258"/>
        <v>6.5332263180196488</v>
      </c>
      <c r="N527" s="10">
        <f t="shared" si="237"/>
        <v>17.20418640980624</v>
      </c>
      <c r="O527" s="10">
        <f t="shared" si="238"/>
        <v>-0.14810000000000001</v>
      </c>
      <c r="P527" s="10">
        <f t="shared" si="259"/>
        <v>13.029079281393972</v>
      </c>
      <c r="Q527" s="42">
        <f t="shared" si="260"/>
        <v>0.66631900039313496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5.2472381108994146E-4</v>
      </c>
      <c r="U527" s="42">
        <f t="shared" si="262"/>
        <v>0.44263805462908845</v>
      </c>
      <c r="V527" s="42">
        <f t="shared" si="263"/>
        <v>1.039005649356981</v>
      </c>
      <c r="W527" s="42">
        <f t="shared" si="264"/>
        <v>1.0269721763130002</v>
      </c>
      <c r="X527" s="42">
        <f t="shared" si="265"/>
        <v>1.2033473043980836E-2</v>
      </c>
      <c r="Y527" s="42">
        <f t="shared" si="239"/>
        <v>1.0946194131118959E-2</v>
      </c>
      <c r="Z527" s="10">
        <f t="shared" si="266"/>
        <v>20.860867945713828</v>
      </c>
      <c r="AA527">
        <f t="shared" si="244"/>
        <v>6533142.6519935364</v>
      </c>
      <c r="AB527" s="10">
        <f t="shared" si="245"/>
        <v>6.5331426519935363</v>
      </c>
      <c r="AC527" s="10">
        <f t="shared" si="246"/>
        <v>6.4321426519935363</v>
      </c>
      <c r="AD527" s="3">
        <f t="shared" si="247"/>
        <v>932.87058041965724</v>
      </c>
      <c r="AI527" s="94">
        <f t="shared" si="248"/>
        <v>1.0269721763130002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139.67353966066324</v>
      </c>
      <c r="I528">
        <f t="shared" si="240"/>
        <v>1.3967353966066323E-4</v>
      </c>
      <c r="J528" s="4">
        <f t="shared" si="256"/>
        <v>970.85990121767998</v>
      </c>
      <c r="K528" s="40">
        <f t="shared" si="257"/>
        <v>6.9509221544494642</v>
      </c>
      <c r="L528" s="40">
        <f t="shared" si="241"/>
        <v>0</v>
      </c>
      <c r="M528" s="10">
        <f t="shared" si="258"/>
        <v>6.5331426519935363</v>
      </c>
      <c r="N528" s="10">
        <f t="shared" si="237"/>
        <v>17.20418640980624</v>
      </c>
      <c r="O528" s="10">
        <f t="shared" si="238"/>
        <v>-0.14810000000000001</v>
      </c>
      <c r="P528" s="10">
        <f t="shared" si="259"/>
        <v>13.029103992570143</v>
      </c>
      <c r="Q528" s="42">
        <f t="shared" si="260"/>
        <v>0.66762579623317064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5.2548442770877757E-4</v>
      </c>
      <c r="U528" s="42">
        <f t="shared" si="262"/>
        <v>0.44128031593363509</v>
      </c>
      <c r="V528" s="42">
        <f t="shared" si="263"/>
        <v>1.0389830253946084</v>
      </c>
      <c r="W528" s="42">
        <f t="shared" si="264"/>
        <v>1.0269588181572589</v>
      </c>
      <c r="X528" s="42">
        <f t="shared" si="265"/>
        <v>1.2024207237349538E-2</v>
      </c>
      <c r="Y528" s="42">
        <f t="shared" si="239"/>
        <v>1.0961907315116454E-2</v>
      </c>
      <c r="Z528" s="10">
        <f t="shared" si="266"/>
        <v>20.860574999172993</v>
      </c>
      <c r="AA528">
        <f t="shared" si="244"/>
        <v>6533052.3262244957</v>
      </c>
      <c r="AB528" s="10">
        <f t="shared" si="245"/>
        <v>6.5330523262244959</v>
      </c>
      <c r="AC528" s="10">
        <f t="shared" si="246"/>
        <v>6.432052326224496</v>
      </c>
      <c r="AD528" s="3">
        <f t="shared" si="247"/>
        <v>932.85748023560484</v>
      </c>
      <c r="AI528" s="94">
        <f t="shared" si="248"/>
        <v>1.0269588181572589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139.67353966066324</v>
      </c>
      <c r="I529">
        <f t="shared" si="240"/>
        <v>1.3967353966066323E-4</v>
      </c>
      <c r="J529" s="4">
        <f t="shared" si="256"/>
        <v>972.73437110366376</v>
      </c>
      <c r="K529" s="40">
        <f t="shared" si="257"/>
        <v>6.964342519470196</v>
      </c>
      <c r="L529" s="40">
        <f t="shared" si="241"/>
        <v>0</v>
      </c>
      <c r="M529" s="10">
        <f t="shared" si="258"/>
        <v>6.5330523262244959</v>
      </c>
      <c r="N529" s="10">
        <f t="shared" si="237"/>
        <v>17.20418640980624</v>
      </c>
      <c r="O529" s="10">
        <f t="shared" si="238"/>
        <v>-0.14810000000000001</v>
      </c>
      <c r="P529" s="10">
        <f t="shared" si="259"/>
        <v>13.029130671142312</v>
      </c>
      <c r="Q529" s="42">
        <f t="shared" si="260"/>
        <v>0.66893258939739875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5.2624502539208194E-4</v>
      </c>
      <c r="U529" s="42">
        <f t="shared" si="262"/>
        <v>0.43992261103905267</v>
      </c>
      <c r="V529" s="42">
        <f t="shared" si="263"/>
        <v>1.0389592873210292</v>
      </c>
      <c r="W529" s="42">
        <f t="shared" si="264"/>
        <v>1.0269443967039356</v>
      </c>
      <c r="X529" s="42">
        <f t="shared" si="265"/>
        <v>1.2014890617093599E-2</v>
      </c>
      <c r="Y529" s="42">
        <f t="shared" si="239"/>
        <v>1.0977608292043819E-2</v>
      </c>
      <c r="Z529" s="10">
        <f t="shared" si="266"/>
        <v>20.860260453511913</v>
      </c>
      <c r="AA529">
        <f t="shared" si="244"/>
        <v>6532955.3406835338</v>
      </c>
      <c r="AB529" s="10">
        <f t="shared" si="245"/>
        <v>6.5329553406835341</v>
      </c>
      <c r="AC529" s="10">
        <f t="shared" si="246"/>
        <v>6.4319553406835341</v>
      </c>
      <c r="AD529" s="3">
        <f t="shared" si="247"/>
        <v>932.84341416730001</v>
      </c>
      <c r="AI529" s="94">
        <f t="shared" si="248"/>
        <v>1.0269443967039356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139.67353966066324</v>
      </c>
      <c r="I530">
        <f t="shared" si="240"/>
        <v>1.3967353966066323E-4</v>
      </c>
      <c r="J530" s="4">
        <f t="shared" si="256"/>
        <v>974.6106624698524</v>
      </c>
      <c r="K530" s="40">
        <f t="shared" si="257"/>
        <v>6.9777759254735603</v>
      </c>
      <c r="L530" s="40">
        <f t="shared" si="241"/>
        <v>0</v>
      </c>
      <c r="M530" s="10">
        <f t="shared" si="258"/>
        <v>6.5329553406835341</v>
      </c>
      <c r="N530" s="10">
        <f t="shared" si="237"/>
        <v>17.20418640980624</v>
      </c>
      <c r="O530" s="10">
        <f t="shared" si="238"/>
        <v>-0.14810000000000001</v>
      </c>
      <c r="P530" s="10">
        <f t="shared" si="259"/>
        <v>13.029159317212731</v>
      </c>
      <c r="Q530" s="42">
        <f t="shared" si="260"/>
        <v>0.67023937968849523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5.2700560320945828E-4</v>
      </c>
      <c r="U530" s="42">
        <f t="shared" si="262"/>
        <v>0.4385649416061449</v>
      </c>
      <c r="V530" s="42">
        <f t="shared" si="263"/>
        <v>1.0389344351254688</v>
      </c>
      <c r="W530" s="42">
        <f t="shared" si="264"/>
        <v>1.0269289119484017</v>
      </c>
      <c r="X530" s="42">
        <f t="shared" si="265"/>
        <v>1.2005523177067046E-2</v>
      </c>
      <c r="Y530" s="42">
        <f t="shared" si="239"/>
        <v>1.0993296993171144E-2</v>
      </c>
      <c r="Z530" s="10">
        <f t="shared" si="266"/>
        <v>20.859924308626109</v>
      </c>
      <c r="AA530">
        <f t="shared" si="244"/>
        <v>6532851.6953384383</v>
      </c>
      <c r="AB530" s="10">
        <f t="shared" si="245"/>
        <v>6.5328516953384383</v>
      </c>
      <c r="AC530" s="10">
        <f t="shared" si="246"/>
        <v>6.4318516953384384</v>
      </c>
      <c r="AD530" s="3">
        <f t="shared" si="247"/>
        <v>932.8283822100708</v>
      </c>
      <c r="AI530" s="94">
        <f t="shared" si="248"/>
        <v>1.0269289119484017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139.67353966066324</v>
      </c>
      <c r="I531">
        <f t="shared" si="240"/>
        <v>1.3967353966066323E-4</v>
      </c>
      <c r="J531" s="4">
        <f t="shared" si="256"/>
        <v>976.48877531624601</v>
      </c>
      <c r="K531" s="40">
        <f t="shared" si="257"/>
        <v>6.9912223724595561</v>
      </c>
      <c r="L531" s="40">
        <f t="shared" si="241"/>
        <v>0</v>
      </c>
      <c r="M531" s="10">
        <f t="shared" si="258"/>
        <v>6.5328516953384383</v>
      </c>
      <c r="N531" s="10">
        <f t="shared" si="237"/>
        <v>17.20418640980624</v>
      </c>
      <c r="O531" s="10">
        <f t="shared" si="238"/>
        <v>-0.14810000000000001</v>
      </c>
      <c r="P531" s="10">
        <f t="shared" si="259"/>
        <v>13.029189930891503</v>
      </c>
      <c r="Q531" s="42">
        <f t="shared" si="260"/>
        <v>0.67154616690912772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5.2776616023051043E-4</v>
      </c>
      <c r="U531" s="42">
        <f t="shared" si="262"/>
        <v>0.43720730929571583</v>
      </c>
      <c r="V531" s="42">
        <f t="shared" si="263"/>
        <v>1.0389084687956862</v>
      </c>
      <c r="W531" s="42">
        <f t="shared" si="264"/>
        <v>1.0269123638855142</v>
      </c>
      <c r="X531" s="42">
        <f t="shared" si="265"/>
        <v>1.1996104910172001E-2</v>
      </c>
      <c r="Y531" s="42">
        <f t="shared" si="239"/>
        <v>1.1008973349765123E-2</v>
      </c>
      <c r="Z531" s="10">
        <f t="shared" si="266"/>
        <v>20.859566564398094</v>
      </c>
      <c r="AA531">
        <f t="shared" si="244"/>
        <v>6532741.3901529824</v>
      </c>
      <c r="AB531" s="10">
        <f t="shared" si="245"/>
        <v>6.5327413901529825</v>
      </c>
      <c r="AC531" s="10">
        <f t="shared" si="246"/>
        <v>6.4317413901529825</v>
      </c>
      <c r="AD531" s="3">
        <f t="shared" si="247"/>
        <v>932.81238435866317</v>
      </c>
      <c r="AI531" s="94">
        <f t="shared" si="248"/>
        <v>1.0269123638855142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139.67353966066324</v>
      </c>
      <c r="I532">
        <f t="shared" si="240"/>
        <v>1.3967353966066323E-4</v>
      </c>
      <c r="J532" s="4">
        <f t="shared" si="256"/>
        <v>978.36870964284424</v>
      </c>
      <c r="K532" s="40">
        <f t="shared" si="257"/>
        <v>7.0046818604281835</v>
      </c>
      <c r="L532" s="40">
        <f t="shared" si="241"/>
        <v>0</v>
      </c>
      <c r="M532" s="10">
        <f t="shared" si="258"/>
        <v>6.5327413901529825</v>
      </c>
      <c r="N532" s="10">
        <f t="shared" si="237"/>
        <v>17.20418640980624</v>
      </c>
      <c r="O532" s="10">
        <f t="shared" si="238"/>
        <v>-0.14810000000000001</v>
      </c>
      <c r="P532" s="10">
        <f t="shared" si="259"/>
        <v>13.029222512296847</v>
      </c>
      <c r="Q532" s="42">
        <f t="shared" si="260"/>
        <v>0.67285295086195485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5.285266955248418E-4</v>
      </c>
      <c r="U532" s="42">
        <f t="shared" si="262"/>
        <v>0.43584971576856973</v>
      </c>
      <c r="V532" s="42">
        <f t="shared" si="263"/>
        <v>1.0388813883190435</v>
      </c>
      <c r="W532" s="42">
        <f t="shared" si="264"/>
        <v>1.0268947525094889</v>
      </c>
      <c r="X532" s="42">
        <f t="shared" si="265"/>
        <v>1.1986635809554613E-2</v>
      </c>
      <c r="Y532" s="42">
        <f t="shared" si="239"/>
        <v>1.1024637293089432E-2</v>
      </c>
      <c r="Z532" s="10">
        <f t="shared" si="266"/>
        <v>20.859187220697827</v>
      </c>
      <c r="AA532">
        <f t="shared" si="244"/>
        <v>6532624.425087071</v>
      </c>
      <c r="AB532" s="10">
        <f t="shared" si="245"/>
        <v>6.5326244250870706</v>
      </c>
      <c r="AC532" s="10">
        <f t="shared" si="246"/>
        <v>6.4316244250870707</v>
      </c>
      <c r="AD532" s="3">
        <f t="shared" si="247"/>
        <v>932.79542060726192</v>
      </c>
      <c r="AI532" s="94">
        <f t="shared" si="248"/>
        <v>1.0268947525094889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139.67353966066324</v>
      </c>
      <c r="I533">
        <f t="shared" si="240"/>
        <v>1.3967353966066323E-4</v>
      </c>
      <c r="J533" s="4">
        <f t="shared" si="256"/>
        <v>980.25046544964732</v>
      </c>
      <c r="K533" s="40">
        <f t="shared" si="257"/>
        <v>7.0181543893794425</v>
      </c>
      <c r="L533" s="40">
        <f t="shared" si="241"/>
        <v>0</v>
      </c>
      <c r="M533" s="10">
        <f t="shared" si="258"/>
        <v>6.5326244250870706</v>
      </c>
      <c r="N533" s="10">
        <f t="shared" si="237"/>
        <v>17.20418640980624</v>
      </c>
      <c r="O533" s="10">
        <f t="shared" si="238"/>
        <v>-0.14810000000000001</v>
      </c>
      <c r="P533" s="10">
        <f t="shared" si="259"/>
        <v>13.029257061555027</v>
      </c>
      <c r="Q533" s="42">
        <f t="shared" si="260"/>
        <v>0.67415973134962537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5.2928720816205598E-4</v>
      </c>
      <c r="U533" s="42">
        <f t="shared" si="262"/>
        <v>0.43449216268551039</v>
      </c>
      <c r="V533" s="42">
        <f t="shared" si="263"/>
        <v>1.0388531936831515</v>
      </c>
      <c r="W533" s="42">
        <f t="shared" si="264"/>
        <v>1.0268760778139243</v>
      </c>
      <c r="X533" s="42">
        <f t="shared" si="265"/>
        <v>1.1977115869227228E-2</v>
      </c>
      <c r="Y533" s="42">
        <f t="shared" si="239"/>
        <v>1.1040288754405906E-2</v>
      </c>
      <c r="Z533" s="10">
        <f t="shared" si="266"/>
        <v>20.858786277384613</v>
      </c>
      <c r="AA533">
        <f t="shared" si="244"/>
        <v>6532500.8000973212</v>
      </c>
      <c r="AB533" s="10">
        <f t="shared" si="245"/>
        <v>6.5325008000973215</v>
      </c>
      <c r="AC533" s="10">
        <f t="shared" si="246"/>
        <v>6.4315008000973215</v>
      </c>
      <c r="AD533" s="3">
        <f t="shared" si="247"/>
        <v>932.77749094957517</v>
      </c>
      <c r="AI533" s="94">
        <f t="shared" si="248"/>
        <v>1.0268760778139243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139.67353966066324</v>
      </c>
      <c r="I534">
        <f t="shared" si="240"/>
        <v>1.3967353966066323E-4</v>
      </c>
      <c r="J534" s="4">
        <f t="shared" si="256"/>
        <v>982.13404273665526</v>
      </c>
      <c r="K534" s="40">
        <f t="shared" si="257"/>
        <v>7.031639959313333</v>
      </c>
      <c r="L534" s="40">
        <f t="shared" si="241"/>
        <v>0</v>
      </c>
      <c r="M534" s="10">
        <f t="shared" si="258"/>
        <v>6.5325008000973215</v>
      </c>
      <c r="N534" s="10">
        <f t="shared" si="237"/>
        <v>17.20418640980624</v>
      </c>
      <c r="O534" s="10">
        <f t="shared" si="238"/>
        <v>-0.14810000000000001</v>
      </c>
      <c r="P534" s="10">
        <f t="shared" si="259"/>
        <v>13.029293578800202</v>
      </c>
      <c r="Q534" s="42">
        <f t="shared" si="260"/>
        <v>0.67546650817477782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5.3004769721175682E-4</v>
      </c>
      <c r="U534" s="42">
        <f t="shared" si="262"/>
        <v>0.433134651707342</v>
      </c>
      <c r="V534" s="42">
        <f t="shared" si="263"/>
        <v>1.0388238848741529</v>
      </c>
      <c r="W534" s="42">
        <f t="shared" si="264"/>
        <v>1.0268563397918939</v>
      </c>
      <c r="X534" s="42">
        <f t="shared" si="265"/>
        <v>1.1967545082258946E-2</v>
      </c>
      <c r="Y534" s="42">
        <f t="shared" si="239"/>
        <v>1.105592766497337E-2</v>
      </c>
      <c r="Z534" s="10">
        <f t="shared" si="266"/>
        <v>20.858363734304593</v>
      </c>
      <c r="AA534">
        <f t="shared" si="244"/>
        <v>6532370.5151362941</v>
      </c>
      <c r="AB534" s="10">
        <f t="shared" si="245"/>
        <v>6.5323705151362939</v>
      </c>
      <c r="AC534" s="10">
        <f t="shared" si="246"/>
        <v>6.4313705151362939</v>
      </c>
      <c r="AD534" s="3">
        <f t="shared" si="247"/>
        <v>932.75859537872282</v>
      </c>
      <c r="AI534" s="94">
        <f t="shared" si="248"/>
        <v>1.0268563397918939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139.67353966066324</v>
      </c>
      <c r="I535">
        <f t="shared" si="240"/>
        <v>1.3967353966066323E-4</v>
      </c>
      <c r="J535" s="4">
        <f t="shared" si="256"/>
        <v>984.01944150386817</v>
      </c>
      <c r="K535" s="40">
        <f t="shared" si="257"/>
        <v>7.0451385702298568</v>
      </c>
      <c r="L535" s="40">
        <f t="shared" si="241"/>
        <v>0</v>
      </c>
      <c r="M535" s="10">
        <f t="shared" si="258"/>
        <v>6.5323705151362939</v>
      </c>
      <c r="N535" s="10">
        <f t="shared" si="237"/>
        <v>17.20418640980624</v>
      </c>
      <c r="O535" s="10">
        <f t="shared" si="238"/>
        <v>-0.14810000000000001</v>
      </c>
      <c r="P535" s="10">
        <f t="shared" si="259"/>
        <v>13.029332064174643</v>
      </c>
      <c r="Q535" s="42">
        <f t="shared" si="260"/>
        <v>0.67677328114003965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5.3080816174354783E-4</v>
      </c>
      <c r="U535" s="42">
        <f t="shared" si="262"/>
        <v>0.43177718449486835</v>
      </c>
      <c r="V535" s="42">
        <f t="shared" si="263"/>
        <v>1.0387934618785652</v>
      </c>
      <c r="W535" s="42">
        <f t="shared" si="264"/>
        <v>1.0268355384358234</v>
      </c>
      <c r="X535" s="42">
        <f t="shared" si="265"/>
        <v>1.1957923442741825E-2</v>
      </c>
      <c r="Y535" s="42">
        <f t="shared" si="239"/>
        <v>1.1071553956049016E-2</v>
      </c>
      <c r="Z535" s="10">
        <f t="shared" si="266"/>
        <v>20.857919591293086</v>
      </c>
      <c r="AA535">
        <f t="shared" si="244"/>
        <v>6532233.5701532122</v>
      </c>
      <c r="AB535" s="10">
        <f t="shared" si="245"/>
        <v>6.5322335701532124</v>
      </c>
      <c r="AC535" s="10">
        <f t="shared" si="246"/>
        <v>6.4312335701532124</v>
      </c>
      <c r="AD535" s="3">
        <f t="shared" si="247"/>
        <v>932.73873388734046</v>
      </c>
      <c r="AI535" s="94">
        <f t="shared" si="248"/>
        <v>1.0268355384358234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139.67353966066324</v>
      </c>
      <c r="I536">
        <f t="shared" si="240"/>
        <v>1.3967353966066323E-4</v>
      </c>
      <c r="J536" s="4">
        <f t="shared" si="256"/>
        <v>985.9066617512857</v>
      </c>
      <c r="K536" s="40">
        <f t="shared" si="257"/>
        <v>7.0586502221290104</v>
      </c>
      <c r="L536" s="40">
        <f t="shared" si="241"/>
        <v>0</v>
      </c>
      <c r="M536" s="10">
        <f t="shared" si="258"/>
        <v>6.5322335701532124</v>
      </c>
      <c r="N536" s="10">
        <f t="shared" si="237"/>
        <v>17.20418640980624</v>
      </c>
      <c r="O536" s="10">
        <f t="shared" si="238"/>
        <v>-0.14810000000000001</v>
      </c>
      <c r="P536" s="10">
        <f t="shared" si="259"/>
        <v>13.029372517828536</v>
      </c>
      <c r="Q536" s="42">
        <f t="shared" si="260"/>
        <v>0.67808005004802696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5.3156860082703272E-4</v>
      </c>
      <c r="U536" s="42">
        <f t="shared" si="262"/>
        <v>0.43041976270889371</v>
      </c>
      <c r="V536" s="42">
        <f t="shared" si="263"/>
        <v>1.0387619246813498</v>
      </c>
      <c r="W536" s="42">
        <f t="shared" si="264"/>
        <v>1.0268136737376059</v>
      </c>
      <c r="X536" s="42">
        <f t="shared" si="265"/>
        <v>1.1948250943743854E-2</v>
      </c>
      <c r="Y536" s="42">
        <f t="shared" si="239"/>
        <v>1.1087167558887129E-2</v>
      </c>
      <c r="Z536" s="10">
        <f t="shared" si="266"/>
        <v>20.857453848171868</v>
      </c>
      <c r="AA536">
        <f t="shared" si="244"/>
        <v>6532089.9650931228</v>
      </c>
      <c r="AB536" s="10">
        <f t="shared" si="245"/>
        <v>6.5320899650931228</v>
      </c>
      <c r="AC536" s="10">
        <f t="shared" si="246"/>
        <v>6.4310899650931228</v>
      </c>
      <c r="AD536" s="3">
        <f t="shared" si="247"/>
        <v>932.71790646745796</v>
      </c>
      <c r="AI536" s="94">
        <f t="shared" si="248"/>
        <v>1.0268136737376059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139.67353966066324</v>
      </c>
      <c r="I537">
        <f t="shared" si="240"/>
        <v>1.3967353966066323E-4</v>
      </c>
      <c r="J537" s="4">
        <f t="shared" si="256"/>
        <v>987.79570347890808</v>
      </c>
      <c r="K537" s="40">
        <f t="shared" si="257"/>
        <v>7.0721749150107964</v>
      </c>
      <c r="L537" s="40">
        <f t="shared" si="241"/>
        <v>0</v>
      </c>
      <c r="M537" s="10">
        <f t="shared" si="258"/>
        <v>6.5320899650931228</v>
      </c>
      <c r="N537" s="10">
        <f t="shared" si="237"/>
        <v>17.20418640980624</v>
      </c>
      <c r="O537" s="10">
        <f t="shared" si="238"/>
        <v>-0.14810000000000001</v>
      </c>
      <c r="P537" s="10">
        <f t="shared" si="259"/>
        <v>13.029414939920215</v>
      </c>
      <c r="Q537" s="42">
        <f t="shared" si="260"/>
        <v>0.67938681470134354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5.32329013531815E-4</v>
      </c>
      <c r="U537" s="42">
        <f t="shared" si="262"/>
        <v>0.42906238801022206</v>
      </c>
      <c r="V537" s="42">
        <f t="shared" si="263"/>
        <v>1.0387292732678457</v>
      </c>
      <c r="W537" s="42">
        <f t="shared" si="264"/>
        <v>1.0267907456884675</v>
      </c>
      <c r="X537" s="42">
        <f t="shared" si="265"/>
        <v>1.1938527579378189E-2</v>
      </c>
      <c r="Y537" s="42">
        <f t="shared" si="239"/>
        <v>1.1102768404740506E-2</v>
      </c>
      <c r="Z537" s="10">
        <f t="shared" si="266"/>
        <v>20.856966504751561</v>
      </c>
      <c r="AA537">
        <f t="shared" si="244"/>
        <v>6531939.6998976339</v>
      </c>
      <c r="AB537" s="10">
        <f t="shared" si="245"/>
        <v>6.5319396998976336</v>
      </c>
      <c r="AC537" s="10">
        <f t="shared" si="246"/>
        <v>6.4309396998976336</v>
      </c>
      <c r="AD537" s="3">
        <f t="shared" si="247"/>
        <v>932.6961131106068</v>
      </c>
      <c r="AI537" s="94">
        <f t="shared" si="248"/>
        <v>1.0267907456884675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139.67353966066324</v>
      </c>
      <c r="I538">
        <f t="shared" si="240"/>
        <v>1.3967353966066323E-4</v>
      </c>
      <c r="J538" s="4">
        <f t="shared" si="256"/>
        <v>989.6865666867352</v>
      </c>
      <c r="K538" s="40">
        <f t="shared" si="257"/>
        <v>7.0857126488752131</v>
      </c>
      <c r="L538" s="40">
        <f t="shared" si="241"/>
        <v>0</v>
      </c>
      <c r="M538" s="10">
        <f t="shared" si="258"/>
        <v>6.5319396998976336</v>
      </c>
      <c r="N538" s="10">
        <f t="shared" si="237"/>
        <v>17.20418640980624</v>
      </c>
      <c r="O538" s="10">
        <f t="shared" si="238"/>
        <v>-0.14810000000000001</v>
      </c>
      <c r="P538" s="10">
        <f t="shared" si="259"/>
        <v>13.029459330615955</v>
      </c>
      <c r="Q538" s="42">
        <f t="shared" si="260"/>
        <v>0.68069357490258042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5.3308939892749839E-4</v>
      </c>
      <c r="U538" s="42">
        <f t="shared" si="262"/>
        <v>0.42770506205965741</v>
      </c>
      <c r="V538" s="42">
        <f t="shared" si="263"/>
        <v>1.0386955076225211</v>
      </c>
      <c r="W538" s="42">
        <f t="shared" si="264"/>
        <v>1.026766754279085</v>
      </c>
      <c r="X538" s="42">
        <f t="shared" si="265"/>
        <v>1.1928753343436016E-2</v>
      </c>
      <c r="Y538" s="42">
        <f t="shared" si="239"/>
        <v>1.1118356424860079E-2</v>
      </c>
      <c r="Z538" s="10">
        <f t="shared" si="266"/>
        <v>20.856457560830627</v>
      </c>
      <c r="AA538">
        <f t="shared" si="244"/>
        <v>6531782.7745046047</v>
      </c>
      <c r="AB538" s="10">
        <f t="shared" si="245"/>
        <v>6.5317827745046051</v>
      </c>
      <c r="AC538" s="10">
        <f t="shared" si="246"/>
        <v>6.4307827745046051</v>
      </c>
      <c r="AD538" s="3">
        <f t="shared" si="247"/>
        <v>932.67335380777445</v>
      </c>
      <c r="AI538" s="94">
        <f t="shared" si="248"/>
        <v>1.026766754279085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139.67353966066324</v>
      </c>
      <c r="I539">
        <f t="shared" si="240"/>
        <v>1.3967353966066323E-4</v>
      </c>
      <c r="J539" s="4">
        <f t="shared" si="256"/>
        <v>991.57925137476718</v>
      </c>
      <c r="K539" s="40">
        <f t="shared" si="257"/>
        <v>7.0992634237222614</v>
      </c>
      <c r="L539" s="40">
        <f t="shared" si="241"/>
        <v>0</v>
      </c>
      <c r="M539" s="10">
        <f t="shared" si="258"/>
        <v>6.5317827745046051</v>
      </c>
      <c r="N539" s="10">
        <f t="shared" si="237"/>
        <v>17.20418640980624</v>
      </c>
      <c r="O539" s="10">
        <f t="shared" si="238"/>
        <v>-0.14810000000000001</v>
      </c>
      <c r="P539" s="10">
        <f t="shared" si="259"/>
        <v>13.029505690090071</v>
      </c>
      <c r="Q539" s="42">
        <f t="shared" si="260"/>
        <v>0.68200033045431507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5.3384975608368652E-4</v>
      </c>
      <c r="U539" s="42">
        <f t="shared" si="262"/>
        <v>0.42634778651800376</v>
      </c>
      <c r="V539" s="42">
        <f t="shared" si="263"/>
        <v>1.038660627729451</v>
      </c>
      <c r="W539" s="42">
        <f t="shared" si="264"/>
        <v>1.0267416994995375</v>
      </c>
      <c r="X539" s="42">
        <f t="shared" si="265"/>
        <v>1.1918928229913472E-2</v>
      </c>
      <c r="Y539" s="42">
        <f t="shared" si="239"/>
        <v>1.1133931550495245E-2</v>
      </c>
      <c r="Z539" s="10">
        <f t="shared" si="266"/>
        <v>20.855927016195704</v>
      </c>
      <c r="AA539">
        <f t="shared" si="244"/>
        <v>6531619.1888482478</v>
      </c>
      <c r="AB539" s="10">
        <f t="shared" si="245"/>
        <v>6.5316191888482473</v>
      </c>
      <c r="AC539" s="10">
        <f t="shared" si="246"/>
        <v>6.4306191888482473</v>
      </c>
      <c r="AD539" s="3">
        <f t="shared" si="247"/>
        <v>932.6496285494195</v>
      </c>
      <c r="AI539" s="94">
        <f t="shared" si="248"/>
        <v>1.0267416994995375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139.67353966066324</v>
      </c>
      <c r="I540">
        <f t="shared" si="240"/>
        <v>1.3967353966066323E-4</v>
      </c>
      <c r="J540" s="4">
        <f t="shared" si="256"/>
        <v>993.47375754300401</v>
      </c>
      <c r="K540" s="40">
        <f t="shared" si="257"/>
        <v>7.1128272395519421</v>
      </c>
      <c r="L540" s="40">
        <f t="shared" si="241"/>
        <v>0</v>
      </c>
      <c r="M540" s="10">
        <f t="shared" si="258"/>
        <v>6.5316191888482473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17.20418640980624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-0.14810000000000001</v>
      </c>
      <c r="P540" s="10">
        <f t="shared" si="259"/>
        <v>13.029554018524868</v>
      </c>
      <c r="Q540" s="42">
        <f t="shared" si="260"/>
        <v>0.68330708115911098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5.346100840699831E-4</v>
      </c>
      <c r="U540" s="42">
        <f t="shared" si="262"/>
        <v>0.42499056304606514</v>
      </c>
      <c r="V540" s="42">
        <f t="shared" si="263"/>
        <v>1.0386246335720088</v>
      </c>
      <c r="W540" s="42">
        <f t="shared" si="264"/>
        <v>1.0267155813393212</v>
      </c>
      <c r="X540" s="42">
        <f t="shared" si="265"/>
        <v>1.1909052232687678E-2</v>
      </c>
      <c r="Y540" s="42">
        <f t="shared" si="239"/>
        <v>1.1149493712893761E-2</v>
      </c>
      <c r="Z540" s="10">
        <f t="shared" si="266"/>
        <v>20.855374870621105</v>
      </c>
      <c r="AA540">
        <f t="shared" si="244"/>
        <v>6531448.9428589763</v>
      </c>
      <c r="AB540" s="10">
        <f t="shared" si="245"/>
        <v>6.5314489428589759</v>
      </c>
      <c r="AC540" s="10">
        <f t="shared" si="246"/>
        <v>6.4304489428589759</v>
      </c>
      <c r="AD540" s="3">
        <f t="shared" si="247"/>
        <v>932.62493732544976</v>
      </c>
      <c r="AI540" s="94">
        <f t="shared" si="248"/>
        <v>1.0267155813393212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139.67353966066324</v>
      </c>
      <c r="I541">
        <f t="shared" si="240"/>
        <v>1.3967353966066323E-4</v>
      </c>
      <c r="J541" s="4">
        <f t="shared" si="256"/>
        <v>995.3700851914457</v>
      </c>
      <c r="K541" s="40">
        <f t="shared" si="257"/>
        <v>7.1264040963642543</v>
      </c>
      <c r="L541" s="40">
        <f t="shared" si="241"/>
        <v>0</v>
      </c>
      <c r="M541" s="10">
        <f t="shared" si="258"/>
        <v>6.5314489428589759</v>
      </c>
      <c r="N541" s="10">
        <f t="shared" si="267"/>
        <v>17.20418640980624</v>
      </c>
      <c r="O541" s="10">
        <f t="shared" si="268"/>
        <v>-0.14810000000000001</v>
      </c>
      <c r="P541" s="10">
        <f t="shared" si="259"/>
        <v>13.029604316110728</v>
      </c>
      <c r="Q541" s="42">
        <f t="shared" si="260"/>
        <v>0.68461382681951688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5.3537038195599165E-4</v>
      </c>
      <c r="U541" s="42">
        <f t="shared" si="262"/>
        <v>0.42363339330464561</v>
      </c>
      <c r="V541" s="42">
        <f t="shared" si="263"/>
        <v>1.0385875251332162</v>
      </c>
      <c r="W541" s="42">
        <f t="shared" si="264"/>
        <v>1.0266883997873255</v>
      </c>
      <c r="X541" s="42">
        <f t="shared" si="265"/>
        <v>1.189912534589066E-2</v>
      </c>
      <c r="Y541" s="42">
        <f t="shared" si="239"/>
        <v>1.116504284330213E-2</v>
      </c>
      <c r="Z541" s="10">
        <f t="shared" si="266"/>
        <v>20.854801123869258</v>
      </c>
      <c r="AA541">
        <f t="shared" si="244"/>
        <v>6531272.0364635373</v>
      </c>
      <c r="AB541" s="10">
        <f t="shared" si="245"/>
        <v>6.5312720364635375</v>
      </c>
      <c r="AC541" s="10">
        <f t="shared" si="246"/>
        <v>6.4302720364635375</v>
      </c>
      <c r="AD541" s="3">
        <f t="shared" si="247"/>
        <v>932.59928012524108</v>
      </c>
      <c r="AI541" s="94">
        <f t="shared" si="248"/>
        <v>1.0266883997873255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139.67353966066324</v>
      </c>
      <c r="I542">
        <f t="shared" si="240"/>
        <v>1.3967353966066323E-4</v>
      </c>
      <c r="J542" s="4">
        <f t="shared" si="256"/>
        <v>997.26823432009212</v>
      </c>
      <c r="K542" s="40">
        <f t="shared" si="257"/>
        <v>7.1399939941591981</v>
      </c>
      <c r="L542" s="40">
        <f t="shared" si="241"/>
        <v>0</v>
      </c>
      <c r="M542" s="10">
        <f t="shared" si="258"/>
        <v>6.5312720364635375</v>
      </c>
      <c r="N542" s="10">
        <f t="shared" si="267"/>
        <v>17.20418640980624</v>
      </c>
      <c r="O542" s="10">
        <f t="shared" si="268"/>
        <v>-0.14810000000000001</v>
      </c>
      <c r="P542" s="10">
        <f t="shared" si="259"/>
        <v>13.029656583046023</v>
      </c>
      <c r="Q542" s="42">
        <f t="shared" si="260"/>
        <v>0.68592056723806616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5.3613064881131577E-4</v>
      </c>
      <c r="U542" s="42">
        <f t="shared" si="262"/>
        <v>0.42227627895454917</v>
      </c>
      <c r="V542" s="42">
        <f t="shared" si="263"/>
        <v>1.0385493023955663</v>
      </c>
      <c r="W542" s="42">
        <f t="shared" si="264"/>
        <v>1.026660154831855</v>
      </c>
      <c r="X542" s="42">
        <f t="shared" si="265"/>
        <v>1.1889147563711289E-2</v>
      </c>
      <c r="Y542" s="42">
        <f t="shared" ref="Y542:Y605" si="269">IF((X542*(Q542-Q541)+Y541)&lt;0,0,X542*(Q542-Q541)+Y541)</f>
        <v>1.1180578872965728E-2</v>
      </c>
      <c r="Z542" s="10">
        <f t="shared" si="266"/>
        <v>20.854205775690669</v>
      </c>
      <c r="AA542">
        <f t="shared" si="244"/>
        <v>6531088.4695850043</v>
      </c>
      <c r="AB542" s="10">
        <f t="shared" si="245"/>
        <v>6.5310884695850042</v>
      </c>
      <c r="AC542" s="10">
        <f t="shared" si="246"/>
        <v>6.4300884695850042</v>
      </c>
      <c r="AD542" s="3">
        <f t="shared" si="247"/>
        <v>932.57265693763657</v>
      </c>
      <c r="AI542" s="94">
        <f t="shared" si="248"/>
        <v>1.026660154831855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139.67353966066324</v>
      </c>
      <c r="I543">
        <f t="shared" si="240"/>
        <v>1.3967353966066323E-4</v>
      </c>
      <c r="J543" s="4">
        <f t="shared" si="256"/>
        <v>999.1682049289434</v>
      </c>
      <c r="K543" s="40">
        <f t="shared" si="257"/>
        <v>7.1535969329367743</v>
      </c>
      <c r="L543" s="40">
        <f t="shared" si="241"/>
        <v>0</v>
      </c>
      <c r="M543" s="10">
        <f t="shared" si="258"/>
        <v>6.5310884695850042</v>
      </c>
      <c r="N543" s="10">
        <f t="shared" si="267"/>
        <v>17.20418640980624</v>
      </c>
      <c r="O543" s="10">
        <f t="shared" si="268"/>
        <v>-0.14810000000000001</v>
      </c>
      <c r="P543" s="10">
        <f t="shared" si="259"/>
        <v>13.029710819537163</v>
      </c>
      <c r="Q543" s="42">
        <f t="shared" si="260"/>
        <v>0.68722730221727635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5.368908837055593E-4</v>
      </c>
      <c r="U543" s="42">
        <f t="shared" si="262"/>
        <v>0.4209192216565798</v>
      </c>
      <c r="V543" s="42">
        <f t="shared" si="263"/>
        <v>1.0385099653409391</v>
      </c>
      <c r="W543" s="42">
        <f t="shared" si="264"/>
        <v>1.0266308464606277</v>
      </c>
      <c r="X543" s="42">
        <f t="shared" si="265"/>
        <v>1.1879118880311346E-2</v>
      </c>
      <c r="Y543" s="42">
        <f t="shared" si="269"/>
        <v>1.1196101733128827E-2</v>
      </c>
      <c r="Z543" s="10">
        <f t="shared" si="266"/>
        <v>20.853588825823632</v>
      </c>
      <c r="AA543">
        <f t="shared" si="244"/>
        <v>6530898.2421426829</v>
      </c>
      <c r="AB543" s="10">
        <f t="shared" si="245"/>
        <v>6.5308982421426833</v>
      </c>
      <c r="AC543" s="10">
        <f t="shared" si="246"/>
        <v>6.4298982421426834</v>
      </c>
      <c r="AD543" s="3">
        <f t="shared" si="247"/>
        <v>932.54506775093296</v>
      </c>
      <c r="AI543" s="94">
        <f t="shared" si="248"/>
        <v>1.0266308464606277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139.67353966066324</v>
      </c>
      <c r="I544">
        <f t="shared" si="240"/>
        <v>1.3967353966066323E-4</v>
      </c>
      <c r="J544" s="4">
        <f t="shared" si="256"/>
        <v>1001.0699970179994</v>
      </c>
      <c r="K544" s="40">
        <f t="shared" si="257"/>
        <v>7.1672129126969804</v>
      </c>
      <c r="L544" s="40">
        <f t="shared" si="241"/>
        <v>0</v>
      </c>
      <c r="M544" s="10">
        <f t="shared" si="258"/>
        <v>6.5308982421426833</v>
      </c>
      <c r="N544" s="10">
        <f t="shared" si="267"/>
        <v>17.20418640980624</v>
      </c>
      <c r="O544" s="10">
        <f t="shared" si="268"/>
        <v>-0.14810000000000001</v>
      </c>
      <c r="P544" s="10">
        <f t="shared" si="259"/>
        <v>13.0297670257986</v>
      </c>
      <c r="Q544" s="42">
        <f t="shared" si="260"/>
        <v>0.68853403155964843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5.3765108570832563E-4</v>
      </c>
      <c r="U544" s="42">
        <f t="shared" si="262"/>
        <v>0.41956222307154173</v>
      </c>
      <c r="V544" s="42">
        <f t="shared" si="263"/>
        <v>1.0384695139505609</v>
      </c>
      <c r="W544" s="42">
        <f t="shared" si="264"/>
        <v>1.0266004746607602</v>
      </c>
      <c r="X544" s="42">
        <f t="shared" si="265"/>
        <v>1.1869039289800654E-2</v>
      </c>
      <c r="Y544" s="42">
        <f t="shared" si="269"/>
        <v>1.1211611355034576E-2</v>
      </c>
      <c r="Z544" s="10">
        <f t="shared" si="266"/>
        <v>20.852950273993955</v>
      </c>
      <c r="AA544">
        <f t="shared" si="244"/>
        <v>6530701.3540520305</v>
      </c>
      <c r="AB544" s="10">
        <f t="shared" si="245"/>
        <v>6.5307013540520309</v>
      </c>
      <c r="AC544" s="10">
        <f t="shared" si="246"/>
        <v>6.4297013540520309</v>
      </c>
      <c r="AD544" s="3">
        <f t="shared" si="247"/>
        <v>932.51651255286879</v>
      </c>
      <c r="AI544" s="94">
        <f t="shared" si="248"/>
        <v>1.0266004746607602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139.67353966066324</v>
      </c>
      <c r="I545">
        <f t="shared" si="240"/>
        <v>1.3967353966066323E-4</v>
      </c>
      <c r="J545" s="4">
        <f t="shared" si="256"/>
        <v>1002.9736105872604</v>
      </c>
      <c r="K545" s="40">
        <f t="shared" si="257"/>
        <v>7.1808419334398197</v>
      </c>
      <c r="L545" s="40">
        <f t="shared" si="241"/>
        <v>0</v>
      </c>
      <c r="M545" s="10">
        <f t="shared" si="258"/>
        <v>6.5307013540520309</v>
      </c>
      <c r="N545" s="10">
        <f t="shared" si="267"/>
        <v>17.20418640980624</v>
      </c>
      <c r="O545" s="10">
        <f t="shared" si="268"/>
        <v>-0.14810000000000001</v>
      </c>
      <c r="P545" s="10">
        <f t="shared" si="259"/>
        <v>13.029825202052868</v>
      </c>
      <c r="Q545" s="42">
        <f t="shared" si="260"/>
        <v>0.68984075506766607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5.384112538892186E-4</v>
      </c>
      <c r="U545" s="42">
        <f t="shared" si="262"/>
        <v>0.41820528486023872</v>
      </c>
      <c r="V545" s="42">
        <f t="shared" si="263"/>
        <v>1.0384279482057726</v>
      </c>
      <c r="W545" s="42">
        <f t="shared" si="264"/>
        <v>1.0265690394187537</v>
      </c>
      <c r="X545" s="42">
        <f t="shared" si="265"/>
        <v>1.1858908787018896E-2</v>
      </c>
      <c r="Y545" s="42">
        <f t="shared" si="269"/>
        <v>1.1227107669926011E-2</v>
      </c>
      <c r="Z545" s="10">
        <f t="shared" si="266"/>
        <v>20.852290119916507</v>
      </c>
      <c r="AA545">
        <f t="shared" si="244"/>
        <v>6530497.805225132</v>
      </c>
      <c r="AB545" s="10">
        <f t="shared" si="245"/>
        <v>6.5304978052251323</v>
      </c>
      <c r="AC545" s="10">
        <f t="shared" si="246"/>
        <v>6.4294978052251324</v>
      </c>
      <c r="AD545" s="3">
        <f t="shared" si="247"/>
        <v>932.48699133069351</v>
      </c>
      <c r="AI545" s="94">
        <f t="shared" si="248"/>
        <v>1.0265690394187537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139.67353966066324</v>
      </c>
      <c r="I546">
        <f t="shared" si="240"/>
        <v>1.3967353966066323E-4</v>
      </c>
      <c r="J546" s="4">
        <f t="shared" si="256"/>
        <v>1004.8790456367261</v>
      </c>
      <c r="K546" s="40">
        <f t="shared" si="257"/>
        <v>7.1944839951652906</v>
      </c>
      <c r="L546" s="40">
        <f t="shared" si="241"/>
        <v>0</v>
      </c>
      <c r="M546" s="10">
        <f t="shared" si="258"/>
        <v>6.5304978052251323</v>
      </c>
      <c r="N546" s="10">
        <f t="shared" si="267"/>
        <v>17.20418640980624</v>
      </c>
      <c r="O546" s="10">
        <f t="shared" si="268"/>
        <v>-0.14810000000000001</v>
      </c>
      <c r="P546" s="10">
        <f t="shared" si="259"/>
        <v>13.02988534853043</v>
      </c>
      <c r="Q546" s="42">
        <f t="shared" si="260"/>
        <v>0.69114747254379516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5.3917138731784183E-4</v>
      </c>
      <c r="U546" s="42">
        <f t="shared" si="262"/>
        <v>0.416848408683475</v>
      </c>
      <c r="V546" s="42">
        <f t="shared" si="263"/>
        <v>1.0383852680865753</v>
      </c>
      <c r="W546" s="42">
        <f t="shared" si="264"/>
        <v>1.026536540720572</v>
      </c>
      <c r="X546" s="42">
        <f t="shared" si="265"/>
        <v>1.1848727366003287E-2</v>
      </c>
      <c r="Y546" s="42">
        <f t="shared" si="269"/>
        <v>1.1242590609045056E-2</v>
      </c>
      <c r="Z546" s="10">
        <f t="shared" si="266"/>
        <v>20.851608363293103</v>
      </c>
      <c r="AA546">
        <f t="shared" si="244"/>
        <v>6530287.5955700455</v>
      </c>
      <c r="AB546" s="10">
        <f t="shared" si="245"/>
        <v>6.5302875955700452</v>
      </c>
      <c r="AC546" s="10">
        <f t="shared" si="246"/>
        <v>6.4292875955700453</v>
      </c>
      <c r="AD546" s="3">
        <f t="shared" si="247"/>
        <v>932.45650407107257</v>
      </c>
      <c r="AI546" s="94">
        <f t="shared" si="248"/>
        <v>1.026536540720572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139.67353966066324</v>
      </c>
      <c r="I547">
        <f t="shared" si="240"/>
        <v>1.3967353966066323E-4</v>
      </c>
      <c r="J547" s="4">
        <f t="shared" si="256"/>
        <v>1006.7863021663966</v>
      </c>
      <c r="K547" s="40">
        <f t="shared" si="257"/>
        <v>7.2081390978733921</v>
      </c>
      <c r="L547" s="40">
        <f t="shared" si="241"/>
        <v>0</v>
      </c>
      <c r="M547" s="10">
        <f t="shared" si="258"/>
        <v>6.5302875955700452</v>
      </c>
      <c r="N547" s="10">
        <f t="shared" si="267"/>
        <v>17.20418640980624</v>
      </c>
      <c r="O547" s="10">
        <f t="shared" si="268"/>
        <v>-0.14810000000000001</v>
      </c>
      <c r="P547" s="10">
        <f t="shared" si="259"/>
        <v>13.029947465469895</v>
      </c>
      <c r="Q547" s="42">
        <f t="shared" si="260"/>
        <v>0.69245418379048318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5.399314850637987E-4</v>
      </c>
      <c r="U547" s="42">
        <f t="shared" si="262"/>
        <v>0.41549159620205456</v>
      </c>
      <c r="V547" s="42">
        <f t="shared" si="263"/>
        <v>1.0383414735729957</v>
      </c>
      <c r="W547" s="42">
        <f t="shared" si="264"/>
        <v>1.0265029785515354</v>
      </c>
      <c r="X547" s="42">
        <f t="shared" si="265"/>
        <v>1.1838495021460282E-2</v>
      </c>
      <c r="Y547" s="42">
        <f t="shared" si="269"/>
        <v>1.1258060103633458E-2</v>
      </c>
      <c r="Z547" s="10">
        <f t="shared" si="266"/>
        <v>20.850905003813953</v>
      </c>
      <c r="AA547">
        <f t="shared" si="244"/>
        <v>6530070.7249912517</v>
      </c>
      <c r="AB547" s="10">
        <f t="shared" si="245"/>
        <v>6.5300707249912513</v>
      </c>
      <c r="AC547" s="10">
        <f t="shared" si="246"/>
        <v>6.4290707249912513</v>
      </c>
      <c r="AD547" s="3">
        <f t="shared" si="247"/>
        <v>932.42505076015254</v>
      </c>
      <c r="AI547" s="94">
        <f t="shared" si="248"/>
        <v>1.0265029785515354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139.67353966066324</v>
      </c>
      <c r="I548">
        <f t="shared" si="240"/>
        <v>1.3967353966066323E-4</v>
      </c>
      <c r="J548" s="4">
        <f t="shared" si="256"/>
        <v>1008.695380176272</v>
      </c>
      <c r="K548" s="40">
        <f t="shared" si="257"/>
        <v>7.221807241564127</v>
      </c>
      <c r="L548" s="40">
        <f t="shared" si="241"/>
        <v>0</v>
      </c>
      <c r="M548" s="10">
        <f t="shared" si="258"/>
        <v>6.5300707249912513</v>
      </c>
      <c r="N548" s="10">
        <f t="shared" si="267"/>
        <v>17.20418640980624</v>
      </c>
      <c r="O548" s="10">
        <f t="shared" si="268"/>
        <v>-0.14810000000000001</v>
      </c>
      <c r="P548" s="10">
        <f t="shared" si="259"/>
        <v>13.03001155311787</v>
      </c>
      <c r="Q548" s="42">
        <f t="shared" si="260"/>
        <v>0.69376088861015839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5.4069154619669317E-4</v>
      </c>
      <c r="U548" s="42">
        <f t="shared" si="262"/>
        <v>0.41413484907678133</v>
      </c>
      <c r="V548" s="42">
        <f t="shared" si="263"/>
        <v>1.0382965646445366</v>
      </c>
      <c r="W548" s="42">
        <f t="shared" si="264"/>
        <v>1.0264683528963936</v>
      </c>
      <c r="X548" s="42">
        <f t="shared" si="265"/>
        <v>1.1828211748142969E-2</v>
      </c>
      <c r="Y548" s="42">
        <f t="shared" si="269"/>
        <v>1.1273516084932895E-2</v>
      </c>
      <c r="Z548" s="10">
        <f t="shared" si="266"/>
        <v>20.850180041157525</v>
      </c>
      <c r="AA548">
        <f t="shared" si="244"/>
        <v>6529847.1933896113</v>
      </c>
      <c r="AB548" s="10">
        <f t="shared" si="245"/>
        <v>6.5298471933896112</v>
      </c>
      <c r="AC548" s="10">
        <f t="shared" si="246"/>
        <v>6.4288471933896112</v>
      </c>
      <c r="AD548" s="3">
        <f t="shared" si="247"/>
        <v>932.39263138355489</v>
      </c>
      <c r="AI548" s="94">
        <f t="shared" si="248"/>
        <v>1.0264683528963936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139.67353966066324</v>
      </c>
      <c r="I549">
        <f t="shared" si="240"/>
        <v>1.3967353966066323E-4</v>
      </c>
      <c r="J549" s="4">
        <f t="shared" si="256"/>
        <v>1010.606279666352</v>
      </c>
      <c r="K549" s="40">
        <f t="shared" si="257"/>
        <v>7.2354884262374908</v>
      </c>
      <c r="L549" s="40">
        <f t="shared" si="241"/>
        <v>0</v>
      </c>
      <c r="M549" s="10">
        <f t="shared" si="258"/>
        <v>6.5298471933896112</v>
      </c>
      <c r="N549" s="10">
        <f t="shared" si="267"/>
        <v>17.20418640980624</v>
      </c>
      <c r="O549" s="10">
        <f t="shared" si="268"/>
        <v>-0.14810000000000001</v>
      </c>
      <c r="P549" s="10">
        <f t="shared" si="259"/>
        <v>13.030077611728984</v>
      </c>
      <c r="Q549" s="42">
        <f t="shared" si="260"/>
        <v>0.69506758680522951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5.4145156978612863E-4</v>
      </c>
      <c r="U549" s="42">
        <f t="shared" si="262"/>
        <v>0.41277816896845954</v>
      </c>
      <c r="V549" s="42">
        <f t="shared" si="263"/>
        <v>1.0382505412796974</v>
      </c>
      <c r="W549" s="42">
        <f t="shared" si="264"/>
        <v>1.0264326637393177</v>
      </c>
      <c r="X549" s="42">
        <f t="shared" si="265"/>
        <v>1.1817877540379662E-2</v>
      </c>
      <c r="Y549" s="42">
        <f t="shared" si="269"/>
        <v>1.1288958484184481E-2</v>
      </c>
      <c r="Z549" s="10">
        <f t="shared" si="266"/>
        <v>20.849433474989421</v>
      </c>
      <c r="AA549">
        <f t="shared" si="244"/>
        <v>6529617.0006620185</v>
      </c>
      <c r="AB549" s="10">
        <f t="shared" si="245"/>
        <v>6.5296170006620189</v>
      </c>
      <c r="AC549" s="10">
        <f t="shared" si="246"/>
        <v>6.4286170006620189</v>
      </c>
      <c r="AD549" s="3">
        <f t="shared" si="247"/>
        <v>932.35924592632614</v>
      </c>
      <c r="AI549" s="94">
        <f t="shared" si="248"/>
        <v>1.0264326637393177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139.67353966066324</v>
      </c>
      <c r="I550">
        <f t="shared" si="240"/>
        <v>1.3967353966066323E-4</v>
      </c>
      <c r="J550" s="4">
        <f t="shared" si="256"/>
        <v>1012.519000636637</v>
      </c>
      <c r="K550" s="40">
        <f t="shared" si="257"/>
        <v>7.2491826518934879</v>
      </c>
      <c r="L550" s="40">
        <f t="shared" si="241"/>
        <v>0</v>
      </c>
      <c r="M550" s="10">
        <f t="shared" si="258"/>
        <v>6.5296170006620189</v>
      </c>
      <c r="N550" s="10">
        <f t="shared" si="267"/>
        <v>17.20418640980624</v>
      </c>
      <c r="O550" s="10">
        <f t="shared" si="268"/>
        <v>-0.14810000000000001</v>
      </c>
      <c r="P550" s="10">
        <f t="shared" si="259"/>
        <v>13.030145641565996</v>
      </c>
      <c r="Q550" s="42">
        <f t="shared" si="260"/>
        <v>0.69637427817808484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5.4221155490170891E-4</v>
      </c>
      <c r="U550" s="42">
        <f t="shared" si="262"/>
        <v>0.41142155753789295</v>
      </c>
      <c r="V550" s="42">
        <f t="shared" si="263"/>
        <v>1.0382034034572203</v>
      </c>
      <c r="W550" s="42">
        <f t="shared" si="264"/>
        <v>1.0263959110638459</v>
      </c>
      <c r="X550" s="42">
        <f t="shared" si="265"/>
        <v>1.1807492393374419E-2</v>
      </c>
      <c r="Y550" s="42">
        <f t="shared" si="269"/>
        <v>1.1304387232629958E-2</v>
      </c>
      <c r="Z550" s="10">
        <f t="shared" si="266"/>
        <v>20.848665304964214</v>
      </c>
      <c r="AA550">
        <f t="shared" si="244"/>
        <v>6529380.1467019636</v>
      </c>
      <c r="AB550" s="10">
        <f t="shared" si="245"/>
        <v>6.5293801467019632</v>
      </c>
      <c r="AC550" s="10">
        <f t="shared" si="246"/>
        <v>6.4283801467019632</v>
      </c>
      <c r="AD550" s="3">
        <f t="shared" si="247"/>
        <v>932.32489437301865</v>
      </c>
      <c r="AI550" s="94">
        <f t="shared" si="248"/>
        <v>1.0263959110638459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139.67353966066324</v>
      </c>
      <c r="I551">
        <f t="shared" ref="I551:I614" si="270">H551/1000^2</f>
        <v>1.3967353966066323E-4</v>
      </c>
      <c r="J551" s="4">
        <f t="shared" si="256"/>
        <v>1014.4335430871268</v>
      </c>
      <c r="K551" s="40">
        <f t="shared" si="257"/>
        <v>7.2628899185321174</v>
      </c>
      <c r="L551" s="40">
        <f t="shared" ref="L551:L614" si="271">IF((gstar-K551)&lt;0,0,gstar-K551)</f>
        <v>0</v>
      </c>
      <c r="M551" s="10">
        <f t="shared" si="258"/>
        <v>6.5293801467019632</v>
      </c>
      <c r="N551" s="10">
        <f t="shared" si="267"/>
        <v>17.20418640980624</v>
      </c>
      <c r="O551" s="10">
        <f t="shared" si="268"/>
        <v>-0.14810000000000001</v>
      </c>
      <c r="P551" s="10">
        <f t="shared" si="259"/>
        <v>13.030215642899622</v>
      </c>
      <c r="Q551" s="42">
        <f t="shared" si="260"/>
        <v>0.6976809625310918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5.4297150061303763E-4</v>
      </c>
      <c r="U551" s="42">
        <f t="shared" si="262"/>
        <v>0.41006501644588572</v>
      </c>
      <c r="V551" s="42">
        <f t="shared" si="263"/>
        <v>1.038155151154549</v>
      </c>
      <c r="W551" s="42">
        <f t="shared" si="264"/>
        <v>1.0263580948529727</v>
      </c>
      <c r="X551" s="42">
        <f t="shared" si="265"/>
        <v>1.1797056301576347E-2</v>
      </c>
      <c r="Y551" s="42">
        <f t="shared" si="269"/>
        <v>1.131980226151077E-2</v>
      </c>
      <c r="Z551" s="10">
        <f t="shared" si="266"/>
        <v>20.847875530723506</v>
      </c>
      <c r="AA551">
        <f t="shared" ref="AA551:AA614" si="274">Z551*rat*to+patm*1000000</f>
        <v>6529136.6313989414</v>
      </c>
      <c r="AB551" s="10">
        <f t="shared" ref="AB551:AB614" si="275">AA551/1000000</f>
        <v>6.5291366313989414</v>
      </c>
      <c r="AC551" s="10">
        <f t="shared" ref="AC551:AC614" si="276">AB551-patm</f>
        <v>6.4281366313989414</v>
      </c>
      <c r="AD551" s="3">
        <f t="shared" ref="AD551:AD614" si="277">AC551*1000000/6895</f>
        <v>932.28957670760576</v>
      </c>
      <c r="AI551" s="94">
        <f t="shared" ref="AI551:AI614" si="278">($M551-patm)*1000000*$I551/SQRT(rat*to)*SQRT(k)*(2/(k+1))^((k+1)/2/(k-1))</f>
        <v>1.0263580948529727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139.67353966066324</v>
      </c>
      <c r="I552">
        <f t="shared" si="270"/>
        <v>1.3967353966066323E-4</v>
      </c>
      <c r="J552" s="4">
        <f t="shared" ref="J552:J615" si="286">PI()/4*dc^2-PI()/4*(F552^2-E552^2)</f>
        <v>1016.3499070178215</v>
      </c>
      <c r="K552" s="40">
        <f t="shared" ref="K552:K615" si="287">J552/H552</f>
        <v>7.2766102261533776</v>
      </c>
      <c r="L552" s="40">
        <f t="shared" si="271"/>
        <v>0</v>
      </c>
      <c r="M552" s="10">
        <f t="shared" ref="M552:M615" si="288">AB551</f>
        <v>6.5291366313989414</v>
      </c>
      <c r="N552" s="10">
        <f t="shared" si="267"/>
        <v>17.20418640980624</v>
      </c>
      <c r="O552" s="10">
        <f t="shared" si="268"/>
        <v>-0.14810000000000001</v>
      </c>
      <c r="P552" s="10">
        <f t="shared" ref="P552:P615" si="289">(1+kv*L552)*N552*M552^O552</f>
        <v>13.030287616008723</v>
      </c>
      <c r="Q552" s="42">
        <f t="shared" ref="Q552:Q615" si="290">xincp/P552+Q551</f>
        <v>0.69898763966659605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5.4373140598971829E-4</v>
      </c>
      <c r="U552" s="42">
        <f t="shared" ref="U552:U615" si="292">rhopgrain*R552/1000^2</f>
        <v>0.4087085473532418</v>
      </c>
      <c r="V552" s="42">
        <f t="shared" ref="V552:V615" si="293">(U551-U552)/(Q552-Q551)</f>
        <v>1.0381057843492851</v>
      </c>
      <c r="W552" s="42">
        <f t="shared" ref="W552:W615" si="294">IF(V552&lt;AI552,IF(AB551&gt;pbd,AI552,0),AI552)</f>
        <v>1.026319215089055</v>
      </c>
      <c r="X552" s="42">
        <f t="shared" ref="X552:X615" si="295">V552-W552</f>
        <v>1.178656926023014E-2</v>
      </c>
      <c r="Y552" s="42">
        <f t="shared" si="269"/>
        <v>1.133520350206915E-2</v>
      </c>
      <c r="Z552" s="10">
        <f t="shared" ref="Z552:Z615" si="296">Y552/T552</f>
        <v>20.847064151897627</v>
      </c>
      <c r="AA552">
        <f t="shared" si="274"/>
        <v>6528886.4546389692</v>
      </c>
      <c r="AB552" s="10">
        <f t="shared" si="275"/>
        <v>6.5288864546389691</v>
      </c>
      <c r="AC552" s="10">
        <f t="shared" si="276"/>
        <v>6.4278864546389691</v>
      </c>
      <c r="AD552" s="3">
        <f t="shared" si="277"/>
        <v>932.25329291355604</v>
      </c>
      <c r="AI552" s="94">
        <f t="shared" si="278"/>
        <v>1.026319215089055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139.67353966066324</v>
      </c>
      <c r="I553">
        <f t="shared" si="270"/>
        <v>1.3967353966066323E-4</v>
      </c>
      <c r="J553" s="4">
        <f t="shared" si="286"/>
        <v>1018.2680924287207</v>
      </c>
      <c r="K553" s="40">
        <f t="shared" si="287"/>
        <v>7.2903435747572685</v>
      </c>
      <c r="L553" s="40">
        <f t="shared" si="271"/>
        <v>0</v>
      </c>
      <c r="M553" s="10">
        <f t="shared" si="288"/>
        <v>6.5288864546389691</v>
      </c>
      <c r="N553" s="10">
        <f t="shared" si="267"/>
        <v>17.20418640980624</v>
      </c>
      <c r="O553" s="10">
        <f t="shared" si="268"/>
        <v>-0.14810000000000001</v>
      </c>
      <c r="P553" s="10">
        <f t="shared" si="289"/>
        <v>13.030361561180143</v>
      </c>
      <c r="Q553" s="42">
        <f t="shared" si="290"/>
        <v>0.70029430938692128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5.4449127010135451E-4</v>
      </c>
      <c r="U553" s="42">
        <f t="shared" si="292"/>
        <v>0.40735215192076552</v>
      </c>
      <c r="V553" s="42">
        <f t="shared" si="293"/>
        <v>1.0380553030177238</v>
      </c>
      <c r="W553" s="42">
        <f t="shared" si="294"/>
        <v>1.026279271753894</v>
      </c>
      <c r="X553" s="42">
        <f t="shared" si="295"/>
        <v>1.1776031263829756E-2</v>
      </c>
      <c r="Y553" s="42">
        <f t="shared" si="269"/>
        <v>1.13505908855472E-2</v>
      </c>
      <c r="Z553" s="10">
        <f t="shared" si="296"/>
        <v>20.846231168103653</v>
      </c>
      <c r="AA553">
        <f t="shared" si="274"/>
        <v>6528629.6163039785</v>
      </c>
      <c r="AB553" s="10">
        <f t="shared" si="275"/>
        <v>6.5286296163039781</v>
      </c>
      <c r="AC553" s="10">
        <f t="shared" si="276"/>
        <v>6.4276296163039781</v>
      </c>
      <c r="AD553" s="3">
        <f t="shared" si="277"/>
        <v>932.21604297374597</v>
      </c>
      <c r="AI553" s="94">
        <f t="shared" si="278"/>
        <v>1.026279271753894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139.67353966066324</v>
      </c>
      <c r="I554">
        <f t="shared" si="270"/>
        <v>1.3967353966066323E-4</v>
      </c>
      <c r="J554" s="4">
        <f t="shared" si="286"/>
        <v>1020.188099319825</v>
      </c>
      <c r="K554" s="40">
        <f t="shared" si="287"/>
        <v>7.3040899643437927</v>
      </c>
      <c r="L554" s="40">
        <f t="shared" si="271"/>
        <v>0</v>
      </c>
      <c r="M554" s="10">
        <f t="shared" si="288"/>
        <v>6.5286296163039781</v>
      </c>
      <c r="N554" s="10">
        <f t="shared" si="267"/>
        <v>17.20418640980624</v>
      </c>
      <c r="O554" s="10">
        <f t="shared" si="268"/>
        <v>-0.14810000000000001</v>
      </c>
      <c r="P554" s="10">
        <f t="shared" si="289"/>
        <v>13.030437478708913</v>
      </c>
      <c r="Q554" s="42">
        <f t="shared" si="290"/>
        <v>0.70160097149436806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5.4525109201755012E-4</v>
      </c>
      <c r="U554" s="42">
        <f t="shared" si="292"/>
        <v>0.40599583180926052</v>
      </c>
      <c r="V554" s="42">
        <f t="shared" si="293"/>
        <v>1.0380037071368342</v>
      </c>
      <c r="W554" s="42">
        <f t="shared" si="294"/>
        <v>1.026238264828639</v>
      </c>
      <c r="X554" s="42">
        <f t="shared" si="295"/>
        <v>1.1765442308195206E-2</v>
      </c>
      <c r="Y554" s="42">
        <f t="shared" si="269"/>
        <v>1.1365964343188671E-2</v>
      </c>
      <c r="Z554" s="10">
        <f t="shared" si="296"/>
        <v>20.845376578948386</v>
      </c>
      <c r="AA554">
        <f t="shared" si="274"/>
        <v>6528366.1162727317</v>
      </c>
      <c r="AB554" s="10">
        <f t="shared" si="275"/>
        <v>6.528366116272732</v>
      </c>
      <c r="AC554" s="10">
        <f t="shared" si="276"/>
        <v>6.427366116272732</v>
      </c>
      <c r="AD554" s="3">
        <f t="shared" si="277"/>
        <v>932.17782687059196</v>
      </c>
      <c r="AI554" s="94">
        <f t="shared" si="278"/>
        <v>1.026238264828639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139.67353966066324</v>
      </c>
      <c r="I555">
        <f t="shared" si="270"/>
        <v>1.3967353966066323E-4</v>
      </c>
      <c r="J555" s="4">
        <f t="shared" si="286"/>
        <v>1022.1099276911341</v>
      </c>
      <c r="K555" s="40">
        <f t="shared" si="287"/>
        <v>7.3178493949129475</v>
      </c>
      <c r="L555" s="40">
        <f t="shared" si="271"/>
        <v>0</v>
      </c>
      <c r="M555" s="10">
        <f t="shared" si="288"/>
        <v>6.528366116272732</v>
      </c>
      <c r="N555" s="10">
        <f t="shared" si="267"/>
        <v>17.20418640980624</v>
      </c>
      <c r="O555" s="10">
        <f t="shared" si="268"/>
        <v>-0.14810000000000001</v>
      </c>
      <c r="P555" s="10">
        <f t="shared" si="289"/>
        <v>13.030515368897962</v>
      </c>
      <c r="Q555" s="42">
        <f t="shared" si="290"/>
        <v>0.70290762579121369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5.4601087080790862E-4</v>
      </c>
      <c r="U555" s="42">
        <f t="shared" si="292"/>
        <v>0.40463958867953109</v>
      </c>
      <c r="V555" s="42">
        <f t="shared" si="293"/>
        <v>1.0379509966817686</v>
      </c>
      <c r="W555" s="42">
        <f t="shared" si="294"/>
        <v>1.0261961942939333</v>
      </c>
      <c r="X555" s="42">
        <f t="shared" si="295"/>
        <v>1.1754802387835328E-2</v>
      </c>
      <c r="Y555" s="42">
        <f t="shared" si="269"/>
        <v>1.1381323806237307E-2</v>
      </c>
      <c r="Z555" s="10">
        <f t="shared" si="296"/>
        <v>20.844500384025057</v>
      </c>
      <c r="AA555">
        <f t="shared" si="274"/>
        <v>6528095.9544198085</v>
      </c>
      <c r="AB555" s="10">
        <f t="shared" si="275"/>
        <v>6.5280959544198085</v>
      </c>
      <c r="AC555" s="10">
        <f t="shared" si="276"/>
        <v>6.4270959544198085</v>
      </c>
      <c r="AD555" s="3">
        <f t="shared" si="277"/>
        <v>932.1386445859041</v>
      </c>
      <c r="AI555" s="94">
        <f t="shared" si="278"/>
        <v>1.0261961942939333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139.67353966066324</v>
      </c>
      <c r="I556">
        <f t="shared" si="270"/>
        <v>1.3967353966066323E-4</v>
      </c>
      <c r="J556" s="4">
        <f t="shared" si="286"/>
        <v>1024.0335775426479</v>
      </c>
      <c r="K556" s="40">
        <f t="shared" si="287"/>
        <v>7.3316218664647339</v>
      </c>
      <c r="L556" s="40">
        <f t="shared" si="271"/>
        <v>0</v>
      </c>
      <c r="M556" s="10">
        <f t="shared" si="288"/>
        <v>6.5280959544198085</v>
      </c>
      <c r="N556" s="10">
        <f t="shared" si="267"/>
        <v>17.20418640980624</v>
      </c>
      <c r="O556" s="10">
        <f t="shared" si="268"/>
        <v>-0.14810000000000001</v>
      </c>
      <c r="P556" s="10">
        <f t="shared" si="289"/>
        <v>13.030595232058424</v>
      </c>
      <c r="Q556" s="42">
        <f t="shared" si="290"/>
        <v>0.70421427207971121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5.4677060554203375E-4</v>
      </c>
      <c r="U556" s="42">
        <f t="shared" si="292"/>
        <v>0.40328342419238117</v>
      </c>
      <c r="V556" s="42">
        <f t="shared" si="293"/>
        <v>1.0378971716280907</v>
      </c>
      <c r="W556" s="42">
        <f t="shared" si="294"/>
        <v>1.0261530601297517</v>
      </c>
      <c r="X556" s="42">
        <f t="shared" si="295"/>
        <v>1.1744111498338983E-2</v>
      </c>
      <c r="Y556" s="42">
        <f t="shared" si="269"/>
        <v>1.1396669205938313E-2</v>
      </c>
      <c r="Z556" s="10">
        <f t="shared" si="296"/>
        <v>20.843602582915693</v>
      </c>
      <c r="AA556">
        <f t="shared" si="274"/>
        <v>6527819.1306163324</v>
      </c>
      <c r="AB556" s="10">
        <f t="shared" si="275"/>
        <v>6.527819130616332</v>
      </c>
      <c r="AC556" s="10">
        <f t="shared" si="276"/>
        <v>6.426819130616332</v>
      </c>
      <c r="AD556" s="3">
        <f t="shared" si="277"/>
        <v>932.09849610099093</v>
      </c>
      <c r="AI556" s="94">
        <f t="shared" si="278"/>
        <v>1.0261530601297517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139.67353966066324</v>
      </c>
      <c r="I557">
        <f t="shared" si="270"/>
        <v>1.3967353966066323E-4</v>
      </c>
      <c r="J557" s="4">
        <f t="shared" si="286"/>
        <v>1025.9590488743665</v>
      </c>
      <c r="K557" s="40">
        <f t="shared" si="287"/>
        <v>7.3454073789991527</v>
      </c>
      <c r="L557" s="40">
        <f t="shared" si="271"/>
        <v>0</v>
      </c>
      <c r="M557" s="10">
        <f t="shared" si="288"/>
        <v>6.527819130616332</v>
      </c>
      <c r="N557" s="10">
        <f t="shared" si="267"/>
        <v>17.20418640980624</v>
      </c>
      <c r="O557" s="10">
        <f t="shared" si="268"/>
        <v>-0.14810000000000001</v>
      </c>
      <c r="P557" s="10">
        <f t="shared" si="289"/>
        <v>13.03067706850945</v>
      </c>
      <c r="Q557" s="42">
        <f t="shared" si="290"/>
        <v>0.70552091016208918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5.4753029528952901E-4</v>
      </c>
      <c r="U557" s="42">
        <f t="shared" si="292"/>
        <v>0.40192734000861474</v>
      </c>
      <c r="V557" s="42">
        <f t="shared" si="293"/>
        <v>1.0378422319503151</v>
      </c>
      <c r="W557" s="42">
        <f t="shared" si="294"/>
        <v>1.0261088623155186</v>
      </c>
      <c r="X557" s="42">
        <f t="shared" si="295"/>
        <v>1.1733369634796542E-2</v>
      </c>
      <c r="Y557" s="42">
        <f t="shared" si="269"/>
        <v>1.1412000473537756E-2</v>
      </c>
      <c r="Z557" s="10">
        <f t="shared" si="296"/>
        <v>20.842683175189777</v>
      </c>
      <c r="AA557">
        <f t="shared" si="274"/>
        <v>6527535.6447295602</v>
      </c>
      <c r="AB557" s="10">
        <f t="shared" si="275"/>
        <v>6.5275356447295598</v>
      </c>
      <c r="AC557" s="10">
        <f t="shared" si="276"/>
        <v>6.4265356447295598</v>
      </c>
      <c r="AD557" s="3">
        <f t="shared" si="277"/>
        <v>932.05738139660048</v>
      </c>
      <c r="AI557" s="94">
        <f t="shared" si="278"/>
        <v>1.0261088623155186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139.67353966066324</v>
      </c>
      <c r="I558">
        <f t="shared" si="270"/>
        <v>1.3967353966066323E-4</v>
      </c>
      <c r="J558" s="4">
        <f t="shared" si="286"/>
        <v>1027.8863416862901</v>
      </c>
      <c r="K558" s="40">
        <f t="shared" si="287"/>
        <v>7.3592059325162031</v>
      </c>
      <c r="L558" s="40">
        <f t="shared" si="271"/>
        <v>0</v>
      </c>
      <c r="M558" s="10">
        <f t="shared" si="288"/>
        <v>6.5275356447295598</v>
      </c>
      <c r="N558" s="10">
        <f t="shared" si="267"/>
        <v>17.20418640980624</v>
      </c>
      <c r="O558" s="10">
        <f t="shared" si="268"/>
        <v>-0.14810000000000001</v>
      </c>
      <c r="P558" s="10">
        <f t="shared" si="289"/>
        <v>13.030760878578294</v>
      </c>
      <c r="Q558" s="42">
        <f t="shared" si="290"/>
        <v>0.70682753984055047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5.4828993911999811E-4</v>
      </c>
      <c r="U558" s="42">
        <f t="shared" si="292"/>
        <v>0.40057133778903581</v>
      </c>
      <c r="V558" s="42">
        <f t="shared" si="293"/>
        <v>1.037786177622863</v>
      </c>
      <c r="W558" s="42">
        <f t="shared" si="294"/>
        <v>1.0260636008300392</v>
      </c>
      <c r="X558" s="42">
        <f t="shared" si="295"/>
        <v>1.1722576792823736E-2</v>
      </c>
      <c r="Y558" s="42">
        <f t="shared" si="269"/>
        <v>1.1427317540283302E-2</v>
      </c>
      <c r="Z558" s="10">
        <f t="shared" si="296"/>
        <v>20.841742160405268</v>
      </c>
      <c r="AA558">
        <f t="shared" si="274"/>
        <v>6527245.4966231938</v>
      </c>
      <c r="AB558" s="10">
        <f t="shared" si="275"/>
        <v>6.5272454966231939</v>
      </c>
      <c r="AC558" s="10">
        <f t="shared" si="276"/>
        <v>6.4262454966231939</v>
      </c>
      <c r="AD558" s="3">
        <f t="shared" si="277"/>
        <v>932.01530045296499</v>
      </c>
      <c r="AI558" s="94">
        <f t="shared" si="278"/>
        <v>1.0260636008300392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139.67353966066324</v>
      </c>
      <c r="I559">
        <f t="shared" si="270"/>
        <v>1.3967353966066323E-4</v>
      </c>
      <c r="J559" s="4">
        <f t="shared" si="286"/>
        <v>1029.8154559784184</v>
      </c>
      <c r="K559" s="40">
        <f t="shared" si="287"/>
        <v>7.3730175270158851</v>
      </c>
      <c r="L559" s="40">
        <f t="shared" si="271"/>
        <v>0</v>
      </c>
      <c r="M559" s="10">
        <f t="shared" si="288"/>
        <v>6.5272454966231939</v>
      </c>
      <c r="N559" s="10">
        <f t="shared" si="267"/>
        <v>17.20418640980624</v>
      </c>
      <c r="O559" s="10">
        <f t="shared" si="268"/>
        <v>-0.14810000000000001</v>
      </c>
      <c r="P559" s="10">
        <f t="shared" si="289"/>
        <v>13.030846662600256</v>
      </c>
      <c r="Q559" s="42">
        <f t="shared" si="290"/>
        <v>0.70813416091727222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5.4904953610304457E-4</v>
      </c>
      <c r="U559" s="42">
        <f t="shared" si="292"/>
        <v>0.39921541919444864</v>
      </c>
      <c r="V559" s="42">
        <f t="shared" si="293"/>
        <v>1.0377290086190145</v>
      </c>
      <c r="W559" s="42">
        <f t="shared" si="294"/>
        <v>1.0260172756515527</v>
      </c>
      <c r="X559" s="42">
        <f t="shared" si="295"/>
        <v>1.1711732967461863E-2</v>
      </c>
      <c r="Y559" s="42">
        <f t="shared" si="269"/>
        <v>1.1442620337423524E-2</v>
      </c>
      <c r="Z559" s="10">
        <f t="shared" si="296"/>
        <v>20.840779538107093</v>
      </c>
      <c r="AA559">
        <f t="shared" si="274"/>
        <v>6526948.6861569202</v>
      </c>
      <c r="AB559" s="10">
        <f t="shared" si="275"/>
        <v>6.5269486861569206</v>
      </c>
      <c r="AC559" s="10">
        <f t="shared" si="276"/>
        <v>6.4259486861569206</v>
      </c>
      <c r="AD559" s="3">
        <f t="shared" si="277"/>
        <v>931.97225324973465</v>
      </c>
      <c r="AI559" s="94">
        <f t="shared" si="278"/>
        <v>1.0260172756515527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139.67353966066324</v>
      </c>
      <c r="I560">
        <f t="shared" si="270"/>
        <v>1.3967353966066323E-4</v>
      </c>
      <c r="J560" s="4">
        <f t="shared" si="286"/>
        <v>1031.7463917507516</v>
      </c>
      <c r="K560" s="40">
        <f t="shared" si="287"/>
        <v>7.3868421624981995</v>
      </c>
      <c r="L560" s="40">
        <f t="shared" si="271"/>
        <v>0</v>
      </c>
      <c r="M560" s="10">
        <f t="shared" si="288"/>
        <v>6.5269486861569206</v>
      </c>
      <c r="N560" s="10">
        <f t="shared" si="267"/>
        <v>17.20418640980624</v>
      </c>
      <c r="O560" s="10">
        <f t="shared" si="268"/>
        <v>-0.14810000000000001</v>
      </c>
      <c r="P560" s="10">
        <f t="shared" si="289"/>
        <v>13.030934420918816</v>
      </c>
      <c r="Q560" s="42">
        <f t="shared" si="290"/>
        <v>0.70944077319440491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5.4980908530827234E-4</v>
      </c>
      <c r="U560" s="42">
        <f t="shared" si="292"/>
        <v>0.39785958588565695</v>
      </c>
      <c r="V560" s="42">
        <f t="shared" si="293"/>
        <v>1.0376707249123747</v>
      </c>
      <c r="W560" s="42">
        <f t="shared" si="294"/>
        <v>1.0259698867576563</v>
      </c>
      <c r="X560" s="42">
        <f t="shared" si="295"/>
        <v>1.170083815471834E-2</v>
      </c>
      <c r="Y560" s="42">
        <f t="shared" si="269"/>
        <v>1.1457908796209221E-2</v>
      </c>
      <c r="Z560" s="10">
        <f t="shared" si="296"/>
        <v>20.839795307829242</v>
      </c>
      <c r="AA560">
        <f t="shared" si="274"/>
        <v>6526645.2131870501</v>
      </c>
      <c r="AB560" s="10">
        <f t="shared" si="275"/>
        <v>6.5266452131870505</v>
      </c>
      <c r="AC560" s="10">
        <f t="shared" si="276"/>
        <v>6.4256452131870505</v>
      </c>
      <c r="AD560" s="3">
        <f t="shared" si="277"/>
        <v>931.92823976606962</v>
      </c>
      <c r="AI560" s="94">
        <f t="shared" si="278"/>
        <v>1.0259698867576563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139.67353966066324</v>
      </c>
      <c r="I561">
        <f t="shared" si="270"/>
        <v>1.3967353966066323E-4</v>
      </c>
      <c r="J561" s="4">
        <f t="shared" si="286"/>
        <v>1033.6791490032892</v>
      </c>
      <c r="K561" s="40">
        <f t="shared" si="287"/>
        <v>7.4006798389631419</v>
      </c>
      <c r="L561" s="40">
        <f t="shared" si="271"/>
        <v>0</v>
      </c>
      <c r="M561" s="10">
        <f t="shared" si="288"/>
        <v>6.5266452131870505</v>
      </c>
      <c r="N561" s="10">
        <f t="shared" si="267"/>
        <v>17.20418640980624</v>
      </c>
      <c r="O561" s="10">
        <f t="shared" si="268"/>
        <v>-0.14810000000000001</v>
      </c>
      <c r="P561" s="10">
        <f t="shared" si="289"/>
        <v>13.031024153885442</v>
      </c>
      <c r="Q561" s="42">
        <f t="shared" si="290"/>
        <v>0.7107473764740716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5.5056858580528468E-4</v>
      </c>
      <c r="U561" s="42">
        <f t="shared" si="292"/>
        <v>0.39650383952346502</v>
      </c>
      <c r="V561" s="42">
        <f t="shared" si="293"/>
        <v>1.0376113264752971</v>
      </c>
      <c r="W561" s="42">
        <f t="shared" si="294"/>
        <v>1.025921434125409</v>
      </c>
      <c r="X561" s="42">
        <f t="shared" si="295"/>
        <v>1.1689892349888042E-2</v>
      </c>
      <c r="Y561" s="42">
        <f t="shared" si="269"/>
        <v>1.1473182847892536E-2</v>
      </c>
      <c r="Z561" s="10">
        <f t="shared" si="296"/>
        <v>20.838789469092898</v>
      </c>
      <c r="AA561">
        <f t="shared" si="274"/>
        <v>6526335.0775659485</v>
      </c>
      <c r="AB561" s="10">
        <f t="shared" si="275"/>
        <v>6.5263350775659488</v>
      </c>
      <c r="AC561" s="10">
        <f t="shared" si="276"/>
        <v>6.4253350775659488</v>
      </c>
      <c r="AD561" s="3">
        <f t="shared" si="277"/>
        <v>931.88325998055814</v>
      </c>
      <c r="AI561" s="94">
        <f t="shared" si="278"/>
        <v>1.025921434125409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139.67353966066324</v>
      </c>
      <c r="I562">
        <f t="shared" si="270"/>
        <v>1.3967353966066323E-4</v>
      </c>
      <c r="J562" s="4">
        <f t="shared" si="286"/>
        <v>1035.6137277360322</v>
      </c>
      <c r="K562" s="40">
        <f t="shared" si="287"/>
        <v>7.4145305564107202</v>
      </c>
      <c r="L562" s="40">
        <f t="shared" si="271"/>
        <v>0</v>
      </c>
      <c r="M562" s="10">
        <f t="shared" si="288"/>
        <v>6.5263350775659488</v>
      </c>
      <c r="N562" s="10">
        <f t="shared" si="267"/>
        <v>17.20418640980624</v>
      </c>
      <c r="O562" s="10">
        <f t="shared" si="268"/>
        <v>-0.14810000000000001</v>
      </c>
      <c r="P562" s="10">
        <f t="shared" si="289"/>
        <v>13.031115861859751</v>
      </c>
      <c r="Q562" s="42">
        <f t="shared" si="290"/>
        <v>0.71205397055836772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5.5132803666368556E-4</v>
      </c>
      <c r="U562" s="42">
        <f t="shared" si="292"/>
        <v>0.39514818176867661</v>
      </c>
      <c r="V562" s="42">
        <f t="shared" si="293"/>
        <v>1.0375508132801015</v>
      </c>
      <c r="W562" s="42">
        <f t="shared" si="294"/>
        <v>1.0258719177312388</v>
      </c>
      <c r="X562" s="42">
        <f t="shared" si="295"/>
        <v>1.16788955488627E-2</v>
      </c>
      <c r="Y562" s="42">
        <f t="shared" si="269"/>
        <v>1.1488442423727792E-2</v>
      </c>
      <c r="Z562" s="10">
        <f t="shared" si="296"/>
        <v>20.837762021407652</v>
      </c>
      <c r="AA562">
        <f t="shared" si="274"/>
        <v>6526018.279142404</v>
      </c>
      <c r="AB562" s="10">
        <f t="shared" si="275"/>
        <v>6.526018279142404</v>
      </c>
      <c r="AC562" s="10">
        <f t="shared" si="276"/>
        <v>6.425018279142404</v>
      </c>
      <c r="AD562" s="3">
        <f t="shared" si="277"/>
        <v>931.83731387126966</v>
      </c>
      <c r="AI562" s="94">
        <f t="shared" si="278"/>
        <v>1.0258719177312388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139.67353966066324</v>
      </c>
      <c r="I563">
        <f t="shared" si="270"/>
        <v>1.3967353966066323E-4</v>
      </c>
      <c r="J563" s="4">
        <f t="shared" si="286"/>
        <v>1037.5501279489795</v>
      </c>
      <c r="K563" s="40">
        <f t="shared" si="287"/>
        <v>7.4283943148409266</v>
      </c>
      <c r="L563" s="40">
        <f t="shared" si="271"/>
        <v>0</v>
      </c>
      <c r="M563" s="10">
        <f t="shared" si="288"/>
        <v>6.526018279142404</v>
      </c>
      <c r="N563" s="10">
        <f t="shared" si="267"/>
        <v>17.20418640980624</v>
      </c>
      <c r="O563" s="10">
        <f t="shared" si="268"/>
        <v>-0.14810000000000001</v>
      </c>
      <c r="P563" s="10">
        <f t="shared" si="289"/>
        <v>13.031209545209443</v>
      </c>
      <c r="Q563" s="42">
        <f t="shared" si="290"/>
        <v>0.71336055524936004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5.5208743695307825E-4</v>
      </c>
      <c r="U563" s="42">
        <f t="shared" si="292"/>
        <v>0.39379261428209617</v>
      </c>
      <c r="V563" s="42">
        <f t="shared" si="293"/>
        <v>1.0374891852979886</v>
      </c>
      <c r="W563" s="42">
        <f t="shared" si="294"/>
        <v>1.0258213375510032</v>
      </c>
      <c r="X563" s="42">
        <f t="shared" si="295"/>
        <v>1.1667847746985371E-2</v>
      </c>
      <c r="Y563" s="42">
        <f t="shared" si="269"/>
        <v>1.1503687454970832E-2</v>
      </c>
      <c r="Z563" s="10">
        <f t="shared" si="296"/>
        <v>20.836712964270056</v>
      </c>
      <c r="AA563">
        <f t="shared" si="274"/>
        <v>6525694.8177611874</v>
      </c>
      <c r="AB563" s="10">
        <f t="shared" si="275"/>
        <v>6.5256948177611873</v>
      </c>
      <c r="AC563" s="10">
        <f t="shared" si="276"/>
        <v>6.4246948177611873</v>
      </c>
      <c r="AD563" s="3">
        <f t="shared" si="277"/>
        <v>931.79040141569067</v>
      </c>
      <c r="AI563" s="94">
        <f t="shared" si="278"/>
        <v>1.0258213375510032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139.67353966066324</v>
      </c>
      <c r="I564">
        <f t="shared" si="270"/>
        <v>1.3967353966066323E-4</v>
      </c>
      <c r="J564" s="4">
        <f t="shared" si="286"/>
        <v>1039.4883496421319</v>
      </c>
      <c r="K564" s="40">
        <f t="shared" si="287"/>
        <v>7.4422711142537672</v>
      </c>
      <c r="L564" s="40">
        <f t="shared" si="271"/>
        <v>0</v>
      </c>
      <c r="M564" s="10">
        <f t="shared" si="288"/>
        <v>6.5256948177611873</v>
      </c>
      <c r="N564" s="10">
        <f t="shared" si="267"/>
        <v>17.20418640980624</v>
      </c>
      <c r="O564" s="10">
        <f t="shared" si="268"/>
        <v>-0.14810000000000001</v>
      </c>
      <c r="P564" s="10">
        <f t="shared" si="289"/>
        <v>13.031305204310398</v>
      </c>
      <c r="Q564" s="42">
        <f t="shared" si="290"/>
        <v>0.71466713034908613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5.528467857430666E-4</v>
      </c>
      <c r="U564" s="42">
        <f t="shared" si="292"/>
        <v>0.39243713872452735</v>
      </c>
      <c r="V564" s="42">
        <f t="shared" si="293"/>
        <v>1.0374264425006858</v>
      </c>
      <c r="W564" s="42">
        <f t="shared" si="294"/>
        <v>1.0257696935599188</v>
      </c>
      <c r="X564" s="42">
        <f t="shared" si="295"/>
        <v>1.165674894076707E-2</v>
      </c>
      <c r="Y564" s="42">
        <f t="shared" si="269"/>
        <v>1.1518917872880598E-2</v>
      </c>
      <c r="Z564" s="10">
        <f t="shared" si="296"/>
        <v>20.835642297166164</v>
      </c>
      <c r="AA564">
        <f t="shared" si="274"/>
        <v>6525364.6932638297</v>
      </c>
      <c r="AB564" s="10">
        <f t="shared" si="275"/>
        <v>6.5253646932638301</v>
      </c>
      <c r="AC564" s="10">
        <f t="shared" si="276"/>
        <v>6.4243646932638301</v>
      </c>
      <c r="AD564" s="3">
        <f t="shared" si="277"/>
        <v>931.74252259083823</v>
      </c>
      <c r="AI564" s="94">
        <f t="shared" si="278"/>
        <v>1.0257696935599188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139.67353966066324</v>
      </c>
      <c r="I565">
        <f t="shared" si="270"/>
        <v>1.3967353966066323E-4</v>
      </c>
      <c r="J565" s="4">
        <f t="shared" si="286"/>
        <v>1041.4283928154891</v>
      </c>
      <c r="K565" s="40">
        <f t="shared" si="287"/>
        <v>7.4561609546492384</v>
      </c>
      <c r="L565" s="40">
        <f t="shared" si="271"/>
        <v>0</v>
      </c>
      <c r="M565" s="10">
        <f t="shared" si="288"/>
        <v>6.5253646932638301</v>
      </c>
      <c r="N565" s="10">
        <f t="shared" si="267"/>
        <v>17.20418640980624</v>
      </c>
      <c r="O565" s="10">
        <f t="shared" si="268"/>
        <v>-0.14810000000000001</v>
      </c>
      <c r="P565" s="10">
        <f t="shared" si="289"/>
        <v>13.031402839546461</v>
      </c>
      <c r="Q565" s="42">
        <f t="shared" si="290"/>
        <v>0.71597369565955393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5.5360608210325442E-4</v>
      </c>
      <c r="U565" s="42">
        <f t="shared" si="292"/>
        <v>0.39108175675677415</v>
      </c>
      <c r="V565" s="42">
        <f t="shared" si="293"/>
        <v>1.0373625848584038</v>
      </c>
      <c r="W565" s="42">
        <f t="shared" si="294"/>
        <v>1.025716985732684</v>
      </c>
      <c r="X565" s="42">
        <f t="shared" si="295"/>
        <v>1.164559912571983E-2</v>
      </c>
      <c r="Y565" s="42">
        <f t="shared" si="269"/>
        <v>1.1534133608717877E-2</v>
      </c>
      <c r="Z565" s="10">
        <f t="shared" si="296"/>
        <v>20.834550019569001</v>
      </c>
      <c r="AA565">
        <f t="shared" si="274"/>
        <v>6525027.9054878457</v>
      </c>
      <c r="AB565" s="10">
        <f t="shared" si="275"/>
        <v>6.5250279054878453</v>
      </c>
      <c r="AC565" s="10">
        <f t="shared" si="276"/>
        <v>6.4240279054878453</v>
      </c>
      <c r="AD565" s="3">
        <f t="shared" si="277"/>
        <v>931.69367737314656</v>
      </c>
      <c r="AI565" s="94">
        <f t="shared" si="278"/>
        <v>1.025716985732684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139.67353966066324</v>
      </c>
      <c r="I566">
        <f t="shared" si="270"/>
        <v>1.3967353966066323E-4</v>
      </c>
      <c r="J566" s="4">
        <f t="shared" si="286"/>
        <v>1043.370257469051</v>
      </c>
      <c r="K566" s="40">
        <f t="shared" si="287"/>
        <v>7.4700638360273413</v>
      </c>
      <c r="L566" s="40">
        <f t="shared" si="271"/>
        <v>0</v>
      </c>
      <c r="M566" s="10">
        <f t="shared" si="288"/>
        <v>6.5250279054878453</v>
      </c>
      <c r="N566" s="10">
        <f t="shared" si="267"/>
        <v>17.20418640980624</v>
      </c>
      <c r="O566" s="10">
        <f t="shared" si="268"/>
        <v>-0.14810000000000001</v>
      </c>
      <c r="P566" s="10">
        <f t="shared" si="289"/>
        <v>13.031502451309686</v>
      </c>
      <c r="Q566" s="42">
        <f t="shared" si="290"/>
        <v>0.71728025098274095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5.5436532510324502E-4</v>
      </c>
      <c r="U566" s="42">
        <f t="shared" si="292"/>
        <v>0.38972647003964089</v>
      </c>
      <c r="V566" s="42">
        <f t="shared" si="293"/>
        <v>1.0372976123409492</v>
      </c>
      <c r="W566" s="42">
        <f t="shared" si="294"/>
        <v>1.0256632140433561</v>
      </c>
      <c r="X566" s="42">
        <f t="shared" si="295"/>
        <v>1.1634398297593052E-2</v>
      </c>
      <c r="Y566" s="42">
        <f t="shared" si="269"/>
        <v>1.1549334593745676E-2</v>
      </c>
      <c r="Z566" s="10">
        <f t="shared" si="296"/>
        <v>20.833436130938974</v>
      </c>
      <c r="AA566">
        <f t="shared" si="274"/>
        <v>6524684.4542668601</v>
      </c>
      <c r="AB566" s="10">
        <f t="shared" si="275"/>
        <v>6.5246844542668603</v>
      </c>
      <c r="AC566" s="10">
        <f t="shared" si="276"/>
        <v>6.4236844542668603</v>
      </c>
      <c r="AD566" s="3">
        <f t="shared" si="277"/>
        <v>931.64386573848583</v>
      </c>
      <c r="AI566" s="94">
        <f t="shared" si="278"/>
        <v>1.0256632140433561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139.67353966066324</v>
      </c>
      <c r="I567">
        <f t="shared" si="270"/>
        <v>1.3967353966066323E-4</v>
      </c>
      <c r="J567" s="4">
        <f t="shared" si="286"/>
        <v>1045.3139436028182</v>
      </c>
      <c r="K567" s="40">
        <f t="shared" si="287"/>
        <v>7.4839797583880792</v>
      </c>
      <c r="L567" s="40">
        <f t="shared" si="271"/>
        <v>0</v>
      </c>
      <c r="M567" s="10">
        <f t="shared" si="288"/>
        <v>6.5246844542668603</v>
      </c>
      <c r="N567" s="10">
        <f t="shared" si="267"/>
        <v>17.20418640980624</v>
      </c>
      <c r="O567" s="10">
        <f t="shared" si="268"/>
        <v>-0.14810000000000001</v>
      </c>
      <c r="P567" s="10">
        <f t="shared" si="289"/>
        <v>13.031604040000294</v>
      </c>
      <c r="Q567" s="42">
        <f t="shared" si="290"/>
        <v>0.71858679612059362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5.5512451381264233E-4</v>
      </c>
      <c r="U567" s="42">
        <f t="shared" si="292"/>
        <v>0.3883712802339313</v>
      </c>
      <c r="V567" s="42">
        <f t="shared" si="293"/>
        <v>1.0372315249183595</v>
      </c>
      <c r="W567" s="42">
        <f t="shared" si="294"/>
        <v>1.0256083784653722</v>
      </c>
      <c r="X567" s="42">
        <f t="shared" si="295"/>
        <v>1.1623146452987232E-2</v>
      </c>
      <c r="Y567" s="42">
        <f t="shared" si="269"/>
        <v>1.1564520759230375E-2</v>
      </c>
      <c r="Z567" s="10">
        <f t="shared" si="296"/>
        <v>20.832300630725644</v>
      </c>
      <c r="AA567">
        <f t="shared" si="274"/>
        <v>6524334.3394311536</v>
      </c>
      <c r="AB567" s="10">
        <f t="shared" si="275"/>
        <v>6.5243343394311539</v>
      </c>
      <c r="AC567" s="10">
        <f t="shared" si="276"/>
        <v>6.4233343394311539</v>
      </c>
      <c r="AD567" s="3">
        <f t="shared" si="277"/>
        <v>931.59308766224126</v>
      </c>
      <c r="AI567" s="94">
        <f t="shared" si="278"/>
        <v>1.0256083784653722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139.67353966066324</v>
      </c>
      <c r="I568">
        <f t="shared" si="270"/>
        <v>1.3967353966066323E-4</v>
      </c>
      <c r="J568" s="4">
        <f t="shared" si="286"/>
        <v>1047.2594512167898</v>
      </c>
      <c r="K568" s="40">
        <f t="shared" si="287"/>
        <v>7.4979087217314451</v>
      </c>
      <c r="L568" s="40">
        <f t="shared" si="271"/>
        <v>0</v>
      </c>
      <c r="M568" s="10">
        <f t="shared" si="288"/>
        <v>6.5243343394311539</v>
      </c>
      <c r="N568" s="10">
        <f t="shared" si="267"/>
        <v>17.20418640980624</v>
      </c>
      <c r="O568" s="10">
        <f t="shared" si="268"/>
        <v>-0.14810000000000001</v>
      </c>
      <c r="P568" s="10">
        <f t="shared" si="289"/>
        <v>13.03170760602652</v>
      </c>
      <c r="Q568" s="42">
        <f t="shared" si="290"/>
        <v>0.71989333087502672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5.5588364730104964E-4</v>
      </c>
      <c r="U568" s="42">
        <f t="shared" si="292"/>
        <v>0.38701618900044976</v>
      </c>
      <c r="V568" s="42">
        <f t="shared" si="293"/>
        <v>1.0371643225591145</v>
      </c>
      <c r="W568" s="42">
        <f t="shared" si="294"/>
        <v>1.0255524789716344</v>
      </c>
      <c r="X568" s="42">
        <f t="shared" si="295"/>
        <v>1.1611843587480131E-2</v>
      </c>
      <c r="Y568" s="42">
        <f t="shared" si="269"/>
        <v>1.1579692036440459E-2</v>
      </c>
      <c r="Z568" s="10">
        <f t="shared" si="296"/>
        <v>20.831143518365185</v>
      </c>
      <c r="AA568">
        <f t="shared" si="274"/>
        <v>6523977.5608068779</v>
      </c>
      <c r="AB568" s="10">
        <f t="shared" si="275"/>
        <v>6.5239775608068777</v>
      </c>
      <c r="AC568" s="10">
        <f t="shared" si="276"/>
        <v>6.4229775608068778</v>
      </c>
      <c r="AD568" s="3">
        <f t="shared" si="277"/>
        <v>931.54134311919915</v>
      </c>
      <c r="AI568" s="94">
        <f t="shared" si="278"/>
        <v>1.0255524789716344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139.67353966066324</v>
      </c>
      <c r="I569">
        <f t="shared" si="270"/>
        <v>1.3967353966066323E-4</v>
      </c>
      <c r="J569" s="4">
        <f t="shared" si="286"/>
        <v>1049.206780310966</v>
      </c>
      <c r="K569" s="40">
        <f t="shared" si="287"/>
        <v>7.5118507260574416</v>
      </c>
      <c r="L569" s="40">
        <f t="shared" si="271"/>
        <v>0</v>
      </c>
      <c r="M569" s="10">
        <f t="shared" si="288"/>
        <v>6.5239775608068777</v>
      </c>
      <c r="N569" s="10">
        <f t="shared" si="267"/>
        <v>17.20418640980624</v>
      </c>
      <c r="O569" s="10">
        <f t="shared" si="268"/>
        <v>-0.14810000000000001</v>
      </c>
      <c r="P569" s="10">
        <f t="shared" si="289"/>
        <v>13.031813149804849</v>
      </c>
      <c r="Q569" s="42">
        <f t="shared" si="290"/>
        <v>0.72119985504792261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5.5664272463807089E-4</v>
      </c>
      <c r="U569" s="42">
        <f t="shared" si="292"/>
        <v>0.38566119800000009</v>
      </c>
      <c r="V569" s="42">
        <f t="shared" si="293"/>
        <v>1.0370960052322233</v>
      </c>
      <c r="W569" s="42">
        <f t="shared" si="294"/>
        <v>1.0254955155343859</v>
      </c>
      <c r="X569" s="42">
        <f t="shared" si="295"/>
        <v>1.1600489697837446E-2</v>
      </c>
      <c r="Y569" s="42">
        <f t="shared" si="269"/>
        <v>1.1594848356648113E-2</v>
      </c>
      <c r="Z569" s="10">
        <f t="shared" si="296"/>
        <v>20.829964793282951</v>
      </c>
      <c r="AA569">
        <f t="shared" si="274"/>
        <v>6523614.1182168508</v>
      </c>
      <c r="AB569" s="10">
        <f t="shared" si="275"/>
        <v>6.5236141182168508</v>
      </c>
      <c r="AC569" s="10">
        <f t="shared" si="276"/>
        <v>6.4226141182168508</v>
      </c>
      <c r="AD569" s="3">
        <f t="shared" si="277"/>
        <v>931.4886320836622</v>
      </c>
      <c r="AI569" s="94">
        <f t="shared" si="278"/>
        <v>1.0254955155343859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139.67353966066324</v>
      </c>
      <c r="I570">
        <f t="shared" si="270"/>
        <v>1.3967353966066323E-4</v>
      </c>
      <c r="J570" s="4">
        <f t="shared" si="286"/>
        <v>1051.1559308853471</v>
      </c>
      <c r="K570" s="40">
        <f t="shared" si="287"/>
        <v>7.5258057713660698</v>
      </c>
      <c r="L570" s="40">
        <f t="shared" si="271"/>
        <v>0</v>
      </c>
      <c r="M570" s="10">
        <f t="shared" si="288"/>
        <v>6.5236141182168508</v>
      </c>
      <c r="N570" s="10">
        <f t="shared" si="267"/>
        <v>17.20418640980624</v>
      </c>
      <c r="O570" s="10">
        <f t="shared" si="268"/>
        <v>-0.14810000000000001</v>
      </c>
      <c r="P570" s="10">
        <f t="shared" si="289"/>
        <v>13.03192067175978</v>
      </c>
      <c r="Q570" s="42">
        <f t="shared" si="290"/>
        <v>0.72250636844113103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5.5740174489330948E-4</v>
      </c>
      <c r="U570" s="42">
        <f t="shared" si="292"/>
        <v>0.38430630889338635</v>
      </c>
      <c r="V570" s="42">
        <f t="shared" si="293"/>
        <v>1.0370265729052555</v>
      </c>
      <c r="W570" s="42">
        <f t="shared" si="294"/>
        <v>1.0254374881253379</v>
      </c>
      <c r="X570" s="42">
        <f t="shared" si="295"/>
        <v>1.1589084779917602E-2</v>
      </c>
      <c r="Y570" s="42">
        <f t="shared" si="269"/>
        <v>1.1609989651128104E-2</v>
      </c>
      <c r="Z570" s="10">
        <f t="shared" si="296"/>
        <v>20.828764454891214</v>
      </c>
      <c r="AA570">
        <f t="shared" si="274"/>
        <v>6523244.0114798537</v>
      </c>
      <c r="AB570" s="10">
        <f t="shared" si="275"/>
        <v>6.5232440114798536</v>
      </c>
      <c r="AC570" s="10">
        <f t="shared" si="276"/>
        <v>6.4222440114798536</v>
      </c>
      <c r="AD570" s="3">
        <f t="shared" si="277"/>
        <v>931.43495452934792</v>
      </c>
      <c r="AI570" s="94">
        <f t="shared" si="278"/>
        <v>1.0254374881253379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139.67353966066324</v>
      </c>
      <c r="I571">
        <f t="shared" si="270"/>
        <v>1.3967353966066323E-4</v>
      </c>
      <c r="J571" s="4">
        <f t="shared" si="286"/>
        <v>1053.1069029399334</v>
      </c>
      <c r="K571" s="40">
        <f t="shared" si="287"/>
        <v>7.5397738576573339</v>
      </c>
      <c r="L571" s="40">
        <f t="shared" si="271"/>
        <v>0</v>
      </c>
      <c r="M571" s="10">
        <f t="shared" si="288"/>
        <v>6.5232440114798536</v>
      </c>
      <c r="N571" s="10">
        <f t="shared" si="267"/>
        <v>17.20418640980624</v>
      </c>
      <c r="O571" s="10">
        <f t="shared" si="268"/>
        <v>-0.14810000000000001</v>
      </c>
      <c r="P571" s="10">
        <f t="shared" si="289"/>
        <v>13.032030172324051</v>
      </c>
      <c r="Q571" s="42">
        <f t="shared" si="290"/>
        <v>0.72381287085646784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5.5816070713636935E-4</v>
      </c>
      <c r="U571" s="42">
        <f t="shared" si="292"/>
        <v>0.3829515233414123</v>
      </c>
      <c r="V571" s="42">
        <f t="shared" si="293"/>
        <v>1.0369560255461083</v>
      </c>
      <c r="W571" s="42">
        <f t="shared" si="294"/>
        <v>1.025378396715557</v>
      </c>
      <c r="X571" s="42">
        <f t="shared" si="295"/>
        <v>1.1577628830551356E-2</v>
      </c>
      <c r="Y571" s="42">
        <f t="shared" si="269"/>
        <v>1.1625115851159093E-2</v>
      </c>
      <c r="Z571" s="10">
        <f t="shared" si="296"/>
        <v>20.8275425025912</v>
      </c>
      <c r="AA571">
        <f t="shared" si="274"/>
        <v>6522867.2404112639</v>
      </c>
      <c r="AB571" s="10">
        <f t="shared" si="275"/>
        <v>6.522867240411264</v>
      </c>
      <c r="AC571" s="10">
        <f t="shared" si="276"/>
        <v>6.421867240411264</v>
      </c>
      <c r="AD571" s="3">
        <f t="shared" si="277"/>
        <v>931.38031042947989</v>
      </c>
      <c r="AI571" s="94">
        <f t="shared" si="278"/>
        <v>1.025378396715557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139.67353966066324</v>
      </c>
      <c r="I572">
        <f t="shared" si="270"/>
        <v>1.3967353966066323E-4</v>
      </c>
      <c r="J572" s="4">
        <f t="shared" si="286"/>
        <v>1055.0596964747242</v>
      </c>
      <c r="K572" s="40">
        <f t="shared" si="287"/>
        <v>7.553754984931226</v>
      </c>
      <c r="L572" s="40">
        <f t="shared" si="271"/>
        <v>0</v>
      </c>
      <c r="M572" s="10">
        <f t="shared" si="288"/>
        <v>6.522867240411264</v>
      </c>
      <c r="N572" s="10">
        <f t="shared" si="267"/>
        <v>17.20418640980624</v>
      </c>
      <c r="O572" s="10">
        <f t="shared" si="268"/>
        <v>-0.14810000000000001</v>
      </c>
      <c r="P572" s="10">
        <f t="shared" si="289"/>
        <v>13.032141651938449</v>
      </c>
      <c r="Q572" s="42">
        <f t="shared" si="290"/>
        <v>0.72511936209571481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5.589196104368538E-4</v>
      </c>
      <c r="U572" s="42">
        <f t="shared" si="292"/>
        <v>0.3815968430048825</v>
      </c>
      <c r="V572" s="42">
        <f t="shared" si="293"/>
        <v>1.0368843631210261</v>
      </c>
      <c r="W572" s="42">
        <f t="shared" si="294"/>
        <v>1.0253182412755659</v>
      </c>
      <c r="X572" s="42">
        <f t="shared" si="295"/>
        <v>1.1566121845460131E-2</v>
      </c>
      <c r="Y572" s="42">
        <f t="shared" si="269"/>
        <v>1.164022688802225E-2</v>
      </c>
      <c r="Z572" s="10">
        <f t="shared" si="296"/>
        <v>20.826298935770392</v>
      </c>
      <c r="AA572">
        <f t="shared" si="274"/>
        <v>6522483.8048222205</v>
      </c>
      <c r="AB572" s="10">
        <f t="shared" si="275"/>
        <v>6.5224838048222207</v>
      </c>
      <c r="AC572" s="10">
        <f t="shared" si="276"/>
        <v>6.4214838048222207</v>
      </c>
      <c r="AD572" s="3">
        <f t="shared" si="277"/>
        <v>931.3246997566672</v>
      </c>
      <c r="AI572" s="94">
        <f t="shared" si="278"/>
        <v>1.0253182412755659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139.67353966066324</v>
      </c>
      <c r="I573">
        <f t="shared" si="270"/>
        <v>1.3967353966066323E-4</v>
      </c>
      <c r="J573" s="4">
        <f t="shared" si="286"/>
        <v>1057.0143114897201</v>
      </c>
      <c r="K573" s="40">
        <f t="shared" si="287"/>
        <v>7.5677491531877514</v>
      </c>
      <c r="L573" s="40">
        <f t="shared" si="271"/>
        <v>0</v>
      </c>
      <c r="M573" s="10">
        <f t="shared" si="288"/>
        <v>6.5224838048222207</v>
      </c>
      <c r="N573" s="10">
        <f t="shared" si="267"/>
        <v>17.20418640980624</v>
      </c>
      <c r="O573" s="10">
        <f t="shared" si="268"/>
        <v>-0.14810000000000001</v>
      </c>
      <c r="P573" s="10">
        <f t="shared" si="289"/>
        <v>13.032255111052065</v>
      </c>
      <c r="Q573" s="42">
        <f t="shared" si="290"/>
        <v>0.72642584196061888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5.5967845386436675E-4</v>
      </c>
      <c r="U573" s="42">
        <f t="shared" si="292"/>
        <v>0.38024226954460055</v>
      </c>
      <c r="V573" s="42">
        <f t="shared" si="293"/>
        <v>1.0368115855971622</v>
      </c>
      <c r="W573" s="42">
        <f t="shared" si="294"/>
        <v>1.0252570217752115</v>
      </c>
      <c r="X573" s="42">
        <f t="shared" si="295"/>
        <v>1.1554563821950747E-2</v>
      </c>
      <c r="Y573" s="42">
        <f t="shared" si="269"/>
        <v>1.1655322693003378E-2</v>
      </c>
      <c r="Z573" s="10">
        <f t="shared" si="296"/>
        <v>20.825033753805975</v>
      </c>
      <c r="AA573">
        <f t="shared" si="274"/>
        <v>6522093.7045206875</v>
      </c>
      <c r="AB573" s="10">
        <f t="shared" si="275"/>
        <v>6.522093704520687</v>
      </c>
      <c r="AC573" s="10">
        <f t="shared" si="276"/>
        <v>6.4210937045206871</v>
      </c>
      <c r="AD573" s="3">
        <f t="shared" si="277"/>
        <v>931.26812248305839</v>
      </c>
      <c r="AI573" s="94">
        <f t="shared" si="278"/>
        <v>1.0252570217752115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139.67353966066324</v>
      </c>
      <c r="I574">
        <f t="shared" si="270"/>
        <v>1.3967353966066323E-4</v>
      </c>
      <c r="J574" s="4">
        <f t="shared" si="286"/>
        <v>1058.9707479849203</v>
      </c>
      <c r="K574" s="40">
        <f t="shared" si="287"/>
        <v>7.5817563624269058</v>
      </c>
      <c r="L574" s="40">
        <f t="shared" si="271"/>
        <v>0</v>
      </c>
      <c r="M574" s="10">
        <f t="shared" si="288"/>
        <v>6.522093704520687</v>
      </c>
      <c r="N574" s="10">
        <f t="shared" si="267"/>
        <v>17.20418640980624</v>
      </c>
      <c r="O574" s="10">
        <f t="shared" si="268"/>
        <v>-0.14810000000000001</v>
      </c>
      <c r="P574" s="10">
        <f t="shared" si="289"/>
        <v>13.032370550121977</v>
      </c>
      <c r="Q574" s="42">
        <f t="shared" si="290"/>
        <v>0.72773231025289165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5.6043723648851172E-4</v>
      </c>
      <c r="U574" s="42">
        <f t="shared" si="292"/>
        <v>0.37888780462137067</v>
      </c>
      <c r="V574" s="42">
        <f t="shared" si="293"/>
        <v>1.0367376929398098</v>
      </c>
      <c r="W574" s="42">
        <f t="shared" si="294"/>
        <v>1.0251947381838331</v>
      </c>
      <c r="X574" s="42">
        <f t="shared" si="295"/>
        <v>1.1542954755976664E-2</v>
      </c>
      <c r="Y574" s="42">
        <f t="shared" si="269"/>
        <v>1.16704031973912E-2</v>
      </c>
      <c r="Z574" s="10">
        <f t="shared" si="296"/>
        <v>20.823746956061562</v>
      </c>
      <c r="AA574">
        <f t="shared" si="274"/>
        <v>6521696.9393104455</v>
      </c>
      <c r="AB574" s="10">
        <f t="shared" si="275"/>
        <v>6.5216969393104458</v>
      </c>
      <c r="AC574" s="10">
        <f t="shared" si="276"/>
        <v>6.4206969393104458</v>
      </c>
      <c r="AD574" s="3">
        <f t="shared" si="277"/>
        <v>931.21057858019515</v>
      </c>
      <c r="AI574" s="94">
        <f t="shared" si="278"/>
        <v>1.0251947381838331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139.67353966066324</v>
      </c>
      <c r="I575">
        <f t="shared" si="270"/>
        <v>1.3967353966066323E-4</v>
      </c>
      <c r="J575" s="4">
        <f t="shared" si="286"/>
        <v>1060.9290059603256</v>
      </c>
      <c r="K575" s="40">
        <f t="shared" si="287"/>
        <v>7.5957766126486943</v>
      </c>
      <c r="L575" s="40">
        <f t="shared" si="271"/>
        <v>0</v>
      </c>
      <c r="M575" s="10">
        <f t="shared" si="288"/>
        <v>6.5216969393104458</v>
      </c>
      <c r="N575" s="10">
        <f t="shared" si="267"/>
        <v>17.20418640980624</v>
      </c>
      <c r="O575" s="10">
        <f t="shared" si="268"/>
        <v>-0.14810000000000001</v>
      </c>
      <c r="P575" s="10">
        <f t="shared" si="289"/>
        <v>13.032487969613566</v>
      </c>
      <c r="Q575" s="42">
        <f t="shared" si="290"/>
        <v>0.72903876677420831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5.6119595737889221E-4</v>
      </c>
      <c r="U575" s="42">
        <f t="shared" si="292"/>
        <v>0.37753344989599691</v>
      </c>
      <c r="V575" s="42">
        <f t="shared" si="293"/>
        <v>1.036662685114712</v>
      </c>
      <c r="W575" s="42">
        <f t="shared" si="294"/>
        <v>1.025131390470102</v>
      </c>
      <c r="X575" s="42">
        <f t="shared" si="295"/>
        <v>1.1531294644610002E-2</v>
      </c>
      <c r="Y575" s="42">
        <f t="shared" si="269"/>
        <v>1.1685468332478875E-2</v>
      </c>
      <c r="Z575" s="10">
        <f t="shared" si="296"/>
        <v>20.822438541889593</v>
      </c>
      <c r="AA575">
        <f t="shared" si="274"/>
        <v>6521293.5089918263</v>
      </c>
      <c r="AB575" s="10">
        <f t="shared" si="275"/>
        <v>6.5212935089918265</v>
      </c>
      <c r="AC575" s="10">
        <f t="shared" si="276"/>
        <v>6.4202935089918265</v>
      </c>
      <c r="AD575" s="3">
        <f t="shared" si="277"/>
        <v>931.15206801911916</v>
      </c>
      <c r="AI575" s="94">
        <f t="shared" si="278"/>
        <v>1.025131390470102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139.67353966066324</v>
      </c>
      <c r="I576">
        <f t="shared" si="270"/>
        <v>1.3967353966066323E-4</v>
      </c>
      <c r="J576" s="4">
        <f t="shared" si="286"/>
        <v>1062.8890854159358</v>
      </c>
      <c r="K576" s="40">
        <f t="shared" si="287"/>
        <v>7.6098099038531144</v>
      </c>
      <c r="L576" s="40">
        <f t="shared" si="271"/>
        <v>0</v>
      </c>
      <c r="M576" s="10">
        <f t="shared" si="288"/>
        <v>6.5212935089918265</v>
      </c>
      <c r="N576" s="10">
        <f t="shared" si="267"/>
        <v>17.20418640980624</v>
      </c>
      <c r="O576" s="10">
        <f t="shared" si="268"/>
        <v>-0.14810000000000001</v>
      </c>
      <c r="P576" s="10">
        <f t="shared" si="289"/>
        <v>13.032607370000299</v>
      </c>
      <c r="Q576" s="42">
        <f t="shared" si="290"/>
        <v>0.73034521132620767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5.6195461560511217E-4</v>
      </c>
      <c r="U576" s="42">
        <f t="shared" si="292"/>
        <v>0.37617920702928304</v>
      </c>
      <c r="V576" s="42">
        <f t="shared" si="293"/>
        <v>1.036586562086673</v>
      </c>
      <c r="W576" s="42">
        <f t="shared" si="294"/>
        <v>1.0250669786021394</v>
      </c>
      <c r="X576" s="42">
        <f t="shared" si="295"/>
        <v>1.1519583484533635E-2</v>
      </c>
      <c r="Y576" s="42">
        <f t="shared" si="269"/>
        <v>1.1700518029563546E-2</v>
      </c>
      <c r="Z576" s="10">
        <f t="shared" si="296"/>
        <v>20.821108510630239</v>
      </c>
      <c r="AA576">
        <f t="shared" si="274"/>
        <v>6520883.4133613836</v>
      </c>
      <c r="AB576" s="10">
        <f t="shared" si="275"/>
        <v>6.5208834133613838</v>
      </c>
      <c r="AC576" s="10">
        <f t="shared" si="276"/>
        <v>6.4198834133613838</v>
      </c>
      <c r="AD576" s="3">
        <f t="shared" si="277"/>
        <v>931.09259077032391</v>
      </c>
      <c r="AI576" s="94">
        <f t="shared" si="278"/>
        <v>1.0250669786021394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139.67353966066324</v>
      </c>
      <c r="I577">
        <f t="shared" si="270"/>
        <v>1.3967353966066323E-4</v>
      </c>
      <c r="J577" s="4">
        <f t="shared" si="286"/>
        <v>1064.8509863517509</v>
      </c>
      <c r="K577" s="40">
        <f t="shared" si="287"/>
        <v>7.623856236040166</v>
      </c>
      <c r="L577" s="40">
        <f t="shared" si="271"/>
        <v>0</v>
      </c>
      <c r="M577" s="10">
        <f t="shared" si="288"/>
        <v>6.5208834133613838</v>
      </c>
      <c r="N577" s="10">
        <f t="shared" si="267"/>
        <v>17.20418640980624</v>
      </c>
      <c r="O577" s="10">
        <f t="shared" si="268"/>
        <v>-0.14810000000000001</v>
      </c>
      <c r="P577" s="10">
        <f t="shared" si="289"/>
        <v>13.032728751763829</v>
      </c>
      <c r="Q577" s="42">
        <f t="shared" si="290"/>
        <v>0.73165164371049085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5.6271321023677488E-4</v>
      </c>
      <c r="U577" s="42">
        <f t="shared" si="292"/>
        <v>0.37482507768203349</v>
      </c>
      <c r="V577" s="42">
        <f t="shared" si="293"/>
        <v>1.0365093238197167</v>
      </c>
      <c r="W577" s="42">
        <f t="shared" si="294"/>
        <v>1.0250015025474624</v>
      </c>
      <c r="X577" s="42">
        <f t="shared" si="295"/>
        <v>1.1507821272254359E-2</v>
      </c>
      <c r="Y577" s="42">
        <f t="shared" si="269"/>
        <v>1.1715552219946163E-2</v>
      </c>
      <c r="Z577" s="10">
        <f t="shared" si="296"/>
        <v>20.819756861610848</v>
      </c>
      <c r="AA577">
        <f t="shared" si="274"/>
        <v>6520466.6522117145</v>
      </c>
      <c r="AB577" s="10">
        <f t="shared" si="275"/>
        <v>6.5204666522117147</v>
      </c>
      <c r="AC577" s="10">
        <f t="shared" si="276"/>
        <v>6.4194666522117148</v>
      </c>
      <c r="AD577" s="3">
        <f t="shared" si="277"/>
        <v>931.03214680372946</v>
      </c>
      <c r="AI577" s="94">
        <f t="shared" si="278"/>
        <v>1.0250015025474624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139.67353966066324</v>
      </c>
      <c r="I578">
        <f t="shared" si="270"/>
        <v>1.3967353966066323E-4</v>
      </c>
      <c r="J578" s="4">
        <f t="shared" si="286"/>
        <v>1066.8147087677708</v>
      </c>
      <c r="K578" s="40">
        <f t="shared" si="287"/>
        <v>7.6379156092098492</v>
      </c>
      <c r="L578" s="40">
        <f t="shared" si="271"/>
        <v>0</v>
      </c>
      <c r="M578" s="10">
        <f t="shared" si="288"/>
        <v>6.5204666522117147</v>
      </c>
      <c r="N578" s="10">
        <f t="shared" si="267"/>
        <v>17.20418640980624</v>
      </c>
      <c r="O578" s="10">
        <f t="shared" si="268"/>
        <v>-0.14810000000000001</v>
      </c>
      <c r="P578" s="10">
        <f t="shared" si="289"/>
        <v>13.032852115394054</v>
      </c>
      <c r="Q578" s="42">
        <f t="shared" si="290"/>
        <v>0.73295806372862116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5.6347174034348418E-4</v>
      </c>
      <c r="U578" s="42">
        <f t="shared" si="292"/>
        <v>0.37347106351505199</v>
      </c>
      <c r="V578" s="42">
        <f t="shared" si="293"/>
        <v>1.0364309702780796</v>
      </c>
      <c r="W578" s="42">
        <f t="shared" si="294"/>
        <v>1.0249349622729576</v>
      </c>
      <c r="X578" s="42">
        <f t="shared" si="295"/>
        <v>1.1496008005122071E-2</v>
      </c>
      <c r="Y578" s="42">
        <f t="shared" si="269"/>
        <v>1.173057083493264E-2</v>
      </c>
      <c r="Z578" s="10">
        <f t="shared" si="296"/>
        <v>20.818383594147694</v>
      </c>
      <c r="AA578">
        <f t="shared" si="274"/>
        <v>6520043.2253320022</v>
      </c>
      <c r="AB578" s="10">
        <f t="shared" si="275"/>
        <v>6.5200432253320022</v>
      </c>
      <c r="AC578" s="10">
        <f t="shared" si="276"/>
        <v>6.4190432253320022</v>
      </c>
      <c r="AD578" s="3">
        <f t="shared" si="277"/>
        <v>930.9707360887603</v>
      </c>
      <c r="AI578" s="94">
        <f t="shared" si="278"/>
        <v>1.0249349622729576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139.67353966066324</v>
      </c>
      <c r="I579">
        <f t="shared" si="270"/>
        <v>1.3967353966066323E-4</v>
      </c>
      <c r="J579" s="4">
        <f t="shared" si="286"/>
        <v>1068.7802526639953</v>
      </c>
      <c r="K579" s="40">
        <f t="shared" si="287"/>
        <v>7.651988023362164</v>
      </c>
      <c r="L579" s="40">
        <f t="shared" si="271"/>
        <v>0</v>
      </c>
      <c r="M579" s="10">
        <f t="shared" si="288"/>
        <v>6.5200432253320022</v>
      </c>
      <c r="N579" s="10">
        <f t="shared" si="267"/>
        <v>17.20418640980624</v>
      </c>
      <c r="O579" s="10">
        <f t="shared" si="268"/>
        <v>-0.14810000000000001</v>
      </c>
      <c r="P579" s="10">
        <f t="shared" si="289"/>
        <v>13.032977461388969</v>
      </c>
      <c r="Q579" s="42">
        <f t="shared" si="290"/>
        <v>0.73426447118212324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5.6423020499484378E-4</v>
      </c>
      <c r="U579" s="42">
        <f t="shared" si="292"/>
        <v>0.37211716618914265</v>
      </c>
      <c r="V579" s="42">
        <f t="shared" si="293"/>
        <v>1.036351501424738</v>
      </c>
      <c r="W579" s="42">
        <f t="shared" si="294"/>
        <v>1.0248673577449656</v>
      </c>
      <c r="X579" s="42">
        <f t="shared" si="295"/>
        <v>1.1484143679772352E-2</v>
      </c>
      <c r="Y579" s="42">
        <f t="shared" si="269"/>
        <v>1.1745573805832982E-2</v>
      </c>
      <c r="Z579" s="10">
        <f t="shared" si="296"/>
        <v>20.816988707544148</v>
      </c>
      <c r="AA579">
        <f t="shared" si="274"/>
        <v>6519613.1325074509</v>
      </c>
      <c r="AB579" s="10">
        <f t="shared" si="275"/>
        <v>6.5196131325074509</v>
      </c>
      <c r="AC579" s="10">
        <f t="shared" si="276"/>
        <v>6.4186131325074509</v>
      </c>
      <c r="AD579" s="3">
        <f t="shared" si="277"/>
        <v>930.90835859426409</v>
      </c>
      <c r="AI579" s="94">
        <f t="shared" si="278"/>
        <v>1.0248673577449656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139.67353966066324</v>
      </c>
      <c r="I580">
        <f t="shared" si="270"/>
        <v>1.3967353966066323E-4</v>
      </c>
      <c r="J580" s="4">
        <f t="shared" si="286"/>
        <v>1070.7476180404246</v>
      </c>
      <c r="K580" s="40">
        <f t="shared" si="287"/>
        <v>7.6660734784971094</v>
      </c>
      <c r="L580" s="40">
        <f t="shared" si="271"/>
        <v>0</v>
      </c>
      <c r="M580" s="10">
        <f t="shared" si="288"/>
        <v>6.5196131325074509</v>
      </c>
      <c r="N580" s="10">
        <f t="shared" si="267"/>
        <v>17.20418640980624</v>
      </c>
      <c r="O580" s="10">
        <f t="shared" si="268"/>
        <v>-0.14810000000000001</v>
      </c>
      <c r="P580" s="10">
        <f t="shared" si="289"/>
        <v>13.033104790254832</v>
      </c>
      <c r="Q580" s="42">
        <f t="shared" si="290"/>
        <v>0.73557086587248233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5.649886032604571E-4</v>
      </c>
      <c r="U580" s="42">
        <f t="shared" si="292"/>
        <v>0.3707633873651095</v>
      </c>
      <c r="V580" s="42">
        <f t="shared" si="293"/>
        <v>1.0362709172225975</v>
      </c>
      <c r="W580" s="42">
        <f t="shared" si="294"/>
        <v>1.024798688929192</v>
      </c>
      <c r="X580" s="42">
        <f t="shared" si="295"/>
        <v>1.147222829340544E-2</v>
      </c>
      <c r="Y580" s="42">
        <f t="shared" si="269"/>
        <v>1.1760561063962074E-2</v>
      </c>
      <c r="Z580" s="10">
        <f t="shared" si="296"/>
        <v>20.815572201091836</v>
      </c>
      <c r="AA580">
        <f t="shared" si="274"/>
        <v>6519176.3735196441</v>
      </c>
      <c r="AB580" s="10">
        <f t="shared" si="275"/>
        <v>6.5191763735196444</v>
      </c>
      <c r="AC580" s="10">
        <f t="shared" si="276"/>
        <v>6.4181763735196444</v>
      </c>
      <c r="AD580" s="3">
        <f t="shared" si="277"/>
        <v>930.84501428856333</v>
      </c>
      <c r="AI580" s="94">
        <f t="shared" si="278"/>
        <v>1.024798688929192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139.67353966066324</v>
      </c>
      <c r="I581">
        <f t="shared" si="270"/>
        <v>1.3967353966066323E-4</v>
      </c>
      <c r="J581" s="4">
        <f t="shared" si="286"/>
        <v>1072.7168048970589</v>
      </c>
      <c r="K581" s="40">
        <f t="shared" si="287"/>
        <v>7.6801719746146873</v>
      </c>
      <c r="L581" s="40">
        <f t="shared" si="271"/>
        <v>0</v>
      </c>
      <c r="M581" s="10">
        <f t="shared" si="288"/>
        <v>6.5191763735196444</v>
      </c>
      <c r="N581" s="10">
        <f t="shared" si="267"/>
        <v>17.20418640980624</v>
      </c>
      <c r="O581" s="10">
        <f t="shared" si="268"/>
        <v>-0.14810000000000001</v>
      </c>
      <c r="P581" s="10">
        <f t="shared" si="289"/>
        <v>13.033234102506068</v>
      </c>
      <c r="Q581" s="42">
        <f t="shared" si="290"/>
        <v>0.73687724760114393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5.6574693420992795E-4</v>
      </c>
      <c r="U581" s="42">
        <f t="shared" si="292"/>
        <v>0.36940972870375666</v>
      </c>
      <c r="V581" s="42">
        <f t="shared" si="293"/>
        <v>1.0361892176337144</v>
      </c>
      <c r="W581" s="42">
        <f t="shared" si="294"/>
        <v>1.0247289557907644</v>
      </c>
      <c r="X581" s="42">
        <f t="shared" si="295"/>
        <v>1.1460261842950015E-2</v>
      </c>
      <c r="Y581" s="42">
        <f t="shared" si="269"/>
        <v>1.1775532540639382E-2</v>
      </c>
      <c r="Z581" s="10">
        <f t="shared" si="296"/>
        <v>20.814134074069791</v>
      </c>
      <c r="AA581">
        <f t="shared" si="274"/>
        <v>6518732.9481462827</v>
      </c>
      <c r="AB581" s="10">
        <f t="shared" si="275"/>
        <v>6.5187329481462823</v>
      </c>
      <c r="AC581" s="10">
        <f t="shared" si="276"/>
        <v>6.4177329481462824</v>
      </c>
      <c r="AD581" s="3">
        <f t="shared" si="277"/>
        <v>930.78070313941737</v>
      </c>
      <c r="AI581" s="94">
        <f t="shared" si="278"/>
        <v>1.0247289557907644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139.67353966066324</v>
      </c>
      <c r="I582">
        <f t="shared" si="270"/>
        <v>1.3967353966066323E-4</v>
      </c>
      <c r="J582" s="4">
        <f t="shared" si="286"/>
        <v>1074.6878132338979</v>
      </c>
      <c r="K582" s="40">
        <f t="shared" si="287"/>
        <v>7.6942835117148975</v>
      </c>
      <c r="L582" s="40">
        <f t="shared" si="271"/>
        <v>0</v>
      </c>
      <c r="M582" s="10">
        <f t="shared" si="288"/>
        <v>6.5187329481462823</v>
      </c>
      <c r="N582" s="10">
        <f t="shared" si="267"/>
        <v>17.20418640980624</v>
      </c>
      <c r="O582" s="10">
        <f t="shared" si="268"/>
        <v>-0.14810000000000001</v>
      </c>
      <c r="P582" s="10">
        <f t="shared" si="289"/>
        <v>13.033365398665348</v>
      </c>
      <c r="Q582" s="42">
        <f t="shared" si="290"/>
        <v>0.73818361616951278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5.6650519691285985E-4</v>
      </c>
      <c r="U582" s="42">
        <f t="shared" si="292"/>
        <v>0.368056191865888</v>
      </c>
      <c r="V582" s="42">
        <f t="shared" si="293"/>
        <v>1.0361064026201217</v>
      </c>
      <c r="W582" s="42">
        <f t="shared" si="294"/>
        <v>1.0246581582941903</v>
      </c>
      <c r="X582" s="42">
        <f t="shared" si="295"/>
        <v>1.1448244325931389E-2</v>
      </c>
      <c r="Y582" s="42">
        <f t="shared" si="269"/>
        <v>1.1790488167189786E-2</v>
      </c>
      <c r="Z582" s="10">
        <f t="shared" si="296"/>
        <v>20.812674325745693</v>
      </c>
      <c r="AA582">
        <f t="shared" si="274"/>
        <v>6518282.8561615655</v>
      </c>
      <c r="AB582" s="10">
        <f t="shared" si="275"/>
        <v>6.5182828561615658</v>
      </c>
      <c r="AC582" s="10">
        <f t="shared" si="276"/>
        <v>6.4172828561615658</v>
      </c>
      <c r="AD582" s="3">
        <f t="shared" si="277"/>
        <v>930.71542511407768</v>
      </c>
      <c r="AI582" s="94">
        <f t="shared" si="278"/>
        <v>1.0246581582941903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139.67353966066324</v>
      </c>
      <c r="I583">
        <f t="shared" si="270"/>
        <v>1.3967353966066323E-4</v>
      </c>
      <c r="J583" s="4">
        <f t="shared" si="286"/>
        <v>1076.6606430509419</v>
      </c>
      <c r="K583" s="40">
        <f t="shared" si="287"/>
        <v>7.7084080897977394</v>
      </c>
      <c r="L583" s="40">
        <f t="shared" si="271"/>
        <v>0</v>
      </c>
      <c r="M583" s="10">
        <f t="shared" si="288"/>
        <v>6.5182828561615658</v>
      </c>
      <c r="N583" s="10">
        <f t="shared" si="267"/>
        <v>17.20418640980624</v>
      </c>
      <c r="O583" s="10">
        <f t="shared" si="268"/>
        <v>-0.14810000000000001</v>
      </c>
      <c r="P583" s="10">
        <f t="shared" si="289"/>
        <v>13.033498679263488</v>
      </c>
      <c r="Q583" s="42">
        <f t="shared" si="290"/>
        <v>0.73948997137895267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5.6726339043885652E-4</v>
      </c>
      <c r="U583" s="42">
        <f t="shared" si="292"/>
        <v>0.36670277851230759</v>
      </c>
      <c r="V583" s="42">
        <f t="shared" si="293"/>
        <v>1.0360224721427016</v>
      </c>
      <c r="W583" s="42">
        <f t="shared" si="294"/>
        <v>1.0245862964034183</v>
      </c>
      <c r="X583" s="42">
        <f t="shared" si="295"/>
        <v>1.143617573928335E-2</v>
      </c>
      <c r="Y583" s="42">
        <f t="shared" si="269"/>
        <v>1.1805427874942868E-2</v>
      </c>
      <c r="Z583" s="10">
        <f t="shared" si="296"/>
        <v>20.811192955374295</v>
      </c>
      <c r="AA583">
        <f t="shared" si="274"/>
        <v>6517826.0973357074</v>
      </c>
      <c r="AB583" s="10">
        <f t="shared" si="275"/>
        <v>6.5178260973357078</v>
      </c>
      <c r="AC583" s="10">
        <f t="shared" si="276"/>
        <v>6.4168260973357079</v>
      </c>
      <c r="AD583" s="3">
        <f t="shared" si="277"/>
        <v>930.64918017921786</v>
      </c>
      <c r="AI583" s="94">
        <f t="shared" si="278"/>
        <v>1.0245862964034183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139.67353966066324</v>
      </c>
      <c r="I584">
        <f t="shared" si="270"/>
        <v>1.3967353966066323E-4</v>
      </c>
      <c r="J584" s="4">
        <f t="shared" si="286"/>
        <v>1078.6352943481902</v>
      </c>
      <c r="K584" s="40">
        <f t="shared" si="287"/>
        <v>7.7225457088632092</v>
      </c>
      <c r="L584" s="40">
        <f t="shared" si="271"/>
        <v>0</v>
      </c>
      <c r="M584" s="10">
        <f t="shared" si="288"/>
        <v>6.5178260973357078</v>
      </c>
      <c r="N584" s="10">
        <f t="shared" si="267"/>
        <v>17.20418640980624</v>
      </c>
      <c r="O584" s="10">
        <f t="shared" si="268"/>
        <v>-0.14810000000000001</v>
      </c>
      <c r="P584" s="10">
        <f t="shared" si="289"/>
        <v>13.033633944839602</v>
      </c>
      <c r="Q584" s="42">
        <f t="shared" si="290"/>
        <v>0.7407963130307853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5.6802151385752146E-4</v>
      </c>
      <c r="U584" s="42">
        <f t="shared" si="292"/>
        <v>0.36534949030381969</v>
      </c>
      <c r="V584" s="42">
        <f t="shared" si="293"/>
        <v>1.0359374261621448</v>
      </c>
      <c r="W584" s="42">
        <f t="shared" si="294"/>
        <v>1.0245133700817608</v>
      </c>
      <c r="X584" s="42">
        <f t="shared" si="295"/>
        <v>1.1424056080383993E-2</v>
      </c>
      <c r="Y584" s="42">
        <f t="shared" si="269"/>
        <v>1.1820351595233546E-2</v>
      </c>
      <c r="Z584" s="10">
        <f t="shared" si="296"/>
        <v>20.809689962198298</v>
      </c>
      <c r="AA584">
        <f t="shared" si="274"/>
        <v>6517362.6714352062</v>
      </c>
      <c r="AB584" s="10">
        <f t="shared" si="275"/>
        <v>6.5173626714352064</v>
      </c>
      <c r="AC584" s="10">
        <f t="shared" si="276"/>
        <v>6.4163626714352064</v>
      </c>
      <c r="AD584" s="3">
        <f t="shared" si="277"/>
        <v>930.58196830097256</v>
      </c>
      <c r="AI584" s="94">
        <f t="shared" si="278"/>
        <v>1.0245133700817608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139.67353966066324</v>
      </c>
      <c r="I585">
        <f t="shared" si="270"/>
        <v>1.3967353966066323E-4</v>
      </c>
      <c r="J585" s="4">
        <f t="shared" si="286"/>
        <v>1080.6117671256438</v>
      </c>
      <c r="K585" s="40">
        <f t="shared" si="287"/>
        <v>7.7366963689113151</v>
      </c>
      <c r="L585" s="40">
        <f t="shared" si="271"/>
        <v>0</v>
      </c>
      <c r="M585" s="10">
        <f t="shared" si="288"/>
        <v>6.5173626714352064</v>
      </c>
      <c r="N585" s="10">
        <f t="shared" si="267"/>
        <v>17.20418640980624</v>
      </c>
      <c r="O585" s="10">
        <f t="shared" si="268"/>
        <v>-0.14810000000000001</v>
      </c>
      <c r="P585" s="10">
        <f t="shared" si="289"/>
        <v>13.033771195941011</v>
      </c>
      <c r="Q585" s="42">
        <f t="shared" si="290"/>
        <v>0.74210264092628997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5.6877956623845852E-4</v>
      </c>
      <c r="U585" s="42">
        <f t="shared" si="292"/>
        <v>0.36399632890122802</v>
      </c>
      <c r="V585" s="42">
        <f t="shared" si="293"/>
        <v>1.0358512646389706</v>
      </c>
      <c r="W585" s="42">
        <f t="shared" si="294"/>
        <v>1.0244393792919368</v>
      </c>
      <c r="X585" s="42">
        <f t="shared" si="295"/>
        <v>1.1411885347033746E-2</v>
      </c>
      <c r="Y585" s="42">
        <f t="shared" si="269"/>
        <v>1.1835259259402677E-2</v>
      </c>
      <c r="Z585" s="10">
        <f t="shared" si="296"/>
        <v>20.808165345449122</v>
      </c>
      <c r="AA585">
        <f t="shared" si="274"/>
        <v>6516892.5782230813</v>
      </c>
      <c r="AB585" s="10">
        <f t="shared" si="275"/>
        <v>6.5168925782230813</v>
      </c>
      <c r="AC585" s="10">
        <f t="shared" si="276"/>
        <v>6.4158925782230813</v>
      </c>
      <c r="AD585" s="3">
        <f t="shared" si="277"/>
        <v>930.51378944497196</v>
      </c>
      <c r="AI585" s="94">
        <f t="shared" si="278"/>
        <v>1.0244393792919368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139.67353966066324</v>
      </c>
      <c r="I586">
        <f t="shared" si="270"/>
        <v>1.3967353966066323E-4</v>
      </c>
      <c r="J586" s="4">
        <f t="shared" si="286"/>
        <v>1082.5900613833019</v>
      </c>
      <c r="K586" s="40">
        <f t="shared" si="287"/>
        <v>7.7508600699420498</v>
      </c>
      <c r="L586" s="40">
        <f t="shared" si="271"/>
        <v>0</v>
      </c>
      <c r="M586" s="10">
        <f t="shared" si="288"/>
        <v>6.5168925782230813</v>
      </c>
      <c r="N586" s="10">
        <f t="shared" si="267"/>
        <v>17.20418640980624</v>
      </c>
      <c r="O586" s="10">
        <f t="shared" si="268"/>
        <v>-0.14810000000000001</v>
      </c>
      <c r="P586" s="10">
        <f t="shared" si="289"/>
        <v>13.033910433123195</v>
      </c>
      <c r="Q586" s="42">
        <f t="shared" si="290"/>
        <v>0.743408954866703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5.6953754665127129E-4</v>
      </c>
      <c r="U586" s="42">
        <f t="shared" si="292"/>
        <v>0.36264329596533673</v>
      </c>
      <c r="V586" s="42">
        <f t="shared" si="293"/>
        <v>1.0357639875323423</v>
      </c>
      <c r="W586" s="42">
        <f t="shared" si="294"/>
        <v>1.0243643239961095</v>
      </c>
      <c r="X586" s="42">
        <f t="shared" si="295"/>
        <v>1.1399663536232785E-2</v>
      </c>
      <c r="Y586" s="42">
        <f t="shared" si="269"/>
        <v>1.1850150798796076E-2</v>
      </c>
      <c r="Z586" s="10">
        <f t="shared" si="296"/>
        <v>20.806619104344918</v>
      </c>
      <c r="AA586">
        <f t="shared" si="274"/>
        <v>6516415.8174582599</v>
      </c>
      <c r="AB586" s="10">
        <f t="shared" si="275"/>
        <v>6.5164158174582596</v>
      </c>
      <c r="AC586" s="10">
        <f t="shared" si="276"/>
        <v>6.4154158174582596</v>
      </c>
      <c r="AD586" s="3">
        <f t="shared" si="277"/>
        <v>930.44464357625236</v>
      </c>
      <c r="AI586" s="94">
        <f t="shared" si="278"/>
        <v>1.0243643239961095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139.67353966066324</v>
      </c>
      <c r="I587">
        <f t="shared" si="270"/>
        <v>1.3967353966066323E-4</v>
      </c>
      <c r="J587" s="4">
        <f t="shared" si="286"/>
        <v>1084.5701771211652</v>
      </c>
      <c r="K587" s="40">
        <f t="shared" si="287"/>
        <v>7.7650368119554187</v>
      </c>
      <c r="L587" s="40">
        <f t="shared" si="271"/>
        <v>0</v>
      </c>
      <c r="M587" s="10">
        <f t="shared" si="288"/>
        <v>6.5164158174582596</v>
      </c>
      <c r="N587" s="10">
        <f t="shared" si="267"/>
        <v>17.20418640980624</v>
      </c>
      <c r="O587" s="10">
        <f t="shared" si="268"/>
        <v>-0.14810000000000001</v>
      </c>
      <c r="P587" s="10">
        <f t="shared" si="289"/>
        <v>13.034051656949984</v>
      </c>
      <c r="Q587" s="42">
        <f t="shared" si="290"/>
        <v>0.74471525465321675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5.7029545416556319E-4</v>
      </c>
      <c r="U587" s="42">
        <f t="shared" si="292"/>
        <v>0.36129039315694977</v>
      </c>
      <c r="V587" s="42">
        <f t="shared" si="293"/>
        <v>1.0356755948016938</v>
      </c>
      <c r="W587" s="42">
        <f t="shared" si="294"/>
        <v>1.0242882041557899</v>
      </c>
      <c r="X587" s="42">
        <f t="shared" si="295"/>
        <v>1.1387390645903883E-2</v>
      </c>
      <c r="Y587" s="42">
        <f t="shared" si="269"/>
        <v>1.186502614476577E-2</v>
      </c>
      <c r="Z587" s="10">
        <f t="shared" si="296"/>
        <v>20.805051238092492</v>
      </c>
      <c r="AA587">
        <f t="shared" si="274"/>
        <v>6515932.3888961747</v>
      </c>
      <c r="AB587" s="10">
        <f t="shared" si="275"/>
        <v>6.5159323888961751</v>
      </c>
      <c r="AC587" s="10">
        <f t="shared" si="276"/>
        <v>6.4149323888961751</v>
      </c>
      <c r="AD587" s="3">
        <f t="shared" si="277"/>
        <v>930.37453065934369</v>
      </c>
      <c r="AI587" s="94">
        <f t="shared" si="278"/>
        <v>1.0242882041557899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139.67353966066324</v>
      </c>
      <c r="I588">
        <f t="shared" si="270"/>
        <v>1.3967353966066323E-4</v>
      </c>
      <c r="J588" s="4">
        <f t="shared" si="286"/>
        <v>1086.552114339233</v>
      </c>
      <c r="K588" s="40">
        <f t="shared" si="287"/>
        <v>7.7792265949514166</v>
      </c>
      <c r="L588" s="40">
        <f t="shared" si="271"/>
        <v>0</v>
      </c>
      <c r="M588" s="10">
        <f t="shared" si="288"/>
        <v>6.5159323888961751</v>
      </c>
      <c r="N588" s="10">
        <f t="shared" si="267"/>
        <v>17.20418640980624</v>
      </c>
      <c r="O588" s="10">
        <f t="shared" si="268"/>
        <v>-0.14810000000000001</v>
      </c>
      <c r="P588" s="10">
        <f t="shared" si="289"/>
        <v>13.034194867993378</v>
      </c>
      <c r="Q588" s="42">
        <f t="shared" si="290"/>
        <v>0.74602154008697941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5.7105328785093815E-4</v>
      </c>
      <c r="U588" s="42">
        <f t="shared" si="292"/>
        <v>0.3599376221368713</v>
      </c>
      <c r="V588" s="42">
        <f t="shared" si="293"/>
        <v>1.0355860864052628</v>
      </c>
      <c r="W588" s="42">
        <f t="shared" si="294"/>
        <v>1.0242110197319294</v>
      </c>
      <c r="X588" s="42">
        <f t="shared" si="295"/>
        <v>1.1375066673333434E-2</v>
      </c>
      <c r="Y588" s="42">
        <f t="shared" si="269"/>
        <v>1.1879885228669224E-2</v>
      </c>
      <c r="Z588" s="10">
        <f t="shared" si="296"/>
        <v>20.803461745885659</v>
      </c>
      <c r="AA588">
        <f t="shared" si="274"/>
        <v>6515442.2922882484</v>
      </c>
      <c r="AB588" s="10">
        <f t="shared" si="275"/>
        <v>6.515442292288248</v>
      </c>
      <c r="AC588" s="10">
        <f t="shared" si="276"/>
        <v>6.414442292288248</v>
      </c>
      <c r="AD588" s="3">
        <f t="shared" si="277"/>
        <v>930.30345065819415</v>
      </c>
      <c r="AI588" s="94">
        <f t="shared" si="278"/>
        <v>1.0242110197319294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139.67353966066324</v>
      </c>
      <c r="I589">
        <f t="shared" si="270"/>
        <v>1.3967353966066323E-4</v>
      </c>
      <c r="J589" s="4">
        <f t="shared" si="286"/>
        <v>1088.5358730375058</v>
      </c>
      <c r="K589" s="40">
        <f t="shared" si="287"/>
        <v>7.7934294189300486</v>
      </c>
      <c r="L589" s="40">
        <f t="shared" si="271"/>
        <v>0</v>
      </c>
      <c r="M589" s="10">
        <f t="shared" si="288"/>
        <v>6.515442292288248</v>
      </c>
      <c r="N589" s="10">
        <f t="shared" si="267"/>
        <v>17.20418640980624</v>
      </c>
      <c r="O589" s="10">
        <f t="shared" si="268"/>
        <v>-0.14810000000000001</v>
      </c>
      <c r="P589" s="10">
        <f t="shared" si="289"/>
        <v>13.034340066833709</v>
      </c>
      <c r="Q589" s="42">
        <f t="shared" si="290"/>
        <v>0.74732781096909395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5.7181104677699957E-4</v>
      </c>
      <c r="U589" s="42">
        <f t="shared" si="292"/>
        <v>0.35858498456590537</v>
      </c>
      <c r="V589" s="42">
        <f t="shared" si="293"/>
        <v>1.0354954623013015</v>
      </c>
      <c r="W589" s="42">
        <f t="shared" si="294"/>
        <v>1.0241327706848402</v>
      </c>
      <c r="X589" s="42">
        <f t="shared" si="295"/>
        <v>1.1362691616461307E-2</v>
      </c>
      <c r="Y589" s="42">
        <f t="shared" si="269"/>
        <v>1.1894727981870254E-2</v>
      </c>
      <c r="Z589" s="10">
        <f t="shared" si="296"/>
        <v>20.80185062690661</v>
      </c>
      <c r="AA589">
        <f t="shared" si="274"/>
        <v>6514945.5273823235</v>
      </c>
      <c r="AB589" s="10">
        <f t="shared" si="275"/>
        <v>6.5149455273823236</v>
      </c>
      <c r="AC589" s="10">
        <f t="shared" si="276"/>
        <v>6.4139455273823236</v>
      </c>
      <c r="AD589" s="3">
        <f t="shared" si="277"/>
        <v>930.23140353623251</v>
      </c>
      <c r="AI589" s="94">
        <f t="shared" si="278"/>
        <v>1.0241327706848402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139.67353966066324</v>
      </c>
      <c r="I590">
        <f t="shared" si="270"/>
        <v>1.3967353966066323E-4</v>
      </c>
      <c r="J590" s="4">
        <f t="shared" si="286"/>
        <v>1090.5214532159832</v>
      </c>
      <c r="K590" s="40">
        <f t="shared" si="287"/>
        <v>7.8076452838913104</v>
      </c>
      <c r="L590" s="40">
        <f t="shared" si="271"/>
        <v>0</v>
      </c>
      <c r="M590" s="10">
        <f t="shared" si="288"/>
        <v>6.5149455273823236</v>
      </c>
      <c r="N590" s="10">
        <f t="shared" si="267"/>
        <v>17.20418640980624</v>
      </c>
      <c r="O590" s="10">
        <f t="shared" si="268"/>
        <v>-0.14810000000000001</v>
      </c>
      <c r="P590" s="10">
        <f t="shared" si="289"/>
        <v>13.034487254059519</v>
      </c>
      <c r="Q590" s="42">
        <f t="shared" si="290"/>
        <v>0.74863406710061764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5.7256873001335128E-4</v>
      </c>
      <c r="U590" s="42">
        <f t="shared" si="292"/>
        <v>0.35723248210485581</v>
      </c>
      <c r="V590" s="42">
        <f t="shared" si="293"/>
        <v>1.0354037224475527</v>
      </c>
      <c r="W590" s="42">
        <f t="shared" si="294"/>
        <v>1.0240534569742632</v>
      </c>
      <c r="X590" s="42">
        <f t="shared" si="295"/>
        <v>1.1350265473289545E-2</v>
      </c>
      <c r="Y590" s="42">
        <f t="shared" si="269"/>
        <v>1.190955433573916E-2</v>
      </c>
      <c r="Z590" s="10">
        <f t="shared" si="296"/>
        <v>20.800217880325825</v>
      </c>
      <c r="AA590">
        <f t="shared" si="274"/>
        <v>6514442.0939226272</v>
      </c>
      <c r="AB590" s="10">
        <f t="shared" si="275"/>
        <v>6.5144420939226269</v>
      </c>
      <c r="AC590" s="10">
        <f t="shared" si="276"/>
        <v>6.4134420939226269</v>
      </c>
      <c r="AD590" s="3">
        <f t="shared" si="277"/>
        <v>930.15838925636365</v>
      </c>
      <c r="AI590" s="94">
        <f t="shared" si="278"/>
        <v>1.0240534569742632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139.67353966066324</v>
      </c>
      <c r="I591">
        <f t="shared" si="270"/>
        <v>1.3967353966066323E-4</v>
      </c>
      <c r="J591" s="4">
        <f t="shared" si="286"/>
        <v>1092.5088548746658</v>
      </c>
      <c r="K591" s="40">
        <f t="shared" si="287"/>
        <v>7.8218741898352055</v>
      </c>
      <c r="L591" s="40">
        <f t="shared" si="271"/>
        <v>0</v>
      </c>
      <c r="M591" s="10">
        <f t="shared" si="288"/>
        <v>6.5144420939226269</v>
      </c>
      <c r="N591" s="10">
        <f t="shared" si="267"/>
        <v>17.20418640980624</v>
      </c>
      <c r="O591" s="10">
        <f t="shared" si="268"/>
        <v>-0.14810000000000001</v>
      </c>
      <c r="P591" s="10">
        <f t="shared" si="289"/>
        <v>13.034636430267584</v>
      </c>
      <c r="Q591" s="42">
        <f t="shared" si="290"/>
        <v>0.74994030828256164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5.7332633662959668E-4</v>
      </c>
      <c r="U591" s="42">
        <f t="shared" si="292"/>
        <v>0.35588011641452683</v>
      </c>
      <c r="V591" s="42">
        <f t="shared" si="293"/>
        <v>1.0353108668005224</v>
      </c>
      <c r="W591" s="42">
        <f t="shared" si="294"/>
        <v>1.0239730785593613</v>
      </c>
      <c r="X591" s="42">
        <f t="shared" si="295"/>
        <v>1.1337788241161162E-2</v>
      </c>
      <c r="Y591" s="42">
        <f t="shared" si="269"/>
        <v>1.1924364221651924E-2</v>
      </c>
      <c r="Z591" s="10">
        <f t="shared" si="296"/>
        <v>20.798563505300439</v>
      </c>
      <c r="AA591">
        <f t="shared" si="274"/>
        <v>6513931.9916492766</v>
      </c>
      <c r="AB591" s="10">
        <f t="shared" si="275"/>
        <v>6.5139319916492768</v>
      </c>
      <c r="AC591" s="10">
        <f t="shared" si="276"/>
        <v>6.4129319916492769</v>
      </c>
      <c r="AD591" s="3">
        <f t="shared" si="277"/>
        <v>930.08440778089584</v>
      </c>
      <c r="AI591" s="94">
        <f t="shared" si="278"/>
        <v>1.0239730785593613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139.67353966066324</v>
      </c>
      <c r="I592">
        <f t="shared" si="270"/>
        <v>1.3967353966066323E-4</v>
      </c>
      <c r="J592" s="4">
        <f t="shared" si="286"/>
        <v>1094.4980780135529</v>
      </c>
      <c r="K592" s="40">
        <f t="shared" si="287"/>
        <v>7.8361161367617314</v>
      </c>
      <c r="L592" s="40">
        <f t="shared" si="271"/>
        <v>0</v>
      </c>
      <c r="M592" s="10">
        <f t="shared" si="288"/>
        <v>6.5139319916492768</v>
      </c>
      <c r="N592" s="10">
        <f t="shared" si="267"/>
        <v>17.20418640980624</v>
      </c>
      <c r="O592" s="10">
        <f t="shared" si="268"/>
        <v>-0.14810000000000001</v>
      </c>
      <c r="P592" s="10">
        <f t="shared" si="289"/>
        <v>13.034787596063062</v>
      </c>
      <c r="Q592" s="42">
        <f t="shared" si="290"/>
        <v>0.75124653431589006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5.740838656953396E-4</v>
      </c>
      <c r="U592" s="42">
        <f t="shared" si="292"/>
        <v>0.35452788915572242</v>
      </c>
      <c r="V592" s="42">
        <f t="shared" si="293"/>
        <v>1.0352168953169403</v>
      </c>
      <c r="W592" s="42">
        <f t="shared" si="294"/>
        <v>1.0238916353986414</v>
      </c>
      <c r="X592" s="42">
        <f t="shared" si="295"/>
        <v>1.1325259918298913E-2</v>
      </c>
      <c r="Y592" s="42">
        <f t="shared" si="269"/>
        <v>1.1939157570991416E-2</v>
      </c>
      <c r="Z592" s="10">
        <f t="shared" si="296"/>
        <v>20.796887500976041</v>
      </c>
      <c r="AA592">
        <f t="shared" si="274"/>
        <v>6513415.2202988258</v>
      </c>
      <c r="AB592" s="10">
        <f t="shared" si="275"/>
        <v>6.5134152202988256</v>
      </c>
      <c r="AC592" s="10">
        <f t="shared" si="276"/>
        <v>6.4124152202988256</v>
      </c>
      <c r="AD592" s="3">
        <f t="shared" si="277"/>
        <v>930.00945907162088</v>
      </c>
      <c r="AI592" s="94">
        <f t="shared" si="278"/>
        <v>1.0238916353986414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139.67353966066324</v>
      </c>
      <c r="I593">
        <f t="shared" si="270"/>
        <v>1.3967353966066323E-4</v>
      </c>
      <c r="J593" s="4">
        <f t="shared" si="286"/>
        <v>1096.4891226326447</v>
      </c>
      <c r="K593" s="40">
        <f t="shared" si="287"/>
        <v>7.8503711246708878</v>
      </c>
      <c r="L593" s="40">
        <f t="shared" si="271"/>
        <v>0</v>
      </c>
      <c r="M593" s="10">
        <f t="shared" si="288"/>
        <v>6.5134152202988256</v>
      </c>
      <c r="N593" s="10">
        <f t="shared" si="267"/>
        <v>17.20418640980624</v>
      </c>
      <c r="O593" s="10">
        <f t="shared" si="268"/>
        <v>-0.14810000000000001</v>
      </c>
      <c r="P593" s="10">
        <f t="shared" si="289"/>
        <v>13.03494075205934</v>
      </c>
      <c r="Q593" s="42">
        <f t="shared" si="290"/>
        <v>0.75255274500151925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5.7484131628018366E-4</v>
      </c>
      <c r="U593" s="42">
        <f t="shared" si="292"/>
        <v>0.35317580198924653</v>
      </c>
      <c r="V593" s="42">
        <f t="shared" si="293"/>
        <v>1.0351218079529012</v>
      </c>
      <c r="W593" s="42">
        <f t="shared" si="294"/>
        <v>1.0238091274500418</v>
      </c>
      <c r="X593" s="42">
        <f t="shared" si="295"/>
        <v>1.1312680502859385E-2</v>
      </c>
      <c r="Y593" s="42">
        <f t="shared" si="269"/>
        <v>1.1953934315147361E-2</v>
      </c>
      <c r="Z593" s="10">
        <f t="shared" si="296"/>
        <v>20.795189866486368</v>
      </c>
      <c r="AA593">
        <f t="shared" si="274"/>
        <v>6512891.7796041751</v>
      </c>
      <c r="AB593" s="10">
        <f t="shared" si="275"/>
        <v>6.5128917796041748</v>
      </c>
      <c r="AC593" s="10">
        <f t="shared" si="276"/>
        <v>6.4118917796041748</v>
      </c>
      <c r="AD593" s="3">
        <f t="shared" si="277"/>
        <v>929.93354308980065</v>
      </c>
      <c r="AI593" s="94">
        <f t="shared" si="278"/>
        <v>1.0238091274500418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139.67353966066324</v>
      </c>
      <c r="I594">
        <f t="shared" si="270"/>
        <v>1.3967353966066323E-4</v>
      </c>
      <c r="J594" s="4">
        <f t="shared" si="286"/>
        <v>1098.4819887319416</v>
      </c>
      <c r="K594" s="40">
        <f t="shared" si="287"/>
        <v>7.8646391535626776</v>
      </c>
      <c r="L594" s="40">
        <f t="shared" si="271"/>
        <v>0</v>
      </c>
      <c r="M594" s="10">
        <f t="shared" si="288"/>
        <v>6.5128917796041748</v>
      </c>
      <c r="N594" s="10">
        <f t="shared" si="267"/>
        <v>17.20418640980624</v>
      </c>
      <c r="O594" s="10">
        <f t="shared" si="268"/>
        <v>-0.14810000000000001</v>
      </c>
      <c r="P594" s="10">
        <f t="shared" si="289"/>
        <v>13.035095898878067</v>
      </c>
      <c r="Q594" s="42">
        <f t="shared" si="290"/>
        <v>0.75385894014031751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5.7559868745373248E-4</v>
      </c>
      <c r="U594" s="42">
        <f t="shared" si="292"/>
        <v>0.3518238565759032</v>
      </c>
      <c r="V594" s="42">
        <f t="shared" si="293"/>
        <v>1.0350256046636004</v>
      </c>
      <c r="W594" s="42">
        <f t="shared" si="294"/>
        <v>1.023725554670917</v>
      </c>
      <c r="X594" s="42">
        <f t="shared" si="295"/>
        <v>1.1300049992683414E-2</v>
      </c>
      <c r="Y594" s="42">
        <f t="shared" si="269"/>
        <v>1.196869438551598E-2</v>
      </c>
      <c r="Z594" s="10">
        <f t="shared" si="296"/>
        <v>20.793470600952411</v>
      </c>
      <c r="AA594">
        <f t="shared" si="274"/>
        <v>6512361.6692942949</v>
      </c>
      <c r="AB594" s="10">
        <f t="shared" si="275"/>
        <v>6.5123616692942949</v>
      </c>
      <c r="AC594" s="10">
        <f t="shared" si="276"/>
        <v>6.411361669294295</v>
      </c>
      <c r="AD594" s="3">
        <f t="shared" si="277"/>
        <v>929.85665979612691</v>
      </c>
      <c r="AI594" s="94">
        <f t="shared" si="278"/>
        <v>1.023725554670917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139.67353966066324</v>
      </c>
      <c r="I595">
        <f t="shared" si="270"/>
        <v>1.3967353966066323E-4</v>
      </c>
      <c r="J595" s="4">
        <f t="shared" si="286"/>
        <v>1100.476676311443</v>
      </c>
      <c r="K595" s="40">
        <f t="shared" si="287"/>
        <v>7.8789202234370972</v>
      </c>
      <c r="L595" s="40">
        <f t="shared" si="271"/>
        <v>0</v>
      </c>
      <c r="M595" s="10">
        <f t="shared" si="288"/>
        <v>6.5123616692942949</v>
      </c>
      <c r="N595" s="10">
        <f t="shared" si="267"/>
        <v>17.20418640980624</v>
      </c>
      <c r="O595" s="10">
        <f t="shared" si="268"/>
        <v>-0.14810000000000001</v>
      </c>
      <c r="P595" s="10">
        <f t="shared" si="289"/>
        <v>13.035253037149248</v>
      </c>
      <c r="Q595" s="42">
        <f t="shared" si="290"/>
        <v>0.75516511953310406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5.7635597828558966E-4</v>
      </c>
      <c r="U595" s="42">
        <f t="shared" si="292"/>
        <v>0.35047205457649655</v>
      </c>
      <c r="V595" s="42">
        <f t="shared" si="293"/>
        <v>1.0349282854040296</v>
      </c>
      <c r="W595" s="42">
        <f t="shared" si="294"/>
        <v>1.0236409170179945</v>
      </c>
      <c r="X595" s="42">
        <f t="shared" si="295"/>
        <v>1.1287368386035057E-2</v>
      </c>
      <c r="Y595" s="42">
        <f t="shared" si="269"/>
        <v>1.1983437713500611E-2</v>
      </c>
      <c r="Z595" s="10">
        <f t="shared" si="296"/>
        <v>20.791729703483195</v>
      </c>
      <c r="AA595">
        <f t="shared" si="274"/>
        <v>6511824.8890944673</v>
      </c>
      <c r="AB595" s="10">
        <f t="shared" si="275"/>
        <v>6.5118248890944672</v>
      </c>
      <c r="AC595" s="10">
        <f t="shared" si="276"/>
        <v>6.4108248890944672</v>
      </c>
      <c r="AD595" s="3">
        <f t="shared" si="277"/>
        <v>929.77880915075673</v>
      </c>
      <c r="AI595" s="94">
        <f t="shared" si="278"/>
        <v>1.0236409170179945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139.67353966066324</v>
      </c>
      <c r="I596">
        <f t="shared" si="270"/>
        <v>1.3967353966066323E-4</v>
      </c>
      <c r="J596" s="4">
        <f t="shared" si="286"/>
        <v>1102.4731853711496</v>
      </c>
      <c r="K596" s="40">
        <f t="shared" si="287"/>
        <v>7.893214334294151</v>
      </c>
      <c r="L596" s="40">
        <f t="shared" si="271"/>
        <v>0</v>
      </c>
      <c r="M596" s="10">
        <f t="shared" si="288"/>
        <v>6.5118248890944672</v>
      </c>
      <c r="N596" s="10">
        <f t="shared" si="267"/>
        <v>17.20418640980624</v>
      </c>
      <c r="O596" s="10">
        <f t="shared" si="268"/>
        <v>-0.14810000000000001</v>
      </c>
      <c r="P596" s="10">
        <f t="shared" si="289"/>
        <v>13.035412167511174</v>
      </c>
      <c r="Q596" s="42">
        <f t="shared" si="290"/>
        <v>0.75647128298064881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5.7711318784535882E-4</v>
      </c>
      <c r="U596" s="42">
        <f t="shared" si="292"/>
        <v>0.34912039765183062</v>
      </c>
      <c r="V596" s="42">
        <f t="shared" si="293"/>
        <v>1.0348298501284043</v>
      </c>
      <c r="W596" s="42">
        <f t="shared" si="294"/>
        <v>1.0235552144474125</v>
      </c>
      <c r="X596" s="42">
        <f t="shared" si="295"/>
        <v>1.1274635680991851E-2</v>
      </c>
      <c r="Y596" s="42">
        <f t="shared" si="269"/>
        <v>1.1998164230511506E-2</v>
      </c>
      <c r="Z596" s="10">
        <f t="shared" si="296"/>
        <v>20.789967173175206</v>
      </c>
      <c r="AA596">
        <f t="shared" si="274"/>
        <v>6511281.4387261057</v>
      </c>
      <c r="AB596" s="10">
        <f t="shared" si="275"/>
        <v>6.5112814387261055</v>
      </c>
      <c r="AC596" s="10">
        <f t="shared" si="276"/>
        <v>6.4102814387261056</v>
      </c>
      <c r="AD596" s="3">
        <f t="shared" si="277"/>
        <v>929.69999111328582</v>
      </c>
      <c r="AI596" s="94">
        <f t="shared" si="278"/>
        <v>1.0235552144474125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139.67353966066324</v>
      </c>
      <c r="I597">
        <f t="shared" si="270"/>
        <v>1.3967353966066323E-4</v>
      </c>
      <c r="J597" s="4">
        <f t="shared" si="286"/>
        <v>1104.4715159110608</v>
      </c>
      <c r="K597" s="40">
        <f t="shared" si="287"/>
        <v>7.9075214861338345</v>
      </c>
      <c r="L597" s="40">
        <f t="shared" si="271"/>
        <v>0</v>
      </c>
      <c r="M597" s="10">
        <f t="shared" si="288"/>
        <v>6.5112814387261055</v>
      </c>
      <c r="N597" s="10">
        <f t="shared" si="267"/>
        <v>17.20418640980624</v>
      </c>
      <c r="O597" s="10">
        <f t="shared" si="268"/>
        <v>-0.14810000000000001</v>
      </c>
      <c r="P597" s="10">
        <f t="shared" si="289"/>
        <v>13.035573290610483</v>
      </c>
      <c r="Q597" s="42">
        <f t="shared" si="290"/>
        <v>0.75777743028367128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5.7787031520264368E-4</v>
      </c>
      <c r="U597" s="42">
        <f t="shared" si="292"/>
        <v>0.34776888746270934</v>
      </c>
      <c r="V597" s="42">
        <f t="shared" si="293"/>
        <v>1.0347302987908233</v>
      </c>
      <c r="W597" s="42">
        <f t="shared" si="294"/>
        <v>1.023468446914692</v>
      </c>
      <c r="X597" s="42">
        <f t="shared" si="295"/>
        <v>1.1261851876131379E-2</v>
      </c>
      <c r="Y597" s="42">
        <f t="shared" si="269"/>
        <v>1.2012873867966553E-2</v>
      </c>
      <c r="Z597" s="10">
        <f t="shared" si="296"/>
        <v>20.788183009113315</v>
      </c>
      <c r="AA597">
        <f t="shared" si="274"/>
        <v>6510731.3179070428</v>
      </c>
      <c r="AB597" s="10">
        <f t="shared" si="275"/>
        <v>6.5107313179070427</v>
      </c>
      <c r="AC597" s="10">
        <f t="shared" si="276"/>
        <v>6.4097313179070428</v>
      </c>
      <c r="AD597" s="3">
        <f t="shared" si="277"/>
        <v>929.62020564279078</v>
      </c>
      <c r="AI597" s="94">
        <f t="shared" si="278"/>
        <v>1.023468446914692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139.67353966066324</v>
      </c>
      <c r="I598">
        <f t="shared" si="270"/>
        <v>1.3967353966066323E-4</v>
      </c>
      <c r="J598" s="4">
        <f t="shared" si="286"/>
        <v>1106.4716679311769</v>
      </c>
      <c r="K598" s="40">
        <f t="shared" si="287"/>
        <v>7.9218416789561497</v>
      </c>
      <c r="L598" s="40">
        <f t="shared" si="271"/>
        <v>0</v>
      </c>
      <c r="M598" s="10">
        <f t="shared" si="288"/>
        <v>6.5107313179070427</v>
      </c>
      <c r="N598" s="10">
        <f t="shared" si="267"/>
        <v>17.20418640980624</v>
      </c>
      <c r="O598" s="10">
        <f t="shared" si="268"/>
        <v>-0.14810000000000001</v>
      </c>
      <c r="P598" s="10">
        <f t="shared" si="289"/>
        <v>13.035736407102087</v>
      </c>
      <c r="Q598" s="42">
        <f t="shared" si="290"/>
        <v>0.75908356124284038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5.7862735942704776E-4</v>
      </c>
      <c r="U598" s="42">
        <f t="shared" si="292"/>
        <v>0.34641752566993678</v>
      </c>
      <c r="V598" s="42">
        <f t="shared" si="293"/>
        <v>1.0346296313443526</v>
      </c>
      <c r="W598" s="42">
        <f t="shared" si="294"/>
        <v>1.0233806143747821</v>
      </c>
      <c r="X598" s="42">
        <f t="shared" si="295"/>
        <v>1.124901696957048E-2</v>
      </c>
      <c r="Y598" s="42">
        <f t="shared" si="269"/>
        <v>1.2027566557290727E-2</v>
      </c>
      <c r="Z598" s="10">
        <f t="shared" si="296"/>
        <v>20.786377210369604</v>
      </c>
      <c r="AA598">
        <f t="shared" si="274"/>
        <v>6510174.5263511706</v>
      </c>
      <c r="AB598" s="10">
        <f t="shared" si="275"/>
        <v>6.5101745263511708</v>
      </c>
      <c r="AC598" s="10">
        <f t="shared" si="276"/>
        <v>6.4091745263511708</v>
      </c>
      <c r="AD598" s="3">
        <f t="shared" si="277"/>
        <v>929.53945269777671</v>
      </c>
      <c r="AI598" s="94">
        <f t="shared" si="278"/>
        <v>1.0233806143747821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139.67353966066324</v>
      </c>
      <c r="I599">
        <f t="shared" si="270"/>
        <v>1.3967353966066323E-4</v>
      </c>
      <c r="J599" s="4">
        <f t="shared" si="286"/>
        <v>1108.4736414314978</v>
      </c>
      <c r="K599" s="40">
        <f t="shared" si="287"/>
        <v>7.9361749127610972</v>
      </c>
      <c r="L599" s="40">
        <f t="shared" si="271"/>
        <v>0</v>
      </c>
      <c r="M599" s="10">
        <f t="shared" si="288"/>
        <v>6.5101745263511708</v>
      </c>
      <c r="N599" s="10">
        <f t="shared" si="267"/>
        <v>17.20418640980624</v>
      </c>
      <c r="O599" s="10">
        <f t="shared" si="268"/>
        <v>-0.14810000000000001</v>
      </c>
      <c r="P599" s="10">
        <f t="shared" si="289"/>
        <v>13.03590151764929</v>
      </c>
      <c r="Q599" s="42">
        <f t="shared" si="290"/>
        <v>0.76038967565877325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5.7938431958817489E-4</v>
      </c>
      <c r="U599" s="42">
        <f t="shared" si="292"/>
        <v>0.34506631393431686</v>
      </c>
      <c r="V599" s="42">
        <f t="shared" si="293"/>
        <v>1.0345278477420667</v>
      </c>
      <c r="W599" s="42">
        <f t="shared" si="294"/>
        <v>1.0232917167820024</v>
      </c>
      <c r="X599" s="42">
        <f t="shared" si="295"/>
        <v>1.1236130960064372E-2</v>
      </c>
      <c r="Y599" s="42">
        <f t="shared" si="269"/>
        <v>1.2042242229916978E-2</v>
      </c>
      <c r="Z599" s="10">
        <f t="shared" si="296"/>
        <v>20.784549776004599</v>
      </c>
      <c r="AA599">
        <f t="shared" si="274"/>
        <v>6509611.0637688162</v>
      </c>
      <c r="AB599" s="10">
        <f t="shared" si="275"/>
        <v>6.5096110637688165</v>
      </c>
      <c r="AC599" s="10">
        <f t="shared" si="276"/>
        <v>6.4086110637688165</v>
      </c>
      <c r="AD599" s="3">
        <f t="shared" si="277"/>
        <v>929.45773223623155</v>
      </c>
      <c r="AI599" s="94">
        <f t="shared" si="278"/>
        <v>1.0232917167820024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139.67353966066324</v>
      </c>
      <c r="I600">
        <f t="shared" si="270"/>
        <v>1.3967353966066323E-4</v>
      </c>
      <c r="J600" s="4">
        <f t="shared" si="286"/>
        <v>1110.4774364120233</v>
      </c>
      <c r="K600" s="40">
        <f t="shared" si="287"/>
        <v>7.9505211875486754</v>
      </c>
      <c r="L600" s="40">
        <f t="shared" si="271"/>
        <v>0</v>
      </c>
      <c r="M600" s="10">
        <f t="shared" si="288"/>
        <v>6.5096110637688165</v>
      </c>
      <c r="N600" s="10">
        <f t="shared" si="267"/>
        <v>17.20418640980624</v>
      </c>
      <c r="O600" s="10">
        <f t="shared" si="268"/>
        <v>-0.14810000000000001</v>
      </c>
      <c r="P600" s="10">
        <f t="shared" si="289"/>
        <v>13.036068622923672</v>
      </c>
      <c r="Q600" s="42">
        <f t="shared" si="290"/>
        <v>0.7616957733320352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5.8014119475562845E-4</v>
      </c>
      <c r="U600" s="42">
        <f t="shared" si="292"/>
        <v>0.34371525391665392</v>
      </c>
      <c r="V600" s="42">
        <f t="shared" si="293"/>
        <v>1.0344249479357059</v>
      </c>
      <c r="W600" s="42">
        <f t="shared" si="294"/>
        <v>1.0232017540901033</v>
      </c>
      <c r="X600" s="42">
        <f t="shared" si="295"/>
        <v>1.1223193845602664E-2</v>
      </c>
      <c r="Y600" s="42">
        <f t="shared" si="269"/>
        <v>1.2056900817285287E-2</v>
      </c>
      <c r="Z600" s="10">
        <f t="shared" si="296"/>
        <v>20.782700705065405</v>
      </c>
      <c r="AA600">
        <f t="shared" si="274"/>
        <v>6509040.9298661659</v>
      </c>
      <c r="AB600" s="10">
        <f t="shared" si="275"/>
        <v>6.509040929866166</v>
      </c>
      <c r="AC600" s="10">
        <f t="shared" si="276"/>
        <v>6.408040929866166</v>
      </c>
      <c r="AD600" s="3">
        <f t="shared" si="277"/>
        <v>929.37504421554252</v>
      </c>
      <c r="AI600" s="94">
        <f t="shared" si="278"/>
        <v>1.0232017540901033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139.67353966066324</v>
      </c>
      <c r="I601">
        <f t="shared" si="270"/>
        <v>1.3967353966066323E-4</v>
      </c>
      <c r="J601" s="4">
        <f t="shared" si="286"/>
        <v>1112.4830528727539</v>
      </c>
      <c r="K601" s="40">
        <f t="shared" si="287"/>
        <v>7.964880503318887</v>
      </c>
      <c r="L601" s="40">
        <f t="shared" si="271"/>
        <v>0</v>
      </c>
      <c r="M601" s="10">
        <f t="shared" si="288"/>
        <v>6.509040929866166</v>
      </c>
      <c r="N601" s="10">
        <f t="shared" si="267"/>
        <v>17.20418640980624</v>
      </c>
      <c r="O601" s="10">
        <f t="shared" si="268"/>
        <v>-0.14810000000000001</v>
      </c>
      <c r="P601" s="10">
        <f t="shared" si="289"/>
        <v>13.036237723605275</v>
      </c>
      <c r="Q601" s="42">
        <f t="shared" si="290"/>
        <v>0.76300185406313847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5.8089798399901219E-4</v>
      </c>
      <c r="U601" s="42">
        <f t="shared" si="292"/>
        <v>0.34236434727775161</v>
      </c>
      <c r="V601" s="42">
        <f t="shared" si="293"/>
        <v>1.0343209318777433</v>
      </c>
      <c r="W601" s="42">
        <f t="shared" si="294"/>
        <v>1.023110726252175</v>
      </c>
      <c r="X601" s="42">
        <f t="shared" si="295"/>
        <v>1.1210205625568292E-2</v>
      </c>
      <c r="Y601" s="42">
        <f t="shared" si="269"/>
        <v>1.2071542250844548E-2</v>
      </c>
      <c r="Z601" s="10">
        <f t="shared" si="296"/>
        <v>20.780829996588654</v>
      </c>
      <c r="AA601">
        <f t="shared" si="274"/>
        <v>6508464.1243461808</v>
      </c>
      <c r="AB601" s="10">
        <f t="shared" si="275"/>
        <v>6.5084641243461805</v>
      </c>
      <c r="AC601" s="10">
        <f t="shared" si="276"/>
        <v>6.4074641243461805</v>
      </c>
      <c r="AD601" s="3">
        <f t="shared" si="277"/>
        <v>929.29138859262957</v>
      </c>
      <c r="AI601" s="94">
        <f t="shared" si="278"/>
        <v>1.023110726252175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139.67353966066324</v>
      </c>
      <c r="I602">
        <f t="shared" si="270"/>
        <v>1.3967353966066323E-4</v>
      </c>
      <c r="J602" s="4">
        <f t="shared" si="286"/>
        <v>1114.4904908136891</v>
      </c>
      <c r="K602" s="40">
        <f t="shared" si="287"/>
        <v>7.9792528600717283</v>
      </c>
      <c r="L602" s="40">
        <f t="shared" si="271"/>
        <v>0</v>
      </c>
      <c r="M602" s="10">
        <f t="shared" si="288"/>
        <v>6.5084641243461805</v>
      </c>
      <c r="N602" s="10">
        <f t="shared" si="267"/>
        <v>17.20418640980624</v>
      </c>
      <c r="O602" s="10">
        <f t="shared" si="268"/>
        <v>-0.14810000000000001</v>
      </c>
      <c r="P602" s="10">
        <f t="shared" si="289"/>
        <v>13.036408820382343</v>
      </c>
      <c r="Q602" s="42">
        <f t="shared" si="290"/>
        <v>0.76430791765254225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5.8165468638792981E-4</v>
      </c>
      <c r="U602" s="42">
        <f t="shared" si="292"/>
        <v>0.34101359567841427</v>
      </c>
      <c r="V602" s="42">
        <f t="shared" si="293"/>
        <v>1.0342157995185894</v>
      </c>
      <c r="W602" s="42">
        <f t="shared" si="294"/>
        <v>1.023018633220792</v>
      </c>
      <c r="X602" s="42">
        <f t="shared" si="295"/>
        <v>1.1197166297797434E-2</v>
      </c>
      <c r="Y602" s="42">
        <f t="shared" si="269"/>
        <v>1.20861664620506E-2</v>
      </c>
      <c r="Z602" s="10">
        <f t="shared" si="296"/>
        <v>20.778937649596845</v>
      </c>
      <c r="AA602">
        <f t="shared" si="274"/>
        <v>6507880.6469074637</v>
      </c>
      <c r="AB602" s="10">
        <f t="shared" si="275"/>
        <v>6.5078806469074637</v>
      </c>
      <c r="AC602" s="10">
        <f t="shared" si="276"/>
        <v>6.4068806469074637</v>
      </c>
      <c r="AD602" s="3">
        <f t="shared" si="277"/>
        <v>929.20676532378013</v>
      </c>
      <c r="AI602" s="94">
        <f t="shared" si="278"/>
        <v>1.023018633220792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139.67353966066324</v>
      </c>
      <c r="I603">
        <f t="shared" si="270"/>
        <v>1.3967353966066323E-4</v>
      </c>
      <c r="J603" s="4">
        <f t="shared" si="286"/>
        <v>1116.4997502348292</v>
      </c>
      <c r="K603" s="40">
        <f t="shared" si="287"/>
        <v>7.9936382578072021</v>
      </c>
      <c r="L603" s="40">
        <f t="shared" si="271"/>
        <v>0</v>
      </c>
      <c r="M603" s="10">
        <f t="shared" si="288"/>
        <v>6.5078806469074637</v>
      </c>
      <c r="N603" s="10">
        <f t="shared" si="267"/>
        <v>17.20418640980624</v>
      </c>
      <c r="O603" s="10">
        <f t="shared" si="268"/>
        <v>-0.14810000000000001</v>
      </c>
      <c r="P603" s="10">
        <f t="shared" si="289"/>
        <v>13.036581913951663</v>
      </c>
      <c r="Q603" s="42">
        <f t="shared" si="290"/>
        <v>0.76561396390065128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5.8241130099198493E-4</v>
      </c>
      <c r="U603" s="42">
        <f t="shared" si="292"/>
        <v>0.33966300077944567</v>
      </c>
      <c r="V603" s="42">
        <f t="shared" si="293"/>
        <v>1.0341095508096025</v>
      </c>
      <c r="W603" s="42">
        <f t="shared" si="294"/>
        <v>1.0229254749478327</v>
      </c>
      <c r="X603" s="42">
        <f t="shared" si="295"/>
        <v>1.1184075861769838E-2</v>
      </c>
      <c r="Y603" s="42">
        <f t="shared" si="269"/>
        <v>1.2100773382368431E-2</v>
      </c>
      <c r="Z603" s="10">
        <f t="shared" si="296"/>
        <v>20.777023663101893</v>
      </c>
      <c r="AA603">
        <f t="shared" si="274"/>
        <v>6507290.4972453527</v>
      </c>
      <c r="AB603" s="10">
        <f t="shared" si="275"/>
        <v>6.5072904972453527</v>
      </c>
      <c r="AC603" s="10">
        <f t="shared" si="276"/>
        <v>6.4062904972453527</v>
      </c>
      <c r="AD603" s="3">
        <f t="shared" si="277"/>
        <v>929.12117436480821</v>
      </c>
      <c r="AI603" s="94">
        <f t="shared" si="278"/>
        <v>1.0229254749478327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139.67353966066324</v>
      </c>
      <c r="I604">
        <f t="shared" si="270"/>
        <v>1.3967353966066323E-4</v>
      </c>
      <c r="J604" s="4">
        <f t="shared" si="286"/>
        <v>1118.5108311361741</v>
      </c>
      <c r="K604" s="40">
        <f t="shared" si="287"/>
        <v>8.0080366965253074</v>
      </c>
      <c r="L604" s="40">
        <f t="shared" si="271"/>
        <v>0</v>
      </c>
      <c r="M604" s="10">
        <f t="shared" si="288"/>
        <v>6.5072904972453527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17.20418640980624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-0.14810000000000001</v>
      </c>
      <c r="P604" s="10">
        <f t="shared" si="289"/>
        <v>13.036757005018247</v>
      </c>
      <c r="Q604" s="42">
        <f t="shared" si="290"/>
        <v>0.76691999260781585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5.8316782688078118E-4</v>
      </c>
      <c r="U604" s="42">
        <f t="shared" si="292"/>
        <v>0.33831256424165007</v>
      </c>
      <c r="V604" s="42">
        <f t="shared" si="293"/>
        <v>1.0340021857003767</v>
      </c>
      <c r="W604" s="42">
        <f t="shared" si="294"/>
        <v>1.0228312513846554</v>
      </c>
      <c r="X604" s="42">
        <f t="shared" si="295"/>
        <v>1.1170934315721359E-2</v>
      </c>
      <c r="Y604" s="42">
        <f t="shared" si="269"/>
        <v>1.2115362943270612E-2</v>
      </c>
      <c r="Z604" s="10">
        <f t="shared" si="296"/>
        <v>20.775088036102158</v>
      </c>
      <c r="AA604">
        <f t="shared" si="274"/>
        <v>6506693.6750510046</v>
      </c>
      <c r="AB604" s="10">
        <f t="shared" si="275"/>
        <v>6.5066936750510047</v>
      </c>
      <c r="AC604" s="10">
        <f t="shared" si="276"/>
        <v>6.4056936750510047</v>
      </c>
      <c r="AD604" s="3">
        <f t="shared" si="277"/>
        <v>929.03461567092165</v>
      </c>
      <c r="AI604" s="94">
        <f t="shared" si="278"/>
        <v>1.0228312513846554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139.67353966066324</v>
      </c>
      <c r="I605">
        <f t="shared" si="270"/>
        <v>1.3967353966066323E-4</v>
      </c>
      <c r="J605" s="4">
        <f t="shared" si="286"/>
        <v>1120.5237335177239</v>
      </c>
      <c r="K605" s="40">
        <f t="shared" si="287"/>
        <v>8.0224481762260442</v>
      </c>
      <c r="L605" s="40">
        <f t="shared" si="271"/>
        <v>0</v>
      </c>
      <c r="M605" s="10">
        <f t="shared" si="288"/>
        <v>6.5066936750510047</v>
      </c>
      <c r="N605" s="10">
        <f t="shared" si="297"/>
        <v>17.20418640980624</v>
      </c>
      <c r="O605" s="10">
        <f t="shared" si="298"/>
        <v>-0.14810000000000001</v>
      </c>
      <c r="P605" s="10">
        <f t="shared" si="289"/>
        <v>13.036934094295614</v>
      </c>
      <c r="Q605" s="42">
        <f t="shared" si="290"/>
        <v>0.7682260035743308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5.8392426312392205E-4</v>
      </c>
      <c r="U605" s="42">
        <f t="shared" si="292"/>
        <v>0.33696228772583131</v>
      </c>
      <c r="V605" s="42">
        <f t="shared" si="293"/>
        <v>1.0338937041408878</v>
      </c>
      <c r="W605" s="42">
        <f t="shared" si="294"/>
        <v>1.0227359624819492</v>
      </c>
      <c r="X605" s="42">
        <f t="shared" si="295"/>
        <v>1.1157741658938569E-2</v>
      </c>
      <c r="Y605" s="42">
        <f t="shared" si="269"/>
        <v>1.2129935076238727E-2</v>
      </c>
      <c r="Z605" s="10">
        <f t="shared" si="296"/>
        <v>20.773130767584629</v>
      </c>
      <c r="AA605">
        <f t="shared" si="274"/>
        <v>6506090.1800120752</v>
      </c>
      <c r="AB605" s="10">
        <f t="shared" si="275"/>
        <v>6.506090180012075</v>
      </c>
      <c r="AC605" s="10">
        <f t="shared" si="276"/>
        <v>6.405090180012075</v>
      </c>
      <c r="AD605" s="3">
        <f t="shared" si="277"/>
        <v>928.94708919682023</v>
      </c>
      <c r="AI605" s="94">
        <f t="shared" si="278"/>
        <v>1.0227359624819492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139.67353966066324</v>
      </c>
      <c r="I606">
        <f t="shared" si="270"/>
        <v>1.3967353966066323E-4</v>
      </c>
      <c r="J606" s="4">
        <f t="shared" si="286"/>
        <v>1122.5384573794786</v>
      </c>
      <c r="K606" s="40">
        <f t="shared" si="287"/>
        <v>8.0368726969094144</v>
      </c>
      <c r="L606" s="40">
        <f t="shared" si="271"/>
        <v>0</v>
      </c>
      <c r="M606" s="10">
        <f t="shared" si="288"/>
        <v>6.506090180012075</v>
      </c>
      <c r="N606" s="10">
        <f t="shared" si="297"/>
        <v>17.20418640980624</v>
      </c>
      <c r="O606" s="10">
        <f t="shared" si="298"/>
        <v>-0.14810000000000001</v>
      </c>
      <c r="P606" s="10">
        <f t="shared" si="289"/>
        <v>13.037113182505601</v>
      </c>
      <c r="Q606" s="42">
        <f t="shared" si="290"/>
        <v>0.76953199660043503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5.8468060879101149E-4</v>
      </c>
      <c r="U606" s="42">
        <f t="shared" si="292"/>
        <v>0.33561217289279349</v>
      </c>
      <c r="V606" s="42">
        <f t="shared" si="293"/>
        <v>1.0337841060799524</v>
      </c>
      <c r="W606" s="42">
        <f t="shared" si="294"/>
        <v>1.0226396081898455</v>
      </c>
      <c r="X606" s="42">
        <f t="shared" si="295"/>
        <v>1.1144497890106964E-2</v>
      </c>
      <c r="Y606" s="42">
        <f t="shared" ref="Y606:Y669" si="299">IF((X606*(Q606-Q605)+Y605)&lt;0,0,X606*(Q606-Q605)+Y605)</f>
        <v>1.214448971276264E-2</v>
      </c>
      <c r="Z606" s="10">
        <f t="shared" si="296"/>
        <v>20.771151856523382</v>
      </c>
      <c r="AA606">
        <f t="shared" si="274"/>
        <v>6505480.0118122352</v>
      </c>
      <c r="AB606" s="10">
        <f t="shared" si="275"/>
        <v>6.5054800118122351</v>
      </c>
      <c r="AC606" s="10">
        <f t="shared" si="276"/>
        <v>6.4044800118122351</v>
      </c>
      <c r="AD606" s="3">
        <f t="shared" si="277"/>
        <v>928.85859489662585</v>
      </c>
      <c r="AI606" s="94">
        <f t="shared" si="278"/>
        <v>1.0226396081898455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139.67353966066324</v>
      </c>
      <c r="I607">
        <f t="shared" si="270"/>
        <v>1.3967353966066323E-4</v>
      </c>
      <c r="J607" s="4">
        <f t="shared" si="286"/>
        <v>1124.5550027214381</v>
      </c>
      <c r="K607" s="40">
        <f t="shared" si="287"/>
        <v>8.0513102585754162</v>
      </c>
      <c r="L607" s="40">
        <f t="shared" si="271"/>
        <v>0</v>
      </c>
      <c r="M607" s="10">
        <f t="shared" si="288"/>
        <v>6.5054800118122351</v>
      </c>
      <c r="N607" s="10">
        <f t="shared" si="297"/>
        <v>17.20418640980624</v>
      </c>
      <c r="O607" s="10">
        <f t="shared" si="298"/>
        <v>-0.14810000000000001</v>
      </c>
      <c r="P607" s="10">
        <f t="shared" si="289"/>
        <v>13.03729427037851</v>
      </c>
      <c r="Q607" s="42">
        <f t="shared" si="290"/>
        <v>0.7708379714863105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5.8543686295165279E-4</v>
      </c>
      <c r="U607" s="42">
        <f t="shared" si="292"/>
        <v>0.33426222140334072</v>
      </c>
      <c r="V607" s="42">
        <f t="shared" si="293"/>
        <v>1.0336733914663454</v>
      </c>
      <c r="W607" s="42">
        <f t="shared" si="294"/>
        <v>1.022542188457839</v>
      </c>
      <c r="X607" s="42">
        <f t="shared" si="295"/>
        <v>1.1131203008506452E-2</v>
      </c>
      <c r="Y607" s="42">
        <f t="shared" si="299"/>
        <v>1.2159026784341331E-2</v>
      </c>
      <c r="Z607" s="10">
        <f t="shared" si="296"/>
        <v>20.7691513018808</v>
      </c>
      <c r="AA607">
        <f t="shared" si="274"/>
        <v>6504863.1701315492</v>
      </c>
      <c r="AB607" s="10">
        <f t="shared" si="275"/>
        <v>6.5048631701315491</v>
      </c>
      <c r="AC607" s="10">
        <f t="shared" si="276"/>
        <v>6.4038631701315492</v>
      </c>
      <c r="AD607" s="3">
        <f t="shared" si="277"/>
        <v>928.76913272393756</v>
      </c>
      <c r="AI607" s="94">
        <f t="shared" si="278"/>
        <v>1.022542188457839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139.67353966066324</v>
      </c>
      <c r="I608">
        <f t="shared" si="270"/>
        <v>1.3967353966066323E-4</v>
      </c>
      <c r="J608" s="4">
        <f t="shared" si="286"/>
        <v>1126.573369543602</v>
      </c>
      <c r="K608" s="40">
        <f t="shared" si="287"/>
        <v>8.0657608612240459</v>
      </c>
      <c r="L608" s="40">
        <f t="shared" si="271"/>
        <v>0</v>
      </c>
      <c r="M608" s="10">
        <f t="shared" si="288"/>
        <v>6.5048631701315491</v>
      </c>
      <c r="N608" s="10">
        <f t="shared" si="297"/>
        <v>17.20418640980624</v>
      </c>
      <c r="O608" s="10">
        <f t="shared" si="298"/>
        <v>-0.14810000000000001</v>
      </c>
      <c r="P608" s="10">
        <f t="shared" si="289"/>
        <v>13.037477358653</v>
      </c>
      <c r="Q608" s="42">
        <f t="shared" si="290"/>
        <v>0.77214392803208221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5.8619302467544966E-4</v>
      </c>
      <c r="U608" s="42">
        <f t="shared" si="292"/>
        <v>0.33291243491827699</v>
      </c>
      <c r="V608" s="42">
        <f t="shared" si="293"/>
        <v>1.0335615602478785</v>
      </c>
      <c r="W608" s="42">
        <f t="shared" si="294"/>
        <v>1.0224437032348486</v>
      </c>
      <c r="X608" s="42">
        <f t="shared" si="295"/>
        <v>1.1117857013029919E-2</v>
      </c>
      <c r="Y608" s="42">
        <f t="shared" si="299"/>
        <v>1.2173546222482451E-2</v>
      </c>
      <c r="Z608" s="10">
        <f t="shared" si="296"/>
        <v>20.767129102606482</v>
      </c>
      <c r="AA608">
        <f t="shared" si="274"/>
        <v>6504239.6546461424</v>
      </c>
      <c r="AB608" s="10">
        <f t="shared" si="275"/>
        <v>6.5042396546461427</v>
      </c>
      <c r="AC608" s="10">
        <f t="shared" si="276"/>
        <v>6.4032396546461428</v>
      </c>
      <c r="AD608" s="3">
        <f t="shared" si="277"/>
        <v>928.67870263178281</v>
      </c>
      <c r="AI608" s="94">
        <f t="shared" si="278"/>
        <v>1.0224437032348486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139.67353966066324</v>
      </c>
      <c r="I609">
        <f t="shared" si="270"/>
        <v>1.3967353966066323E-4</v>
      </c>
      <c r="J609" s="4">
        <f t="shared" si="286"/>
        <v>1128.5935578459712</v>
      </c>
      <c r="K609" s="40">
        <f t="shared" si="287"/>
        <v>8.0802245048553107</v>
      </c>
      <c r="L609" s="40">
        <f t="shared" si="271"/>
        <v>0</v>
      </c>
      <c r="M609" s="10">
        <f t="shared" si="288"/>
        <v>6.5042396546461427</v>
      </c>
      <c r="N609" s="10">
        <f t="shared" si="297"/>
        <v>17.20418640980624</v>
      </c>
      <c r="O609" s="10">
        <f t="shared" si="298"/>
        <v>-0.14810000000000001</v>
      </c>
      <c r="P609" s="10">
        <f t="shared" si="289"/>
        <v>13.037662448076206</v>
      </c>
      <c r="Q609" s="42">
        <f t="shared" si="290"/>
        <v>0.77344986603781696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5.8694909303200595E-4</v>
      </c>
      <c r="U609" s="42">
        <f t="shared" si="292"/>
        <v>0.33156281509840618</v>
      </c>
      <c r="V609" s="42">
        <f t="shared" si="293"/>
        <v>1.033448612372283</v>
      </c>
      <c r="W609" s="42">
        <f t="shared" si="294"/>
        <v>1.0223441524691645</v>
      </c>
      <c r="X609" s="42">
        <f t="shared" si="295"/>
        <v>1.110445990311848E-2</v>
      </c>
      <c r="Y609" s="42">
        <f t="shared" si="299"/>
        <v>1.2188047958703091E-2</v>
      </c>
      <c r="Z609" s="10">
        <f t="shared" si="296"/>
        <v>20.765085257638322</v>
      </c>
      <c r="AA609">
        <f t="shared" si="274"/>
        <v>6503609.4650285309</v>
      </c>
      <c r="AB609" s="10">
        <f t="shared" si="275"/>
        <v>6.5036094650285312</v>
      </c>
      <c r="AC609" s="10">
        <f t="shared" si="276"/>
        <v>6.4026094650285312</v>
      </c>
      <c r="AD609" s="3">
        <f t="shared" si="277"/>
        <v>928.58730457266586</v>
      </c>
      <c r="AI609" s="94">
        <f t="shared" si="278"/>
        <v>1.0223441524691645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139.67353966066324</v>
      </c>
      <c r="I610">
        <f t="shared" si="270"/>
        <v>1.3967353966066323E-4</v>
      </c>
      <c r="J610" s="4">
        <f t="shared" si="286"/>
        <v>1130.615567628545</v>
      </c>
      <c r="K610" s="40">
        <f t="shared" si="287"/>
        <v>8.0947011894692054</v>
      </c>
      <c r="L610" s="40">
        <f t="shared" si="271"/>
        <v>0</v>
      </c>
      <c r="M610" s="10">
        <f t="shared" si="288"/>
        <v>6.5036094650285312</v>
      </c>
      <c r="N610" s="10">
        <f t="shared" si="297"/>
        <v>17.20418640980624</v>
      </c>
      <c r="O610" s="10">
        <f t="shared" si="298"/>
        <v>-0.14810000000000001</v>
      </c>
      <c r="P610" s="10">
        <f t="shared" si="289"/>
        <v>13.037849539403648</v>
      </c>
      <c r="Q610" s="42">
        <f t="shared" si="290"/>
        <v>0.77475578530352296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5.8770506709092515E-4</v>
      </c>
      <c r="U610" s="42">
        <f t="shared" si="292"/>
        <v>0.33021336360453252</v>
      </c>
      <c r="V610" s="42">
        <f t="shared" si="293"/>
        <v>1.0333345477862523</v>
      </c>
      <c r="W610" s="42">
        <f t="shared" si="294"/>
        <v>1.0222435361085001</v>
      </c>
      <c r="X610" s="42">
        <f t="shared" si="295"/>
        <v>1.1091011677752283E-2</v>
      </c>
      <c r="Y610" s="42">
        <f t="shared" si="299"/>
        <v>1.2202531924529239E-2</v>
      </c>
      <c r="Z610" s="10">
        <f t="shared" si="296"/>
        <v>20.763019765901316</v>
      </c>
      <c r="AA610">
        <f t="shared" si="274"/>
        <v>6502972.6009472515</v>
      </c>
      <c r="AB610" s="10">
        <f t="shared" si="275"/>
        <v>6.5029726009472517</v>
      </c>
      <c r="AC610" s="10">
        <f t="shared" si="276"/>
        <v>6.4019726009472517</v>
      </c>
      <c r="AD610" s="3">
        <f t="shared" si="277"/>
        <v>928.49493849851365</v>
      </c>
      <c r="AI610" s="94">
        <f t="shared" si="278"/>
        <v>1.0222435361085001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139.67353966066324</v>
      </c>
      <c r="I611">
        <f t="shared" si="270"/>
        <v>1.3967353966066323E-4</v>
      </c>
      <c r="J611" s="4">
        <f t="shared" si="286"/>
        <v>1132.6393988913237</v>
      </c>
      <c r="K611" s="40">
        <f t="shared" si="287"/>
        <v>8.1091909150657333</v>
      </c>
      <c r="L611" s="40">
        <f t="shared" si="271"/>
        <v>0</v>
      </c>
      <c r="M611" s="10">
        <f t="shared" si="288"/>
        <v>6.5029726009472517</v>
      </c>
      <c r="N611" s="10">
        <f t="shared" si="297"/>
        <v>17.20418640980624</v>
      </c>
      <c r="O611" s="10">
        <f t="shared" si="298"/>
        <v>-0.14810000000000001</v>
      </c>
      <c r="P611" s="10">
        <f t="shared" si="289"/>
        <v>13.038038633399342</v>
      </c>
      <c r="Q611" s="42">
        <f t="shared" si="290"/>
        <v>0.77606168562914912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5.8846094592181089E-4</v>
      </c>
      <c r="U611" s="42">
        <f t="shared" si="292"/>
        <v>0.32886408209745993</v>
      </c>
      <c r="V611" s="42">
        <f t="shared" si="293"/>
        <v>1.0332193664364251</v>
      </c>
      <c r="W611" s="42">
        <f t="shared" si="294"/>
        <v>1.0221418540999341</v>
      </c>
      <c r="X611" s="42">
        <f t="shared" si="295"/>
        <v>1.1077512336491013E-2</v>
      </c>
      <c r="Y611" s="42">
        <f t="shared" si="299"/>
        <v>1.221699805149659E-2</v>
      </c>
      <c r="Z611" s="10">
        <f t="shared" si="296"/>
        <v>20.760932626308676</v>
      </c>
      <c r="AA611">
        <f t="shared" si="274"/>
        <v>6502329.0620672097</v>
      </c>
      <c r="AB611" s="10">
        <f t="shared" si="275"/>
        <v>6.5023290620672096</v>
      </c>
      <c r="AC611" s="10">
        <f t="shared" si="276"/>
        <v>6.4013290620672096</v>
      </c>
      <c r="AD611" s="3">
        <f t="shared" si="277"/>
        <v>928.40160436072654</v>
      </c>
      <c r="AI611" s="94">
        <f t="shared" si="278"/>
        <v>1.0221418540999341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139.67353966066324</v>
      </c>
      <c r="I612">
        <f t="shared" si="270"/>
        <v>1.3967353966066323E-4</v>
      </c>
      <c r="J612" s="4">
        <f t="shared" si="286"/>
        <v>1134.665051634307</v>
      </c>
      <c r="K612" s="40">
        <f t="shared" si="287"/>
        <v>8.123693681644891</v>
      </c>
      <c r="L612" s="40">
        <f t="shared" si="271"/>
        <v>0</v>
      </c>
      <c r="M612" s="10">
        <f t="shared" si="288"/>
        <v>6.5023290620672096</v>
      </c>
      <c r="N612" s="10">
        <f t="shared" si="297"/>
        <v>17.20418640980624</v>
      </c>
      <c r="O612" s="10">
        <f t="shared" si="298"/>
        <v>-0.14810000000000001</v>
      </c>
      <c r="P612" s="10">
        <f t="shared" si="289"/>
        <v>13.038229730835708</v>
      </c>
      <c r="Q612" s="42">
        <f t="shared" si="290"/>
        <v>0.77736756681458452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5.8921672859426678E-4</v>
      </c>
      <c r="U612" s="42">
        <f t="shared" si="292"/>
        <v>0.32751497223799253</v>
      </c>
      <c r="V612" s="42">
        <f t="shared" si="293"/>
        <v>1.033103068268489</v>
      </c>
      <c r="W612" s="42">
        <f t="shared" si="294"/>
        <v>1.0220391063899652</v>
      </c>
      <c r="X612" s="42">
        <f t="shared" si="295"/>
        <v>1.1063961878523765E-2</v>
      </c>
      <c r="Y612" s="42">
        <f t="shared" si="299"/>
        <v>1.2231446271150128E-2</v>
      </c>
      <c r="Z612" s="10">
        <f t="shared" si="296"/>
        <v>20.758823837760847</v>
      </c>
      <c r="AA612">
        <f t="shared" si="274"/>
        <v>6501678.8480493743</v>
      </c>
      <c r="AB612" s="10">
        <f t="shared" si="275"/>
        <v>6.5016788480493739</v>
      </c>
      <c r="AC612" s="10">
        <f t="shared" si="276"/>
        <v>6.4006788480493739</v>
      </c>
      <c r="AD612" s="3">
        <f t="shared" si="277"/>
        <v>928.30730211013406</v>
      </c>
      <c r="AI612" s="94">
        <f t="shared" si="278"/>
        <v>1.0220391063899652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139.67353966066324</v>
      </c>
      <c r="I613">
        <f t="shared" si="270"/>
        <v>1.3967353966066323E-4</v>
      </c>
      <c r="J613" s="4">
        <f t="shared" si="286"/>
        <v>1136.6925258574952</v>
      </c>
      <c r="K613" s="40">
        <f t="shared" si="287"/>
        <v>8.1382094892066803</v>
      </c>
      <c r="L613" s="40">
        <f t="shared" si="271"/>
        <v>0</v>
      </c>
      <c r="M613" s="10">
        <f t="shared" si="288"/>
        <v>6.5016788480493739</v>
      </c>
      <c r="N613" s="10">
        <f t="shared" si="297"/>
        <v>17.20418640980624</v>
      </c>
      <c r="O613" s="10">
        <f t="shared" si="298"/>
        <v>-0.14810000000000001</v>
      </c>
      <c r="P613" s="10">
        <f t="shared" si="289"/>
        <v>13.03842283249368</v>
      </c>
      <c r="Q613" s="42">
        <f t="shared" si="290"/>
        <v>0.77867342865965761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5.8997241417789654E-4</v>
      </c>
      <c r="U613" s="42">
        <f t="shared" si="292"/>
        <v>0.32616603568693425</v>
      </c>
      <c r="V613" s="42">
        <f t="shared" si="293"/>
        <v>1.0329856532279493</v>
      </c>
      <c r="W613" s="42">
        <f t="shared" si="294"/>
        <v>1.0219352929244634</v>
      </c>
      <c r="X613" s="42">
        <f t="shared" si="295"/>
        <v>1.105036030348594E-2</v>
      </c>
      <c r="Y613" s="42">
        <f t="shared" si="299"/>
        <v>1.2245876515044761E-2</v>
      </c>
      <c r="Z613" s="10">
        <f t="shared" si="296"/>
        <v>20.756693399146315</v>
      </c>
      <c r="AA613">
        <f t="shared" si="274"/>
        <v>6501021.958551025</v>
      </c>
      <c r="AB613" s="10">
        <f t="shared" si="275"/>
        <v>6.5010219585510249</v>
      </c>
      <c r="AC613" s="10">
        <f t="shared" si="276"/>
        <v>6.400021958551025</v>
      </c>
      <c r="AD613" s="3">
        <f t="shared" si="277"/>
        <v>928.21203169703051</v>
      </c>
      <c r="AI613" s="94">
        <f t="shared" si="278"/>
        <v>1.0219352929244634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139.67353966066324</v>
      </c>
      <c r="I614">
        <f t="shared" si="270"/>
        <v>1.3967353966066323E-4</v>
      </c>
      <c r="J614" s="4">
        <f t="shared" si="286"/>
        <v>1138.7218215608882</v>
      </c>
      <c r="K614" s="40">
        <f t="shared" si="287"/>
        <v>8.1527383377511011</v>
      </c>
      <c r="L614" s="40">
        <f t="shared" si="271"/>
        <v>0</v>
      </c>
      <c r="M614" s="10">
        <f t="shared" si="288"/>
        <v>6.5010219585510249</v>
      </c>
      <c r="N614" s="10">
        <f t="shared" si="297"/>
        <v>17.20418640980624</v>
      </c>
      <c r="O614" s="10">
        <f t="shared" si="298"/>
        <v>-0.14810000000000001</v>
      </c>
      <c r="P614" s="10">
        <f t="shared" si="289"/>
        <v>13.038617939162629</v>
      </c>
      <c r="Q614" s="42">
        <f t="shared" si="290"/>
        <v>0.77997927096413555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5.9072800174230378E-4</v>
      </c>
      <c r="U614" s="42">
        <f t="shared" si="292"/>
        <v>0.32481727410508909</v>
      </c>
      <c r="V614" s="42">
        <f t="shared" si="293"/>
        <v>1.0328671212596174</v>
      </c>
      <c r="W614" s="42">
        <f t="shared" si="294"/>
        <v>1.0218304136487097</v>
      </c>
      <c r="X614" s="42">
        <f t="shared" si="295"/>
        <v>1.1036707610907692E-2</v>
      </c>
      <c r="Y614" s="42">
        <f t="shared" si="299"/>
        <v>1.2260288714745238E-2</v>
      </c>
      <c r="Z614" s="10">
        <f t="shared" si="296"/>
        <v>20.754541309341224</v>
      </c>
      <c r="AA614">
        <f t="shared" si="274"/>
        <v>6500358.3932256382</v>
      </c>
      <c r="AB614" s="10">
        <f t="shared" si="275"/>
        <v>6.5003583932256381</v>
      </c>
      <c r="AC614" s="10">
        <f t="shared" si="276"/>
        <v>6.3993583932256382</v>
      </c>
      <c r="AD614" s="3">
        <f t="shared" si="277"/>
        <v>928.11579307115858</v>
      </c>
      <c r="AI614" s="94">
        <f t="shared" si="278"/>
        <v>1.0218304136487097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139.67353966066324</v>
      </c>
      <c r="I615">
        <f t="shared" ref="I615:I678" si="300">H615/1000^2</f>
        <v>1.3967353966066323E-4</v>
      </c>
      <c r="J615" s="4">
        <f t="shared" si="286"/>
        <v>1140.7529387444863</v>
      </c>
      <c r="K615" s="40">
        <f t="shared" si="287"/>
        <v>8.1672802272781571</v>
      </c>
      <c r="L615" s="40">
        <f t="shared" ref="L615:L678" si="301">IF((gstar-K615)&lt;0,0,gstar-K615)</f>
        <v>0</v>
      </c>
      <c r="M615" s="10">
        <f t="shared" si="288"/>
        <v>6.5003583932256381</v>
      </c>
      <c r="N615" s="10">
        <f t="shared" si="297"/>
        <v>17.20418640980624</v>
      </c>
      <c r="O615" s="10">
        <f t="shared" si="298"/>
        <v>-0.14810000000000001</v>
      </c>
      <c r="P615" s="10">
        <f t="shared" si="289"/>
        <v>13.038815051640412</v>
      </c>
      <c r="Q615" s="42">
        <f t="shared" si="290"/>
        <v>0.78128509352772357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5.9148349035709213E-4</v>
      </c>
      <c r="U615" s="42">
        <f t="shared" si="292"/>
        <v>0.3234686891532611</v>
      </c>
      <c r="V615" s="42">
        <f t="shared" si="293"/>
        <v>1.0327474723077774</v>
      </c>
      <c r="W615" s="42">
        <f t="shared" si="294"/>
        <v>1.0217244685073783</v>
      </c>
      <c r="X615" s="42">
        <f t="shared" si="295"/>
        <v>1.1023003800399112E-2</v>
      </c>
      <c r="Y615" s="42">
        <f t="shared" si="299"/>
        <v>1.2274682801826316E-2</v>
      </c>
      <c r="Z615" s="10">
        <f t="shared" si="296"/>
        <v>20.752367567209372</v>
      </c>
      <c r="AA615">
        <f t="shared" ref="AA615:AA678" si="304">Z615*rat*to+patm*1000000</f>
        <v>6499688.1517228819</v>
      </c>
      <c r="AB615" s="10">
        <f t="shared" ref="AB615:AB678" si="305">AA615/1000000</f>
        <v>6.4996881517228822</v>
      </c>
      <c r="AC615" s="10">
        <f t="shared" ref="AC615:AC678" si="306">AB615-patm</f>
        <v>6.3986881517228822</v>
      </c>
      <c r="AD615" s="3">
        <f t="shared" ref="AD615:AD678" si="307">AC615*1000000/6895</f>
        <v>928.01858618170877</v>
      </c>
      <c r="AI615" s="94">
        <f t="shared" ref="AI615:AI678" si="308">($M615-patm)*1000000*$I615/SQRT(rat*to)*SQRT(k)*(2/(k+1))^((k+1)/2/(k-1))</f>
        <v>1.0217244685073783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139.67353966066324</v>
      </c>
      <c r="I616">
        <f t="shared" si="300"/>
        <v>1.3967353966066323E-4</v>
      </c>
      <c r="J616" s="4">
        <f t="shared" ref="J616:J679" si="316">PI()/4*dc^2-PI()/4*(F616^2-E616^2)</f>
        <v>1142.785877408289</v>
      </c>
      <c r="K616" s="40">
        <f t="shared" ref="K616:K679" si="317">J616/H616</f>
        <v>8.1818351577878428</v>
      </c>
      <c r="L616" s="40">
        <f t="shared" si="301"/>
        <v>0</v>
      </c>
      <c r="M616" s="10">
        <f t="shared" ref="M616:M679" si="318">AB615</f>
        <v>6.4996881517228822</v>
      </c>
      <c r="N616" s="10">
        <f t="shared" si="297"/>
        <v>17.20418640980624</v>
      </c>
      <c r="O616" s="10">
        <f t="shared" si="298"/>
        <v>-0.14810000000000001</v>
      </c>
      <c r="P616" s="10">
        <f t="shared" ref="P616:P679" si="319">(1+kv*L616)*N616*M616^O616</f>
        <v>13.03901417073339</v>
      </c>
      <c r="Q616" s="42">
        <f t="shared" ref="Q616:Q679" si="320">xincp/P616+Q615</f>
        <v>0.78259089615006439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5.922388790918652E-4</v>
      </c>
      <c r="U616" s="42">
        <f t="shared" ref="U616:U679" si="322">rhopgrain*R616/1000^2</f>
        <v>0.32212028249225444</v>
      </c>
      <c r="V616" s="42">
        <f t="shared" ref="V616:V679" si="323">(U615-U616)/(Q616-Q615)</f>
        <v>1.0326267063160564</v>
      </c>
      <c r="W616" s="42">
        <f t="shared" ref="W616:W679" si="324">IF(V616&lt;AI616,IF(AB615&gt;pbd,AI616,0),AI616)</f>
        <v>1.0216174574445351</v>
      </c>
      <c r="X616" s="42">
        <f t="shared" ref="X616:X679" si="325">V616-W616</f>
        <v>1.1009248871521216E-2</v>
      </c>
      <c r="Y616" s="42">
        <f t="shared" si="299"/>
        <v>1.228905870787275E-2</v>
      </c>
      <c r="Z616" s="10">
        <f t="shared" ref="Z616:Z679" si="326">Y616/T616</f>
        <v>20.750172171601946</v>
      </c>
      <c r="AA616">
        <f t="shared" si="304"/>
        <v>6499011.2336885389</v>
      </c>
      <c r="AB616" s="10">
        <f t="shared" si="305"/>
        <v>6.4990112336885391</v>
      </c>
      <c r="AC616" s="10">
        <f t="shared" si="306"/>
        <v>6.3980112336885391</v>
      </c>
      <c r="AD616" s="3">
        <f t="shared" si="307"/>
        <v>927.92041097730805</v>
      </c>
      <c r="AI616" s="94">
        <f t="shared" si="308"/>
        <v>1.0216174574445351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139.67353966066324</v>
      </c>
      <c r="I617">
        <f t="shared" si="300"/>
        <v>1.3967353966066323E-4</v>
      </c>
      <c r="J617" s="4">
        <f t="shared" si="316"/>
        <v>1144.8206375522966</v>
      </c>
      <c r="K617" s="40">
        <f t="shared" si="317"/>
        <v>8.19640312928016</v>
      </c>
      <c r="L617" s="40">
        <f t="shared" si="301"/>
        <v>0</v>
      </c>
      <c r="M617" s="10">
        <f t="shared" si="318"/>
        <v>6.4990112336885391</v>
      </c>
      <c r="N617" s="10">
        <f t="shared" si="297"/>
        <v>17.20418640980624</v>
      </c>
      <c r="O617" s="10">
        <f t="shared" si="298"/>
        <v>-0.14810000000000001</v>
      </c>
      <c r="P617" s="10">
        <f t="shared" si="319"/>
        <v>13.039215297256446</v>
      </c>
      <c r="Q617" s="42">
        <f t="shared" si="320"/>
        <v>0.78389667863073753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5.929941670162267E-4</v>
      </c>
      <c r="U617" s="42">
        <f t="shared" si="322"/>
        <v>0.32077205578287299</v>
      </c>
      <c r="V617" s="42">
        <f t="shared" si="323"/>
        <v>1.0325048232278506</v>
      </c>
      <c r="W617" s="42">
        <f t="shared" si="324"/>
        <v>1.021509380403625</v>
      </c>
      <c r="X617" s="42">
        <f t="shared" si="325"/>
        <v>1.0995442824225599E-2</v>
      </c>
      <c r="Y617" s="42">
        <f t="shared" si="299"/>
        <v>1.2303416364479867E-2</v>
      </c>
      <c r="Z617" s="10">
        <f t="shared" si="326"/>
        <v>20.74795512135821</v>
      </c>
      <c r="AA617">
        <f t="shared" si="304"/>
        <v>6498327.6387647102</v>
      </c>
      <c r="AB617" s="10">
        <f t="shared" si="305"/>
        <v>6.4983276387647102</v>
      </c>
      <c r="AC617" s="10">
        <f t="shared" si="306"/>
        <v>6.3973276387647102</v>
      </c>
      <c r="AD617" s="3">
        <f t="shared" si="307"/>
        <v>927.82126740604929</v>
      </c>
      <c r="AI617" s="94">
        <f t="shared" si="308"/>
        <v>1.021509380403625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139.67353966066324</v>
      </c>
      <c r="I618">
        <f t="shared" si="300"/>
        <v>1.3967353966066323E-4</v>
      </c>
      <c r="J618" s="4">
        <f t="shared" si="316"/>
        <v>1146.8572191765088</v>
      </c>
      <c r="K618" s="40">
        <f t="shared" si="317"/>
        <v>8.210984141755107</v>
      </c>
      <c r="L618" s="40">
        <f t="shared" si="301"/>
        <v>0</v>
      </c>
      <c r="M618" s="10">
        <f t="shared" si="318"/>
        <v>6.4983276387647102</v>
      </c>
      <c r="N618" s="10">
        <f t="shared" si="297"/>
        <v>17.20418640980624</v>
      </c>
      <c r="O618" s="10">
        <f t="shared" si="298"/>
        <v>-0.14810000000000001</v>
      </c>
      <c r="P618" s="10">
        <f t="shared" si="319"/>
        <v>13.039418432032944</v>
      </c>
      <c r="Q618" s="42">
        <f t="shared" si="320"/>
        <v>0.78520244076925871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5.9374935319978016E-4</v>
      </c>
      <c r="U618" s="42">
        <f t="shared" si="322"/>
        <v>0.31942401068592086</v>
      </c>
      <c r="V618" s="42">
        <f t="shared" si="323"/>
        <v>1.0323818229856452</v>
      </c>
      <c r="W618" s="42">
        <f t="shared" si="324"/>
        <v>1.0214002373275062</v>
      </c>
      <c r="X618" s="42">
        <f t="shared" si="325"/>
        <v>1.0981585658139004E-2</v>
      </c>
      <c r="Y618" s="42">
        <f t="shared" si="299"/>
        <v>1.2317755703253193E-2</v>
      </c>
      <c r="Z618" s="10">
        <f t="shared" si="326"/>
        <v>20.745716415304642</v>
      </c>
      <c r="AA618">
        <f t="shared" si="304"/>
        <v>6497637.3665895583</v>
      </c>
      <c r="AB618" s="10">
        <f t="shared" si="305"/>
        <v>6.4976373665895579</v>
      </c>
      <c r="AC618" s="10">
        <f t="shared" si="306"/>
        <v>6.3966373665895579</v>
      </c>
      <c r="AD618" s="3">
        <f t="shared" si="307"/>
        <v>927.7211554154544</v>
      </c>
      <c r="AI618" s="94">
        <f t="shared" si="308"/>
        <v>1.0214002373275062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139.67353966066324</v>
      </c>
      <c r="I619">
        <f t="shared" si="300"/>
        <v>1.3967353966066323E-4</v>
      </c>
      <c r="J619" s="4">
        <f t="shared" si="316"/>
        <v>1148.8956222809261</v>
      </c>
      <c r="K619" s="40">
        <f t="shared" si="317"/>
        <v>8.2255781952126874</v>
      </c>
      <c r="L619" s="40">
        <f t="shared" si="301"/>
        <v>0</v>
      </c>
      <c r="M619" s="10">
        <f t="shared" si="318"/>
        <v>6.4976373665895579</v>
      </c>
      <c r="N619" s="10">
        <f t="shared" si="297"/>
        <v>17.20418640980624</v>
      </c>
      <c r="O619" s="10">
        <f t="shared" si="298"/>
        <v>-0.14810000000000001</v>
      </c>
      <c r="P619" s="10">
        <f t="shared" si="319"/>
        <v>13.039623575894817</v>
      </c>
      <c r="Q619" s="42">
        <f t="shared" si="320"/>
        <v>0.78650818236507891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5.9450443671212928E-4</v>
      </c>
      <c r="U619" s="42">
        <f t="shared" si="322"/>
        <v>0.31807614886220215</v>
      </c>
      <c r="V619" s="42">
        <f t="shared" si="323"/>
        <v>1.0322577055317399</v>
      </c>
      <c r="W619" s="42">
        <f t="shared" si="324"/>
        <v>1.0212900281584074</v>
      </c>
      <c r="X619" s="42">
        <f t="shared" si="325"/>
        <v>1.0967677373332485E-2</v>
      </c>
      <c r="Y619" s="42">
        <f t="shared" si="299"/>
        <v>1.233207665580909E-2</v>
      </c>
      <c r="Z619" s="10">
        <f t="shared" si="326"/>
        <v>20.743456052255709</v>
      </c>
      <c r="AA619">
        <f t="shared" si="304"/>
        <v>6496940.4167975429</v>
      </c>
      <c r="AB619" s="10">
        <f t="shared" si="305"/>
        <v>6.4969404167975426</v>
      </c>
      <c r="AC619" s="10">
        <f t="shared" si="306"/>
        <v>6.3959404167975427</v>
      </c>
      <c r="AD619" s="3">
        <f t="shared" si="307"/>
        <v>927.62007495250805</v>
      </c>
      <c r="AI619" s="94">
        <f t="shared" si="308"/>
        <v>1.0212900281584074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139.67353966066324</v>
      </c>
      <c r="I620">
        <f t="shared" si="300"/>
        <v>1.3967353966066323E-4</v>
      </c>
      <c r="J620" s="4">
        <f t="shared" si="316"/>
        <v>1150.935846865548</v>
      </c>
      <c r="K620" s="40">
        <f t="shared" si="317"/>
        <v>8.2401852896528993</v>
      </c>
      <c r="L620" s="40">
        <f t="shared" si="301"/>
        <v>0</v>
      </c>
      <c r="M620" s="10">
        <f t="shared" si="318"/>
        <v>6.4969404167975426</v>
      </c>
      <c r="N620" s="10">
        <f t="shared" si="297"/>
        <v>17.20418640980624</v>
      </c>
      <c r="O620" s="10">
        <f t="shared" si="298"/>
        <v>-0.14810000000000001</v>
      </c>
      <c r="P620" s="10">
        <f t="shared" si="319"/>
        <v>13.039830729682498</v>
      </c>
      <c r="Q620" s="42">
        <f t="shared" si="320"/>
        <v>0.78781390321758404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5.9525941662287769E-4</v>
      </c>
      <c r="U620" s="42">
        <f t="shared" si="322"/>
        <v>0.31672847197252069</v>
      </c>
      <c r="V620" s="42">
        <f t="shared" si="323"/>
        <v>1.0321324708078539</v>
      </c>
      <c r="W620" s="42">
        <f t="shared" si="324"/>
        <v>1.0211787528379663</v>
      </c>
      <c r="X620" s="42">
        <f t="shared" si="325"/>
        <v>1.0953717969887533E-2</v>
      </c>
      <c r="Y620" s="42">
        <f t="shared" si="299"/>
        <v>1.2346379153774832E-2</v>
      </c>
      <c r="Z620" s="10">
        <f t="shared" si="326"/>
        <v>20.741174031013763</v>
      </c>
      <c r="AA620">
        <f t="shared" si="304"/>
        <v>6496236.7890193854</v>
      </c>
      <c r="AB620" s="10">
        <f t="shared" si="305"/>
        <v>6.4962367890193855</v>
      </c>
      <c r="AC620" s="10">
        <f t="shared" si="306"/>
        <v>6.3952367890193855</v>
      </c>
      <c r="AD620" s="3">
        <f t="shared" si="307"/>
        <v>927.51802596365269</v>
      </c>
      <c r="AI620" s="94">
        <f t="shared" si="308"/>
        <v>1.0211787528379663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139.67353966066324</v>
      </c>
      <c r="I621">
        <f t="shared" si="300"/>
        <v>1.3967353966066323E-4</v>
      </c>
      <c r="J621" s="4">
        <f t="shared" si="316"/>
        <v>1152.9778929303748</v>
      </c>
      <c r="K621" s="40">
        <f t="shared" si="317"/>
        <v>8.2548054250757428</v>
      </c>
      <c r="L621" s="40">
        <f t="shared" si="301"/>
        <v>0</v>
      </c>
      <c r="M621" s="10">
        <f t="shared" si="318"/>
        <v>6.4962367890193855</v>
      </c>
      <c r="N621" s="10">
        <f t="shared" si="297"/>
        <v>17.20418640980624</v>
      </c>
      <c r="O621" s="10">
        <f t="shared" si="298"/>
        <v>-0.14810000000000001</v>
      </c>
      <c r="P621" s="10">
        <f t="shared" si="319"/>
        <v>13.040039894244956</v>
      </c>
      <c r="Q621" s="42">
        <f t="shared" si="320"/>
        <v>0.78911960312609408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5.96014292001629E-4</v>
      </c>
      <c r="U621" s="42">
        <f t="shared" si="322"/>
        <v>0.31538098167768064</v>
      </c>
      <c r="V621" s="42">
        <f t="shared" si="323"/>
        <v>1.032006118754881</v>
      </c>
      <c r="W621" s="42">
        <f t="shared" si="324"/>
        <v>1.0210664113072239</v>
      </c>
      <c r="X621" s="42">
        <f t="shared" si="325"/>
        <v>1.0939707447657154E-2</v>
      </c>
      <c r="Y621" s="42">
        <f t="shared" si="299"/>
        <v>1.2360663128788365E-2</v>
      </c>
      <c r="Z621" s="10">
        <f t="shared" si="326"/>
        <v>20.738870350368344</v>
      </c>
      <c r="AA621">
        <f t="shared" si="304"/>
        <v>6495526.4828818589</v>
      </c>
      <c r="AB621" s="10">
        <f t="shared" si="305"/>
        <v>6.4955264828818589</v>
      </c>
      <c r="AC621" s="10">
        <f t="shared" si="306"/>
        <v>6.3945264828818589</v>
      </c>
      <c r="AD621" s="3">
        <f t="shared" si="307"/>
        <v>927.41500839475839</v>
      </c>
      <c r="AI621" s="94">
        <f t="shared" si="308"/>
        <v>1.0210664113072239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139.67353966066324</v>
      </c>
      <c r="I622">
        <f t="shared" si="300"/>
        <v>1.3967353966066323E-4</v>
      </c>
      <c r="J622" s="4">
        <f t="shared" si="316"/>
        <v>1155.0217604754062</v>
      </c>
      <c r="K622" s="40">
        <f t="shared" si="317"/>
        <v>8.269438601481216</v>
      </c>
      <c r="L622" s="40">
        <f t="shared" si="301"/>
        <v>0</v>
      </c>
      <c r="M622" s="10">
        <f t="shared" si="318"/>
        <v>6.4955264828818589</v>
      </c>
      <c r="N622" s="10">
        <f t="shared" si="297"/>
        <v>17.20418640980624</v>
      </c>
      <c r="O622" s="10">
        <f t="shared" si="298"/>
        <v>-0.14810000000000001</v>
      </c>
      <c r="P622" s="10">
        <f t="shared" si="319"/>
        <v>13.040251070439743</v>
      </c>
      <c r="Q622" s="42">
        <f t="shared" si="320"/>
        <v>0.79042528188986261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5.9676906191798683E-4</v>
      </c>
      <c r="U622" s="42">
        <f t="shared" si="322"/>
        <v>0.314033679638486</v>
      </c>
      <c r="V622" s="42">
        <f t="shared" si="323"/>
        <v>1.0318786493133898</v>
      </c>
      <c r="W622" s="42">
        <f t="shared" si="324"/>
        <v>1.0209530035065901</v>
      </c>
      <c r="X622" s="42">
        <f t="shared" si="325"/>
        <v>1.0925645806799666E-2</v>
      </c>
      <c r="Y622" s="42">
        <f t="shared" si="299"/>
        <v>1.2374928512498759E-2</v>
      </c>
      <c r="Z622" s="10">
        <f t="shared" si="326"/>
        <v>20.736545009096716</v>
      </c>
      <c r="AA622">
        <f t="shared" si="304"/>
        <v>6494809.4980079504</v>
      </c>
      <c r="AB622" s="10">
        <f t="shared" si="305"/>
        <v>6.4948094980079505</v>
      </c>
      <c r="AC622" s="10">
        <f t="shared" si="306"/>
        <v>6.3938094980079505</v>
      </c>
      <c r="AD622" s="3">
        <f t="shared" si="307"/>
        <v>927.31102219114587</v>
      </c>
      <c r="AI622" s="94">
        <f t="shared" si="308"/>
        <v>1.0209530035065901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139.67353966066324</v>
      </c>
      <c r="I623">
        <f t="shared" si="300"/>
        <v>1.3967353966066323E-4</v>
      </c>
      <c r="J623" s="4">
        <f t="shared" si="316"/>
        <v>1157.0674495006426</v>
      </c>
      <c r="K623" s="40">
        <f t="shared" si="317"/>
        <v>8.2840848188693226</v>
      </c>
      <c r="L623" s="40">
        <f t="shared" si="301"/>
        <v>0</v>
      </c>
      <c r="M623" s="10">
        <f t="shared" si="318"/>
        <v>6.4948094980079505</v>
      </c>
      <c r="N623" s="10">
        <f t="shared" si="297"/>
        <v>17.20418640980624</v>
      </c>
      <c r="O623" s="10">
        <f t="shared" si="298"/>
        <v>-0.14810000000000001</v>
      </c>
      <c r="P623" s="10">
        <f t="shared" si="319"/>
        <v>13.040464259132992</v>
      </c>
      <c r="Q623" s="42">
        <f t="shared" si="320"/>
        <v>0.79173093930807592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5.975237254415549E-4</v>
      </c>
      <c r="U623" s="42">
        <f t="shared" si="322"/>
        <v>0.31268656751574087</v>
      </c>
      <c r="V623" s="42">
        <f t="shared" si="323"/>
        <v>1.0317500624233771</v>
      </c>
      <c r="W623" s="42">
        <f t="shared" si="324"/>
        <v>1.0208385293758715</v>
      </c>
      <c r="X623" s="42">
        <f t="shared" si="325"/>
        <v>1.0911533047505584E-2</v>
      </c>
      <c r="Y623" s="42">
        <f t="shared" si="299"/>
        <v>1.2389175236566314E-2</v>
      </c>
      <c r="Z623" s="10">
        <f t="shared" si="326"/>
        <v>20.734198005963741</v>
      </c>
      <c r="AA623">
        <f t="shared" si="304"/>
        <v>6494085.8340168232</v>
      </c>
      <c r="AB623" s="10">
        <f t="shared" si="305"/>
        <v>6.4940858340168228</v>
      </c>
      <c r="AC623" s="10">
        <f t="shared" si="306"/>
        <v>6.3930858340168228</v>
      </c>
      <c r="AD623" s="3">
        <f t="shared" si="307"/>
        <v>927.20606729758128</v>
      </c>
      <c r="AI623" s="94">
        <f t="shared" si="308"/>
        <v>1.0208385293758715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139.67353966066324</v>
      </c>
      <c r="I624">
        <f t="shared" si="300"/>
        <v>1.3967353966066323E-4</v>
      </c>
      <c r="J624" s="4">
        <f t="shared" si="316"/>
        <v>1159.1149600060839</v>
      </c>
      <c r="K624" s="40">
        <f t="shared" si="317"/>
        <v>8.2987440772400625</v>
      </c>
      <c r="L624" s="40">
        <f t="shared" si="301"/>
        <v>0</v>
      </c>
      <c r="M624" s="10">
        <f t="shared" si="318"/>
        <v>6.4940858340168228</v>
      </c>
      <c r="N624" s="10">
        <f t="shared" si="297"/>
        <v>17.20418640980624</v>
      </c>
      <c r="O624" s="10">
        <f t="shared" si="298"/>
        <v>-0.14810000000000001</v>
      </c>
      <c r="P624" s="10">
        <f t="shared" si="319"/>
        <v>13.040679461199399</v>
      </c>
      <c r="Q624" s="42">
        <f t="shared" si="320"/>
        <v>0.7930365751798526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5.9827828164193682E-4</v>
      </c>
      <c r="U624" s="42">
        <f t="shared" si="322"/>
        <v>0.31133964697024918</v>
      </c>
      <c r="V624" s="42">
        <f t="shared" si="323"/>
        <v>1.0316203580243424</v>
      </c>
      <c r="W624" s="42">
        <f t="shared" si="324"/>
        <v>1.0207229888542633</v>
      </c>
      <c r="X624" s="42">
        <f t="shared" si="325"/>
        <v>1.0897369170079108E-2</v>
      </c>
      <c r="Y624" s="42">
        <f t="shared" si="299"/>
        <v>1.2403403232662763E-2</v>
      </c>
      <c r="Z624" s="10">
        <f t="shared" si="326"/>
        <v>20.73182933972199</v>
      </c>
      <c r="AA624">
        <f t="shared" si="304"/>
        <v>6493355.4905238515</v>
      </c>
      <c r="AB624" s="10">
        <f t="shared" si="305"/>
        <v>6.4933554905238511</v>
      </c>
      <c r="AC624" s="10">
        <f t="shared" si="306"/>
        <v>6.3923554905238511</v>
      </c>
      <c r="AD624" s="3">
        <f t="shared" si="307"/>
        <v>927.10014365828158</v>
      </c>
      <c r="AI624" s="94">
        <f t="shared" si="308"/>
        <v>1.0207229888542633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139.67353966066324</v>
      </c>
      <c r="I625">
        <f t="shared" si="300"/>
        <v>1.3967353966066323E-4</v>
      </c>
      <c r="J625" s="4">
        <f t="shared" si="316"/>
        <v>1161.1642919917299</v>
      </c>
      <c r="K625" s="40">
        <f t="shared" si="317"/>
        <v>8.3134163765934321</v>
      </c>
      <c r="L625" s="40">
        <f t="shared" si="301"/>
        <v>0</v>
      </c>
      <c r="M625" s="10">
        <f t="shared" si="318"/>
        <v>6.4933554905238511</v>
      </c>
      <c r="N625" s="10">
        <f t="shared" si="297"/>
        <v>17.20418640980624</v>
      </c>
      <c r="O625" s="10">
        <f t="shared" si="298"/>
        <v>-0.14810000000000001</v>
      </c>
      <c r="P625" s="10">
        <f t="shared" si="319"/>
        <v>13.040896677522264</v>
      </c>
      <c r="Q625" s="42">
        <f t="shared" si="320"/>
        <v>0.79434218930424261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5.9903272958873621E-4</v>
      </c>
      <c r="U625" s="42">
        <f t="shared" si="322"/>
        <v>0.30999291966281495</v>
      </c>
      <c r="V625" s="42">
        <f t="shared" si="323"/>
        <v>1.0314895360552538</v>
      </c>
      <c r="W625" s="42">
        <f t="shared" si="324"/>
        <v>1.0206063818803555</v>
      </c>
      <c r="X625" s="42">
        <f t="shared" si="325"/>
        <v>1.088315417489838E-2</v>
      </c>
      <c r="Y625" s="42">
        <f t="shared" si="299"/>
        <v>1.2417612432471425E-2</v>
      </c>
      <c r="Z625" s="10">
        <f t="shared" si="326"/>
        <v>20.729439009111726</v>
      </c>
      <c r="AA625">
        <f t="shared" si="304"/>
        <v>6492618.4671406131</v>
      </c>
      <c r="AB625" s="10">
        <f t="shared" si="305"/>
        <v>6.4926184671406135</v>
      </c>
      <c r="AC625" s="10">
        <f t="shared" si="306"/>
        <v>6.3916184671406135</v>
      </c>
      <c r="AD625" s="3">
        <f t="shared" si="307"/>
        <v>926.99325121691265</v>
      </c>
      <c r="AI625" s="94">
        <f t="shared" si="308"/>
        <v>1.0206063818803555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139.67353966066324</v>
      </c>
      <c r="I626">
        <f t="shared" si="300"/>
        <v>1.3967353966066323E-4</v>
      </c>
      <c r="J626" s="4">
        <f t="shared" si="316"/>
        <v>1163.2154454575807</v>
      </c>
      <c r="K626" s="40">
        <f t="shared" si="317"/>
        <v>8.3281017169294334</v>
      </c>
      <c r="L626" s="40">
        <f t="shared" si="301"/>
        <v>0</v>
      </c>
      <c r="M626" s="10">
        <f t="shared" si="318"/>
        <v>6.4926184671406135</v>
      </c>
      <c r="N626" s="10">
        <f t="shared" si="297"/>
        <v>17.20418640980624</v>
      </c>
      <c r="O626" s="10">
        <f t="shared" si="298"/>
        <v>-0.14810000000000001</v>
      </c>
      <c r="P626" s="10">
        <f t="shared" si="319"/>
        <v>13.041115908993467</v>
      </c>
      <c r="Q626" s="42">
        <f t="shared" si="320"/>
        <v>0.79564778148022663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5.9978706835155668E-4</v>
      </c>
      <c r="U626" s="42">
        <f t="shared" si="322"/>
        <v>0.3086463872542422</v>
      </c>
      <c r="V626" s="42">
        <f t="shared" si="323"/>
        <v>1.0313575964545427</v>
      </c>
      <c r="W626" s="42">
        <f t="shared" si="324"/>
        <v>1.020488708392133</v>
      </c>
      <c r="X626" s="42">
        <f t="shared" si="325"/>
        <v>1.086888806240971E-2</v>
      </c>
      <c r="Y626" s="42">
        <f t="shared" si="299"/>
        <v>1.2431802767687353E-2</v>
      </c>
      <c r="Z626" s="10">
        <f t="shared" si="326"/>
        <v>20.727027012860884</v>
      </c>
      <c r="AA626">
        <f t="shared" si="304"/>
        <v>6491874.7634748844</v>
      </c>
      <c r="AB626" s="10">
        <f t="shared" si="305"/>
        <v>6.4918747634748843</v>
      </c>
      <c r="AC626" s="10">
        <f t="shared" si="306"/>
        <v>6.3908747634748844</v>
      </c>
      <c r="AD626" s="3">
        <f t="shared" si="307"/>
        <v>926.88538991658947</v>
      </c>
      <c r="AI626" s="94">
        <f t="shared" si="308"/>
        <v>1.020488708392133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139.67353966066324</v>
      </c>
      <c r="I627">
        <f t="shared" si="300"/>
        <v>1.3967353966066323E-4</v>
      </c>
      <c r="J627" s="4">
        <f t="shared" si="316"/>
        <v>1165.2684204036366</v>
      </c>
      <c r="K627" s="40">
        <f t="shared" si="317"/>
        <v>8.3428000982480679</v>
      </c>
      <c r="L627" s="40">
        <f t="shared" si="301"/>
        <v>0</v>
      </c>
      <c r="M627" s="10">
        <f t="shared" si="318"/>
        <v>6.4918747634748843</v>
      </c>
      <c r="N627" s="10">
        <f t="shared" si="297"/>
        <v>17.20418640980624</v>
      </c>
      <c r="O627" s="10">
        <f t="shared" si="298"/>
        <v>-0.14810000000000001</v>
      </c>
      <c r="P627" s="10">
        <f t="shared" si="319"/>
        <v>13.041337156513498</v>
      </c>
      <c r="Q627" s="42">
        <f t="shared" si="320"/>
        <v>0.79695335150671576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6.0054129700000197E-4</v>
      </c>
      <c r="U627" s="42">
        <f t="shared" si="322"/>
        <v>0.30730005140533495</v>
      </c>
      <c r="V627" s="42">
        <f t="shared" si="323"/>
        <v>1.0312245391599233</v>
      </c>
      <c r="W627" s="42">
        <f t="shared" si="324"/>
        <v>1.0203699683269729</v>
      </c>
      <c r="X627" s="42">
        <f t="shared" si="325"/>
        <v>1.0854570832950383E-2</v>
      </c>
      <c r="Y627" s="42">
        <f t="shared" si="299"/>
        <v>1.2445974170017256E-2</v>
      </c>
      <c r="Z627" s="10">
        <f t="shared" si="326"/>
        <v>20.724593349684685</v>
      </c>
      <c r="AA627">
        <f t="shared" si="304"/>
        <v>6491124.3791305255</v>
      </c>
      <c r="AB627" s="10">
        <f t="shared" si="305"/>
        <v>6.4911243791305253</v>
      </c>
      <c r="AC627" s="10">
        <f t="shared" si="306"/>
        <v>6.3901243791305253</v>
      </c>
      <c r="AD627" s="3">
        <f t="shared" si="307"/>
        <v>926.77655969985869</v>
      </c>
      <c r="AI627" s="94">
        <f t="shared" si="308"/>
        <v>1.0203699683269729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139.67353966066324</v>
      </c>
      <c r="I628">
        <f t="shared" si="300"/>
        <v>1.3967353966066323E-4</v>
      </c>
      <c r="J628" s="4">
        <f t="shared" si="316"/>
        <v>1167.3232168298969</v>
      </c>
      <c r="K628" s="40">
        <f t="shared" si="317"/>
        <v>8.3575115205493304</v>
      </c>
      <c r="L628" s="40">
        <f t="shared" si="301"/>
        <v>0</v>
      </c>
      <c r="M628" s="10">
        <f t="shared" si="318"/>
        <v>6.4911243791305253</v>
      </c>
      <c r="N628" s="10">
        <f t="shared" si="297"/>
        <v>17.20418640980624</v>
      </c>
      <c r="O628" s="10">
        <f t="shared" si="298"/>
        <v>-0.14810000000000001</v>
      </c>
      <c r="P628" s="10">
        <f t="shared" si="319"/>
        <v>13.041560420991511</v>
      </c>
      <c r="Q628" s="42">
        <f t="shared" si="320"/>
        <v>0.79825889918255044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6.0129541460367546E-4</v>
      </c>
      <c r="U628" s="42">
        <f t="shared" si="322"/>
        <v>0.30595391377689751</v>
      </c>
      <c r="V628" s="42">
        <f t="shared" si="323"/>
        <v>1.0310903641085367</v>
      </c>
      <c r="W628" s="42">
        <f t="shared" si="324"/>
        <v>1.0202501616216277</v>
      </c>
      <c r="X628" s="42">
        <f t="shared" si="325"/>
        <v>1.0840202486908979E-2</v>
      </c>
      <c r="Y628" s="42">
        <f t="shared" si="299"/>
        <v>1.2460126571179618E-2</v>
      </c>
      <c r="Z628" s="10">
        <f t="shared" si="326"/>
        <v>20.722138018285587</v>
      </c>
      <c r="AA628">
        <f t="shared" si="304"/>
        <v>6490367.313707456</v>
      </c>
      <c r="AB628" s="10">
        <f t="shared" si="305"/>
        <v>6.4903673137074556</v>
      </c>
      <c r="AC628" s="10">
        <f t="shared" si="306"/>
        <v>6.3893673137074556</v>
      </c>
      <c r="AD628" s="3">
        <f t="shared" si="307"/>
        <v>926.66676050869557</v>
      </c>
      <c r="AI628" s="94">
        <f t="shared" si="308"/>
        <v>1.0202501616216277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139.67353966066324</v>
      </c>
      <c r="I629">
        <f t="shared" si="300"/>
        <v>1.3967353966066323E-4</v>
      </c>
      <c r="J629" s="4">
        <f t="shared" si="316"/>
        <v>1169.3798347363622</v>
      </c>
      <c r="K629" s="40">
        <f t="shared" si="317"/>
        <v>8.3722359838332281</v>
      </c>
      <c r="L629" s="40">
        <f t="shared" si="301"/>
        <v>0</v>
      </c>
      <c r="M629" s="10">
        <f t="shared" si="318"/>
        <v>6.4903673137074556</v>
      </c>
      <c r="N629" s="10">
        <f t="shared" si="297"/>
        <v>17.20418640980624</v>
      </c>
      <c r="O629" s="10">
        <f t="shared" si="298"/>
        <v>-0.14810000000000001</v>
      </c>
      <c r="P629" s="10">
        <f t="shared" si="319"/>
        <v>13.041785703345324</v>
      </c>
      <c r="Q629" s="42">
        <f t="shared" si="320"/>
        <v>0.79956442430649999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6.0204942023218109E-4</v>
      </c>
      <c r="U629" s="42">
        <f t="shared" si="322"/>
        <v>0.30460797602973355</v>
      </c>
      <c r="V629" s="42">
        <f t="shared" si="323"/>
        <v>1.0309550712376607</v>
      </c>
      <c r="W629" s="42">
        <f t="shared" si="324"/>
        <v>1.0201292882122199</v>
      </c>
      <c r="X629" s="42">
        <f t="shared" si="325"/>
        <v>1.0825783025440794E-2</v>
      </c>
      <c r="Y629" s="42">
        <f t="shared" si="299"/>
        <v>1.2474259902905757E-2</v>
      </c>
      <c r="Z629" s="10">
        <f t="shared" si="326"/>
        <v>20.71966101735476</v>
      </c>
      <c r="AA629">
        <f t="shared" si="304"/>
        <v>6489603.566802118</v>
      </c>
      <c r="AB629" s="10">
        <f t="shared" si="305"/>
        <v>6.4896035668021179</v>
      </c>
      <c r="AC629" s="10">
        <f t="shared" si="306"/>
        <v>6.3886035668021179</v>
      </c>
      <c r="AD629" s="3">
        <f t="shared" si="307"/>
        <v>926.55599228457118</v>
      </c>
      <c r="AI629" s="94">
        <f t="shared" si="308"/>
        <v>1.0201292882122199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139.67353966066324</v>
      </c>
      <c r="I630">
        <f t="shared" si="300"/>
        <v>1.3967353966066323E-4</v>
      </c>
      <c r="J630" s="4">
        <f t="shared" si="316"/>
        <v>1171.4382741230324</v>
      </c>
      <c r="K630" s="40">
        <f t="shared" si="317"/>
        <v>8.3869734880997573</v>
      </c>
      <c r="L630" s="40">
        <f t="shared" si="301"/>
        <v>0</v>
      </c>
      <c r="M630" s="10">
        <f t="shared" si="318"/>
        <v>6.4896035668021179</v>
      </c>
      <c r="N630" s="10">
        <f t="shared" si="297"/>
        <v>17.20418640980624</v>
      </c>
      <c r="O630" s="10">
        <f t="shared" si="298"/>
        <v>-0.14810000000000001</v>
      </c>
      <c r="P630" s="10">
        <f t="shared" si="319"/>
        <v>13.0420130045013</v>
      </c>
      <c r="Q630" s="42">
        <f t="shared" si="320"/>
        <v>0.80086992667726187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6.0280331295512238E-4</v>
      </c>
      <c r="U630" s="42">
        <f t="shared" si="322"/>
        <v>0.30326223982464728</v>
      </c>
      <c r="V630" s="42">
        <f t="shared" si="323"/>
        <v>1.0308186604830964</v>
      </c>
      <c r="W630" s="42">
        <f t="shared" si="324"/>
        <v>1.0200073480343177</v>
      </c>
      <c r="X630" s="42">
        <f t="shared" si="325"/>
        <v>1.0811312448778754E-2</v>
      </c>
      <c r="Y630" s="42">
        <f t="shared" si="299"/>
        <v>1.2488374096938685E-2</v>
      </c>
      <c r="Z630" s="10">
        <f t="shared" si="326"/>
        <v>20.717162345569957</v>
      </c>
      <c r="AA630">
        <f t="shared" si="304"/>
        <v>6488833.1380068166</v>
      </c>
      <c r="AB630" s="10">
        <f t="shared" si="305"/>
        <v>6.4888331380068163</v>
      </c>
      <c r="AC630" s="10">
        <f t="shared" si="306"/>
        <v>6.3878331380068163</v>
      </c>
      <c r="AD630" s="3">
        <f t="shared" si="307"/>
        <v>926.44425496835629</v>
      </c>
      <c r="AI630" s="94">
        <f t="shared" si="308"/>
        <v>1.0200073480343177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139.67353966066324</v>
      </c>
      <c r="I631">
        <f t="shared" si="300"/>
        <v>1.3967353966066323E-4</v>
      </c>
      <c r="J631" s="4">
        <f t="shared" si="316"/>
        <v>1173.4985349899075</v>
      </c>
      <c r="K631" s="40">
        <f t="shared" si="317"/>
        <v>8.401724033348918</v>
      </c>
      <c r="L631" s="40">
        <f t="shared" si="301"/>
        <v>0</v>
      </c>
      <c r="M631" s="10">
        <f t="shared" si="318"/>
        <v>6.4888331380068163</v>
      </c>
      <c r="N631" s="10">
        <f t="shared" si="297"/>
        <v>17.20418640980624</v>
      </c>
      <c r="O631" s="10">
        <f t="shared" si="298"/>
        <v>-0.14810000000000001</v>
      </c>
      <c r="P631" s="10">
        <f t="shared" si="319"/>
        <v>13.042242325394559</v>
      </c>
      <c r="Q631" s="42">
        <f t="shared" si="320"/>
        <v>0.80217540609346094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6.0355709184210294E-4</v>
      </c>
      <c r="U631" s="42">
        <f t="shared" si="322"/>
        <v>0.30191670682244259</v>
      </c>
      <c r="V631" s="42">
        <f t="shared" si="323"/>
        <v>1.0306811317808702</v>
      </c>
      <c r="W631" s="42">
        <f t="shared" si="324"/>
        <v>1.019884341022828</v>
      </c>
      <c r="X631" s="42">
        <f t="shared" si="325"/>
        <v>1.0796790758042185E-2</v>
      </c>
      <c r="Y631" s="42">
        <f t="shared" si="299"/>
        <v>1.2502469085034317E-2</v>
      </c>
      <c r="Z631" s="10">
        <f t="shared" si="326"/>
        <v>20.714642001597255</v>
      </c>
      <c r="AA631">
        <f t="shared" si="304"/>
        <v>6488056.0269102547</v>
      </c>
      <c r="AB631" s="10">
        <f t="shared" si="305"/>
        <v>6.4880560269102547</v>
      </c>
      <c r="AC631" s="10">
        <f t="shared" si="306"/>
        <v>6.3870560269102548</v>
      </c>
      <c r="AD631" s="3">
        <f t="shared" si="307"/>
        <v>926.33154850039955</v>
      </c>
      <c r="AI631" s="94">
        <f t="shared" si="308"/>
        <v>1.019884341022828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139.67353966066324</v>
      </c>
      <c r="I632">
        <f t="shared" si="300"/>
        <v>1.3967353966066323E-4</v>
      </c>
      <c r="J632" s="4">
        <f t="shared" si="316"/>
        <v>1175.560617336987</v>
      </c>
      <c r="K632" s="40">
        <f t="shared" si="317"/>
        <v>8.4164876195807068</v>
      </c>
      <c r="L632" s="40">
        <f t="shared" si="301"/>
        <v>0</v>
      </c>
      <c r="M632" s="10">
        <f t="shared" si="318"/>
        <v>6.4880560269102547</v>
      </c>
      <c r="N632" s="10">
        <f t="shared" si="297"/>
        <v>17.20418640980624</v>
      </c>
      <c r="O632" s="10">
        <f t="shared" si="298"/>
        <v>-0.14810000000000001</v>
      </c>
      <c r="P632" s="10">
        <f t="shared" si="319"/>
        <v>13.042473666968826</v>
      </c>
      <c r="Q632" s="42">
        <f t="shared" si="320"/>
        <v>0.80348086235364902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6.0431075596272638E-4</v>
      </c>
      <c r="U632" s="42">
        <f t="shared" si="322"/>
        <v>0.30057137868392375</v>
      </c>
      <c r="V632" s="42">
        <f t="shared" si="323"/>
        <v>1.0305424850657361</v>
      </c>
      <c r="W632" s="42">
        <f t="shared" si="324"/>
        <v>1.0197602671120831</v>
      </c>
      <c r="X632" s="42">
        <f t="shared" si="325"/>
        <v>1.0782217953652973E-2</v>
      </c>
      <c r="Y632" s="42">
        <f t="shared" si="299"/>
        <v>1.2516544798960626E-2</v>
      </c>
      <c r="Z632" s="10">
        <f t="shared" si="326"/>
        <v>20.712099984089381</v>
      </c>
      <c r="AA632">
        <f t="shared" si="304"/>
        <v>6487272.2330970224</v>
      </c>
      <c r="AB632" s="10">
        <f t="shared" si="305"/>
        <v>6.4872722330970225</v>
      </c>
      <c r="AC632" s="10">
        <f t="shared" si="306"/>
        <v>6.3862722330970225</v>
      </c>
      <c r="AD632" s="3">
        <f t="shared" si="307"/>
        <v>926.21787282045284</v>
      </c>
      <c r="AI632" s="94">
        <f t="shared" si="308"/>
        <v>1.0197602671120831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139.67353966066324</v>
      </c>
      <c r="I633">
        <f t="shared" si="300"/>
        <v>1.3967353966066323E-4</v>
      </c>
      <c r="J633" s="4">
        <f t="shared" si="316"/>
        <v>1177.6245211642715</v>
      </c>
      <c r="K633" s="40">
        <f t="shared" si="317"/>
        <v>8.4312642467951306</v>
      </c>
      <c r="L633" s="40">
        <f t="shared" si="301"/>
        <v>0</v>
      </c>
      <c r="M633" s="10">
        <f t="shared" si="318"/>
        <v>6.4872722330970225</v>
      </c>
      <c r="N633" s="10">
        <f t="shared" si="297"/>
        <v>17.20418640980624</v>
      </c>
      <c r="O633" s="10">
        <f t="shared" si="298"/>
        <v>-0.14810000000000001</v>
      </c>
      <c r="P633" s="10">
        <f t="shared" si="319"/>
        <v>13.042707030176588</v>
      </c>
      <c r="Q633" s="42">
        <f t="shared" si="320"/>
        <v>0.80478629525630407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6.0506430438659643E-4</v>
      </c>
      <c r="U633" s="42">
        <f t="shared" si="322"/>
        <v>0.29922625706989453</v>
      </c>
      <c r="V633" s="42">
        <f t="shared" si="323"/>
        <v>1.030402720272672</v>
      </c>
      <c r="W633" s="42">
        <f t="shared" si="324"/>
        <v>1.0196351262357584</v>
      </c>
      <c r="X633" s="42">
        <f t="shared" si="325"/>
        <v>1.076759403691363E-2</v>
      </c>
      <c r="Y633" s="42">
        <f t="shared" si="299"/>
        <v>1.2530601170498845E-2</v>
      </c>
      <c r="Z633" s="10">
        <f t="shared" si="326"/>
        <v>20.709536291687456</v>
      </c>
      <c r="AA633">
        <f t="shared" si="304"/>
        <v>6486481.7561481288</v>
      </c>
      <c r="AB633" s="10">
        <f t="shared" si="305"/>
        <v>6.4864817561481285</v>
      </c>
      <c r="AC633" s="10">
        <f t="shared" si="306"/>
        <v>6.3854817561481285</v>
      </c>
      <c r="AD633" s="3">
        <f t="shared" si="307"/>
        <v>926.10322786774896</v>
      </c>
      <c r="AI633" s="94">
        <f t="shared" si="308"/>
        <v>1.0196351262357584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139.67353966066324</v>
      </c>
      <c r="I634">
        <f t="shared" si="300"/>
        <v>1.3967353966066323E-4</v>
      </c>
      <c r="J634" s="4">
        <f t="shared" si="316"/>
        <v>1179.6902464717609</v>
      </c>
      <c r="K634" s="40">
        <f t="shared" si="317"/>
        <v>8.4460539149921843</v>
      </c>
      <c r="L634" s="40">
        <f t="shared" si="301"/>
        <v>0</v>
      </c>
      <c r="M634" s="10">
        <f t="shared" si="318"/>
        <v>6.4864817561481285</v>
      </c>
      <c r="N634" s="10">
        <f t="shared" si="297"/>
        <v>17.20418640980624</v>
      </c>
      <c r="O634" s="10">
        <f t="shared" si="298"/>
        <v>-0.14810000000000001</v>
      </c>
      <c r="P634" s="10">
        <f t="shared" si="319"/>
        <v>13.042942415978967</v>
      </c>
      <c r="Q634" s="42">
        <f t="shared" si="320"/>
        <v>0.80609170459982948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6.058177361833166E-4</v>
      </c>
      <c r="U634" s="42">
        <f t="shared" si="322"/>
        <v>0.29788134364115915</v>
      </c>
      <c r="V634" s="42">
        <f t="shared" si="323"/>
        <v>1.0302618373354739</v>
      </c>
      <c r="W634" s="42">
        <f t="shared" si="324"/>
        <v>1.0195089183269577</v>
      </c>
      <c r="X634" s="42">
        <f t="shared" si="325"/>
        <v>1.0752919008516271E-2</v>
      </c>
      <c r="Y634" s="42">
        <f t="shared" si="299"/>
        <v>1.2544638131442734E-2</v>
      </c>
      <c r="Z634" s="10">
        <f t="shared" si="326"/>
        <v>20.706950923019537</v>
      </c>
      <c r="AA634">
        <f t="shared" si="304"/>
        <v>6485684.5956405541</v>
      </c>
      <c r="AB634" s="10">
        <f t="shared" si="305"/>
        <v>6.4856845956405538</v>
      </c>
      <c r="AC634" s="10">
        <f t="shared" si="306"/>
        <v>6.3846845956405538</v>
      </c>
      <c r="AD634" s="3">
        <f t="shared" si="307"/>
        <v>925.987613580936</v>
      </c>
      <c r="AI634" s="94">
        <f t="shared" si="308"/>
        <v>1.0195089183269577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139.67353966066324</v>
      </c>
      <c r="I635">
        <f t="shared" si="300"/>
        <v>1.3967353966066323E-4</v>
      </c>
      <c r="J635" s="4">
        <f t="shared" si="316"/>
        <v>1181.757793259455</v>
      </c>
      <c r="K635" s="40">
        <f t="shared" si="317"/>
        <v>8.4608566241718695</v>
      </c>
      <c r="L635" s="40">
        <f t="shared" si="301"/>
        <v>0</v>
      </c>
      <c r="M635" s="10">
        <f t="shared" si="318"/>
        <v>6.4856845956405538</v>
      </c>
      <c r="N635" s="10">
        <f t="shared" si="297"/>
        <v>17.20418640980624</v>
      </c>
      <c r="O635" s="10">
        <f t="shared" si="298"/>
        <v>-0.14810000000000001</v>
      </c>
      <c r="P635" s="10">
        <f t="shared" si="319"/>
        <v>13.043179825345836</v>
      </c>
      <c r="Q635" s="42">
        <f t="shared" si="320"/>
        <v>0.80739709018255346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6.065710504224907E-4</v>
      </c>
      <c r="U635" s="42">
        <f t="shared" si="322"/>
        <v>0.29653664005852148</v>
      </c>
      <c r="V635" s="42">
        <f t="shared" si="323"/>
        <v>1.0301198361878985</v>
      </c>
      <c r="W635" s="42">
        <f t="shared" si="324"/>
        <v>1.0193816433181413</v>
      </c>
      <c r="X635" s="42">
        <f t="shared" si="325"/>
        <v>1.073819286975719E-2</v>
      </c>
      <c r="Y635" s="42">
        <f t="shared" si="299"/>
        <v>1.2558655613599425E-2</v>
      </c>
      <c r="Z635" s="10">
        <f t="shared" si="326"/>
        <v>20.704343876701717</v>
      </c>
      <c r="AA635">
        <f t="shared" si="304"/>
        <v>6484880.7511475915</v>
      </c>
      <c r="AB635" s="10">
        <f t="shared" si="305"/>
        <v>6.4848807511475917</v>
      </c>
      <c r="AC635" s="10">
        <f t="shared" si="306"/>
        <v>6.3838807511475917</v>
      </c>
      <c r="AD635" s="3">
        <f t="shared" si="307"/>
        <v>925.87102989812786</v>
      </c>
      <c r="AI635" s="94">
        <f t="shared" si="308"/>
        <v>1.0193816433181413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139.67353966066324</v>
      </c>
      <c r="I636">
        <f t="shared" si="300"/>
        <v>1.3967353966066323E-4</v>
      </c>
      <c r="J636" s="4">
        <f t="shared" si="316"/>
        <v>1183.8271615273543</v>
      </c>
      <c r="K636" s="40">
        <f t="shared" si="317"/>
        <v>8.4756723743341897</v>
      </c>
      <c r="L636" s="40">
        <f t="shared" si="301"/>
        <v>0</v>
      </c>
      <c r="M636" s="10">
        <f t="shared" si="318"/>
        <v>6.4848807511475917</v>
      </c>
      <c r="N636" s="10">
        <f t="shared" si="297"/>
        <v>17.20418640980624</v>
      </c>
      <c r="O636" s="10">
        <f t="shared" si="298"/>
        <v>-0.14810000000000001</v>
      </c>
      <c r="P636" s="10">
        <f t="shared" si="319"/>
        <v>13.043419259255762</v>
      </c>
      <c r="Q636" s="42">
        <f t="shared" si="320"/>
        <v>0.80870245180272837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6.0732424617372226E-4</v>
      </c>
      <c r="U636" s="42">
        <f t="shared" si="322"/>
        <v>0.29519214798278554</v>
      </c>
      <c r="V636" s="42">
        <f t="shared" si="323"/>
        <v>1.0299767167628142</v>
      </c>
      <c r="W636" s="42">
        <f t="shared" si="324"/>
        <v>1.0192533011411811</v>
      </c>
      <c r="X636" s="42">
        <f t="shared" si="325"/>
        <v>1.0723415621633148E-2</v>
      </c>
      <c r="Y636" s="42">
        <f t="shared" si="299"/>
        <v>1.2572653548789088E-2</v>
      </c>
      <c r="Z636" s="10">
        <f t="shared" si="326"/>
        <v>20.701715151337364</v>
      </c>
      <c r="AA636">
        <f t="shared" si="304"/>
        <v>6484070.2222386114</v>
      </c>
      <c r="AB636" s="10">
        <f t="shared" si="305"/>
        <v>6.4840702222386115</v>
      </c>
      <c r="AC636" s="10">
        <f t="shared" si="306"/>
        <v>6.3830702222386115</v>
      </c>
      <c r="AD636" s="3">
        <f t="shared" si="307"/>
        <v>925.75347675686896</v>
      </c>
      <c r="AI636" s="94">
        <f t="shared" si="308"/>
        <v>1.0192533011411811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139.67353966066324</v>
      </c>
      <c r="I637">
        <f t="shared" si="300"/>
        <v>1.3967353966066323E-4</v>
      </c>
      <c r="J637" s="4">
        <f t="shared" si="316"/>
        <v>1185.898351275458</v>
      </c>
      <c r="K637" s="40">
        <f t="shared" si="317"/>
        <v>8.4905011654791398</v>
      </c>
      <c r="L637" s="40">
        <f t="shared" si="301"/>
        <v>0</v>
      </c>
      <c r="M637" s="10">
        <f t="shared" si="318"/>
        <v>6.4840702222386115</v>
      </c>
      <c r="N637" s="10">
        <f t="shared" si="297"/>
        <v>17.20418640980624</v>
      </c>
      <c r="O637" s="10">
        <f t="shared" si="298"/>
        <v>-0.14810000000000001</v>
      </c>
      <c r="P637" s="10">
        <f t="shared" si="319"/>
        <v>13.043660718696058</v>
      </c>
      <c r="Q637" s="42">
        <f t="shared" si="320"/>
        <v>0.81000778925853012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6.0807732250661489E-4</v>
      </c>
      <c r="U637" s="42">
        <f t="shared" si="322"/>
        <v>0.29384786907475557</v>
      </c>
      <c r="V637" s="42">
        <f t="shared" si="323"/>
        <v>1.0298324789924118</v>
      </c>
      <c r="W637" s="42">
        <f t="shared" si="324"/>
        <v>1.0191238917273227</v>
      </c>
      <c r="X637" s="42">
        <f t="shared" si="325"/>
        <v>1.0708587265089164E-2</v>
      </c>
      <c r="Y637" s="42">
        <f t="shared" si="299"/>
        <v>1.2586631868844931E-2</v>
      </c>
      <c r="Z637" s="10">
        <f t="shared" si="326"/>
        <v>20.699064745516814</v>
      </c>
      <c r="AA637">
        <f t="shared" si="304"/>
        <v>6483253.0084789628</v>
      </c>
      <c r="AB637" s="10">
        <f t="shared" si="305"/>
        <v>6.4832530084789628</v>
      </c>
      <c r="AC637" s="10">
        <f t="shared" si="306"/>
        <v>6.3822530084789628</v>
      </c>
      <c r="AD637" s="3">
        <f t="shared" si="307"/>
        <v>925.63495409412076</v>
      </c>
      <c r="AI637" s="94">
        <f t="shared" si="308"/>
        <v>1.0191238917273227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139.67353966066324</v>
      </c>
      <c r="I638">
        <f t="shared" si="300"/>
        <v>1.3967353966066323E-4</v>
      </c>
      <c r="J638" s="4">
        <f t="shared" si="316"/>
        <v>1187.9713625037666</v>
      </c>
      <c r="K638" s="40">
        <f t="shared" si="317"/>
        <v>8.5053429976067196</v>
      </c>
      <c r="L638" s="40">
        <f t="shared" si="301"/>
        <v>0</v>
      </c>
      <c r="M638" s="10">
        <f t="shared" si="318"/>
        <v>6.4832530084789628</v>
      </c>
      <c r="N638" s="10">
        <f t="shared" si="297"/>
        <v>17.20418640980624</v>
      </c>
      <c r="O638" s="10">
        <f t="shared" si="298"/>
        <v>-0.14810000000000001</v>
      </c>
      <c r="P638" s="10">
        <f t="shared" si="319"/>
        <v>13.043904204662841</v>
      </c>
      <c r="Q638" s="42">
        <f t="shared" si="320"/>
        <v>0.8113131023480572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6.088302784907722E-4</v>
      </c>
      <c r="U638" s="42">
        <f t="shared" si="322"/>
        <v>0.29250380499523548</v>
      </c>
      <c r="V638" s="42">
        <f t="shared" si="323"/>
        <v>1.0296871228090172</v>
      </c>
      <c r="W638" s="42">
        <f t="shared" si="324"/>
        <v>1.0189934150071693</v>
      </c>
      <c r="X638" s="42">
        <f t="shared" si="325"/>
        <v>1.0693707801847863E-2</v>
      </c>
      <c r="Y638" s="42">
        <f t="shared" si="299"/>
        <v>1.2600590505614261E-2</v>
      </c>
      <c r="Z638" s="10">
        <f t="shared" si="326"/>
        <v>20.696392657818912</v>
      </c>
      <c r="AA638">
        <f t="shared" si="304"/>
        <v>6482429.1094304528</v>
      </c>
      <c r="AB638" s="10">
        <f t="shared" si="305"/>
        <v>6.4824291094304529</v>
      </c>
      <c r="AC638" s="10">
        <f t="shared" si="306"/>
        <v>6.3814291094304529</v>
      </c>
      <c r="AD638" s="3">
        <f t="shared" si="307"/>
        <v>925.51546184633105</v>
      </c>
      <c r="AI638" s="94">
        <f t="shared" si="308"/>
        <v>1.0189934150071693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139.67353966066324</v>
      </c>
      <c r="I639">
        <f t="shared" si="300"/>
        <v>1.3967353966066323E-4</v>
      </c>
      <c r="J639" s="4">
        <f t="shared" si="316"/>
        <v>1190.0461952122801</v>
      </c>
      <c r="K639" s="40">
        <f t="shared" si="317"/>
        <v>8.5201978707169328</v>
      </c>
      <c r="L639" s="40">
        <f t="shared" si="301"/>
        <v>0</v>
      </c>
      <c r="M639" s="10">
        <f t="shared" si="318"/>
        <v>6.4824291094304529</v>
      </c>
      <c r="N639" s="10">
        <f t="shared" si="297"/>
        <v>17.20418640980624</v>
      </c>
      <c r="O639" s="10">
        <f t="shared" si="298"/>
        <v>-0.14810000000000001</v>
      </c>
      <c r="P639" s="10">
        <f t="shared" si="319"/>
        <v>13.044149718160902</v>
      </c>
      <c r="Q639" s="42">
        <f t="shared" si="320"/>
        <v>0.8126183908693303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6.0958311319579792E-4</v>
      </c>
      <c r="U639" s="42">
        <f t="shared" si="322"/>
        <v>0.29115995740502926</v>
      </c>
      <c r="V639" s="42">
        <f t="shared" si="323"/>
        <v>1.0295406481438467</v>
      </c>
      <c r="W639" s="42">
        <f t="shared" si="324"/>
        <v>1.0188618709107589</v>
      </c>
      <c r="X639" s="42">
        <f t="shared" si="325"/>
        <v>1.0678777233087855E-2</v>
      </c>
      <c r="Y639" s="42">
        <f t="shared" si="299"/>
        <v>1.2614529390957842E-2</v>
      </c>
      <c r="Z639" s="10">
        <f t="shared" si="326"/>
        <v>20.693698886809646</v>
      </c>
      <c r="AA639">
        <f t="shared" si="304"/>
        <v>6481598.5246509276</v>
      </c>
      <c r="AB639" s="10">
        <f t="shared" si="305"/>
        <v>6.481598524650928</v>
      </c>
      <c r="AC639" s="10">
        <f t="shared" si="306"/>
        <v>6.380598524650928</v>
      </c>
      <c r="AD639" s="3">
        <f t="shared" si="307"/>
        <v>925.39499994937307</v>
      </c>
      <c r="AI639" s="94">
        <f t="shared" si="308"/>
        <v>1.0188618709107589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139.67353966066324</v>
      </c>
      <c r="I640">
        <f t="shared" si="300"/>
        <v>1.3967353966066323E-4</v>
      </c>
      <c r="J640" s="4">
        <f t="shared" si="316"/>
        <v>1192.1228494009981</v>
      </c>
      <c r="K640" s="40">
        <f t="shared" si="317"/>
        <v>8.5350657848097757</v>
      </c>
      <c r="L640" s="40">
        <f t="shared" si="301"/>
        <v>0</v>
      </c>
      <c r="M640" s="10">
        <f t="shared" si="318"/>
        <v>6.481598524650928</v>
      </c>
      <c r="N640" s="10">
        <f t="shared" si="297"/>
        <v>17.20418640980624</v>
      </c>
      <c r="O640" s="10">
        <f t="shared" si="298"/>
        <v>-0.14810000000000001</v>
      </c>
      <c r="P640" s="10">
        <f t="shared" si="319"/>
        <v>13.044397260203842</v>
      </c>
      <c r="Q640" s="42">
        <f t="shared" si="320"/>
        <v>0.81392365462029159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6.1033582569129565E-4</v>
      </c>
      <c r="U640" s="42">
        <f t="shared" si="322"/>
        <v>0.28981632796494111</v>
      </c>
      <c r="V640" s="42">
        <f t="shared" si="323"/>
        <v>1.0293930549274781</v>
      </c>
      <c r="W640" s="42">
        <f t="shared" si="324"/>
        <v>1.0187292593674973</v>
      </c>
      <c r="X640" s="42">
        <f t="shared" si="325"/>
        <v>1.0663795559980871E-2</v>
      </c>
      <c r="Y640" s="42">
        <f t="shared" si="299"/>
        <v>1.2628448456749947E-2</v>
      </c>
      <c r="Z640" s="10">
        <f t="shared" si="326"/>
        <v>20.690983431042017</v>
      </c>
      <c r="AA640">
        <f t="shared" si="304"/>
        <v>6480761.2536942251</v>
      </c>
      <c r="AB640" s="10">
        <f t="shared" si="305"/>
        <v>6.480761253694225</v>
      </c>
      <c r="AC640" s="10">
        <f t="shared" si="306"/>
        <v>6.379761253694225</v>
      </c>
      <c r="AD640" s="3">
        <f t="shared" si="307"/>
        <v>925.27356833853878</v>
      </c>
      <c r="AI640" s="94">
        <f t="shared" si="308"/>
        <v>1.0187292593674973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139.67353966066324</v>
      </c>
      <c r="I641">
        <f t="shared" si="300"/>
        <v>1.3967353966066323E-4</v>
      </c>
      <c r="J641" s="4">
        <f t="shared" si="316"/>
        <v>1194.2013250699213</v>
      </c>
      <c r="K641" s="40">
        <f t="shared" si="317"/>
        <v>8.5499467398852538</v>
      </c>
      <c r="L641" s="40">
        <f t="shared" si="301"/>
        <v>0</v>
      </c>
      <c r="M641" s="10">
        <f t="shared" si="318"/>
        <v>6.480761253694225</v>
      </c>
      <c r="N641" s="10">
        <f t="shared" si="297"/>
        <v>17.20418640980624</v>
      </c>
      <c r="O641" s="10">
        <f t="shared" si="298"/>
        <v>-0.14810000000000001</v>
      </c>
      <c r="P641" s="10">
        <f t="shared" si="319"/>
        <v>13.044646831814084</v>
      </c>
      <c r="Q641" s="42">
        <f t="shared" si="320"/>
        <v>0.815228893398804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6.1108841504686913E-4</v>
      </c>
      <c r="U641" s="42">
        <f t="shared" si="322"/>
        <v>0.28847291833577476</v>
      </c>
      <c r="V641" s="42">
        <f t="shared" si="323"/>
        <v>1.0292443430905753</v>
      </c>
      <c r="W641" s="42">
        <f t="shared" si="324"/>
        <v>1.0185955803061497</v>
      </c>
      <c r="X641" s="42">
        <f t="shared" si="325"/>
        <v>1.0648762784425614E-2</v>
      </c>
      <c r="Y641" s="42">
        <f t="shared" si="299"/>
        <v>1.2642347634879359E-2</v>
      </c>
      <c r="Z641" s="10">
        <f t="shared" si="326"/>
        <v>20.6882462890574</v>
      </c>
      <c r="AA641">
        <f t="shared" si="304"/>
        <v>6479917.2961105984</v>
      </c>
      <c r="AB641" s="10">
        <f t="shared" si="305"/>
        <v>6.4799172961105986</v>
      </c>
      <c r="AC641" s="10">
        <f t="shared" si="306"/>
        <v>6.3789172961105987</v>
      </c>
      <c r="AD641" s="3">
        <f t="shared" si="307"/>
        <v>925.15116694860023</v>
      </c>
      <c r="AI641" s="94">
        <f t="shared" si="308"/>
        <v>1.0185955803061497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139.67353966066324</v>
      </c>
      <c r="I642">
        <f t="shared" si="300"/>
        <v>1.3967353966066323E-4</v>
      </c>
      <c r="J642" s="4">
        <f t="shared" si="316"/>
        <v>1196.281622219049</v>
      </c>
      <c r="K642" s="40">
        <f t="shared" si="317"/>
        <v>8.5648407359433598</v>
      </c>
      <c r="L642" s="40">
        <f t="shared" si="301"/>
        <v>0</v>
      </c>
      <c r="M642" s="10">
        <f t="shared" si="318"/>
        <v>6.4799172961105986</v>
      </c>
      <c r="N642" s="10">
        <f t="shared" si="297"/>
        <v>17.20418640980624</v>
      </c>
      <c r="O642" s="10">
        <f t="shared" si="298"/>
        <v>-0.14810000000000001</v>
      </c>
      <c r="P642" s="10">
        <f t="shared" si="319"/>
        <v>13.044898434022784</v>
      </c>
      <c r="Q642" s="42">
        <f t="shared" si="320"/>
        <v>0.81653410700265061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6.1184088033212187E-4</v>
      </c>
      <c r="U642" s="42">
        <f t="shared" si="322"/>
        <v>0.28712973017833437</v>
      </c>
      <c r="V642" s="42">
        <f t="shared" si="323"/>
        <v>1.0290945125624364</v>
      </c>
      <c r="W642" s="42">
        <f t="shared" si="324"/>
        <v>1.0184608336549092</v>
      </c>
      <c r="X642" s="42">
        <f t="shared" si="325"/>
        <v>1.06336789075272E-2</v>
      </c>
      <c r="Y642" s="42">
        <f t="shared" si="299"/>
        <v>1.26562268572484E-2</v>
      </c>
      <c r="Z642" s="10">
        <f t="shared" si="326"/>
        <v>20.685487459383715</v>
      </c>
      <c r="AA642">
        <f t="shared" si="304"/>
        <v>6479066.6514461543</v>
      </c>
      <c r="AB642" s="10">
        <f t="shared" si="305"/>
        <v>6.4790666514461543</v>
      </c>
      <c r="AC642" s="10">
        <f t="shared" si="306"/>
        <v>6.3780666514461544</v>
      </c>
      <c r="AD642" s="3">
        <f t="shared" si="307"/>
        <v>925.02779571372798</v>
      </c>
      <c r="AI642" s="94">
        <f t="shared" si="308"/>
        <v>1.0184608336549092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139.67353966066324</v>
      </c>
      <c r="I643">
        <f t="shared" si="300"/>
        <v>1.3967353966066323E-4</v>
      </c>
      <c r="J643" s="4">
        <f t="shared" si="316"/>
        <v>1198.3637408483819</v>
      </c>
      <c r="K643" s="40">
        <f t="shared" si="317"/>
        <v>8.579747772984101</v>
      </c>
      <c r="L643" s="40">
        <f t="shared" si="301"/>
        <v>0</v>
      </c>
      <c r="M643" s="10">
        <f t="shared" si="318"/>
        <v>6.4790666514461543</v>
      </c>
      <c r="N643" s="10">
        <f t="shared" si="297"/>
        <v>17.20418640980624</v>
      </c>
      <c r="O643" s="10">
        <f t="shared" si="298"/>
        <v>-0.14810000000000001</v>
      </c>
      <c r="P643" s="10">
        <f t="shared" si="319"/>
        <v>13.045152067869992</v>
      </c>
      <c r="Q643" s="42">
        <f t="shared" si="320"/>
        <v>0.81783929522953369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6.1259322061665746E-4</v>
      </c>
      <c r="U643" s="42">
        <f t="shared" si="322"/>
        <v>0.28578676515342405</v>
      </c>
      <c r="V643" s="42">
        <f t="shared" si="323"/>
        <v>1.0289435632724482</v>
      </c>
      <c r="W643" s="42">
        <f t="shared" si="324"/>
        <v>1.0183250193413076</v>
      </c>
      <c r="X643" s="42">
        <f t="shared" si="325"/>
        <v>1.0618543931140589E-2</v>
      </c>
      <c r="Y643" s="42">
        <f t="shared" si="299"/>
        <v>1.2670086055773966E-2</v>
      </c>
      <c r="Z643" s="10">
        <f t="shared" si="326"/>
        <v>20.682706940536853</v>
      </c>
      <c r="AA643">
        <f t="shared" si="304"/>
        <v>6478209.3192432886</v>
      </c>
      <c r="AB643" s="10">
        <f t="shared" si="305"/>
        <v>6.4782093192432884</v>
      </c>
      <c r="AC643" s="10">
        <f t="shared" si="306"/>
        <v>6.3772093192432884</v>
      </c>
      <c r="AD643" s="3">
        <f t="shared" si="307"/>
        <v>924.90345456755449</v>
      </c>
      <c r="AI643" s="94">
        <f t="shared" si="308"/>
        <v>1.0183250193413076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139.67353966066324</v>
      </c>
      <c r="I644">
        <f t="shared" si="300"/>
        <v>1.3967353966066323E-4</v>
      </c>
      <c r="J644" s="4">
        <f t="shared" si="316"/>
        <v>1200.4476809579194</v>
      </c>
      <c r="K644" s="40">
        <f t="shared" si="317"/>
        <v>8.5946678510074719</v>
      </c>
      <c r="L644" s="40">
        <f t="shared" si="301"/>
        <v>0</v>
      </c>
      <c r="M644" s="10">
        <f t="shared" si="318"/>
        <v>6.4782093192432884</v>
      </c>
      <c r="N644" s="10">
        <f t="shared" si="297"/>
        <v>17.20418640980624</v>
      </c>
      <c r="O644" s="10">
        <f t="shared" si="298"/>
        <v>-0.14810000000000001</v>
      </c>
      <c r="P644" s="10">
        <f t="shared" si="319"/>
        <v>13.04540773440454</v>
      </c>
      <c r="Q644" s="42">
        <f t="shared" si="320"/>
        <v>0.81914445787707435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6.1334543497007965E-4</v>
      </c>
      <c r="U644" s="42">
        <f t="shared" si="322"/>
        <v>0.28444402492184784</v>
      </c>
      <c r="V644" s="42">
        <f t="shared" si="323"/>
        <v>1.0287914951491763</v>
      </c>
      <c r="W644" s="42">
        <f t="shared" si="324"/>
        <v>1.0181881372922832</v>
      </c>
      <c r="X644" s="42">
        <f t="shared" si="325"/>
        <v>1.0603357856893147E-2</v>
      </c>
      <c r="Y644" s="42">
        <f t="shared" si="299"/>
        <v>1.268392516238729E-2</v>
      </c>
      <c r="Z644" s="10">
        <f t="shared" si="326"/>
        <v>20.679904731020031</v>
      </c>
      <c r="AA644">
        <f t="shared" si="304"/>
        <v>6477345.2990404917</v>
      </c>
      <c r="AB644" s="10">
        <f t="shared" si="305"/>
        <v>6.4773452990404916</v>
      </c>
      <c r="AC644" s="10">
        <f t="shared" si="306"/>
        <v>6.3763452990404916</v>
      </c>
      <c r="AD644" s="3">
        <f t="shared" si="307"/>
        <v>924.77814344314595</v>
      </c>
      <c r="AI644" s="94">
        <f t="shared" si="308"/>
        <v>1.0181881372922832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139.67353966066324</v>
      </c>
      <c r="I645">
        <f t="shared" si="300"/>
        <v>1.3967353966066323E-4</v>
      </c>
      <c r="J645" s="4">
        <f t="shared" si="316"/>
        <v>1202.5334425476617</v>
      </c>
      <c r="K645" s="40">
        <f t="shared" si="317"/>
        <v>8.6096009700134744</v>
      </c>
      <c r="L645" s="40">
        <f t="shared" si="301"/>
        <v>0</v>
      </c>
      <c r="M645" s="10">
        <f t="shared" si="318"/>
        <v>6.4773452990404916</v>
      </c>
      <c r="N645" s="10">
        <f t="shared" si="297"/>
        <v>17.20418640980624</v>
      </c>
      <c r="O645" s="10">
        <f t="shared" si="298"/>
        <v>-0.14810000000000001</v>
      </c>
      <c r="P645" s="10">
        <f t="shared" si="319"/>
        <v>13.045665434684116</v>
      </c>
      <c r="Q645" s="42">
        <f t="shared" si="320"/>
        <v>0.82044959474281176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6.1409752246199194E-4</v>
      </c>
      <c r="U645" s="42">
        <f t="shared" si="322"/>
        <v>0.28310151114440968</v>
      </c>
      <c r="V645" s="42">
        <f t="shared" si="323"/>
        <v>1.028638308120758</v>
      </c>
      <c r="W645" s="42">
        <f t="shared" si="324"/>
        <v>1.0180501874341508</v>
      </c>
      <c r="X645" s="42">
        <f t="shared" si="325"/>
        <v>1.0588120686607194E-2</v>
      </c>
      <c r="Y645" s="42">
        <f t="shared" si="299"/>
        <v>1.2697744109034258E-2</v>
      </c>
      <c r="Z645" s="10">
        <f t="shared" si="326"/>
        <v>20.677080829324066</v>
      </c>
      <c r="AA645">
        <f t="shared" si="304"/>
        <v>6476474.5903724292</v>
      </c>
      <c r="AB645" s="10">
        <f t="shared" si="305"/>
        <v>6.4764745903724288</v>
      </c>
      <c r="AC645" s="10">
        <f t="shared" si="306"/>
        <v>6.3754745903724288</v>
      </c>
      <c r="AD645" s="3">
        <f t="shared" si="307"/>
        <v>924.65186227301365</v>
      </c>
      <c r="AI645" s="94">
        <f t="shared" si="308"/>
        <v>1.0180501874341508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139.67353966066324</v>
      </c>
      <c r="I646">
        <f t="shared" si="300"/>
        <v>1.3967353966066323E-4</v>
      </c>
      <c r="J646" s="4">
        <f t="shared" si="316"/>
        <v>1204.6210256176089</v>
      </c>
      <c r="K646" s="40">
        <f t="shared" si="317"/>
        <v>8.6245471300021084</v>
      </c>
      <c r="L646" s="40">
        <f t="shared" si="301"/>
        <v>0</v>
      </c>
      <c r="M646" s="10">
        <f t="shared" si="318"/>
        <v>6.4764745903724288</v>
      </c>
      <c r="N646" s="10">
        <f t="shared" si="297"/>
        <v>17.20418640980624</v>
      </c>
      <c r="O646" s="10">
        <f t="shared" si="298"/>
        <v>-0.14810000000000001</v>
      </c>
      <c r="P646" s="10">
        <f t="shared" si="319"/>
        <v>13.045925169775257</v>
      </c>
      <c r="Q646" s="42">
        <f t="shared" si="320"/>
        <v>0.8217547056242025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6.1484948216199826E-4</v>
      </c>
      <c r="U646" s="42">
        <f t="shared" si="322"/>
        <v>0.28175922548191357</v>
      </c>
      <c r="V646" s="42">
        <f t="shared" si="323"/>
        <v>1.0284840021146417</v>
      </c>
      <c r="W646" s="42">
        <f t="shared" si="324"/>
        <v>1.0179111696926155</v>
      </c>
      <c r="X646" s="42">
        <f t="shared" si="325"/>
        <v>1.0572832422026224E-2</v>
      </c>
      <c r="Y646" s="42">
        <f t="shared" si="299"/>
        <v>1.2711542827675365E-2</v>
      </c>
      <c r="Z646" s="10">
        <f t="shared" si="326"/>
        <v>20.674235233927018</v>
      </c>
      <c r="AA646">
        <f t="shared" si="304"/>
        <v>6475597.192769831</v>
      </c>
      <c r="AB646" s="10">
        <f t="shared" si="305"/>
        <v>6.4755971927698308</v>
      </c>
      <c r="AC646" s="10">
        <f t="shared" si="306"/>
        <v>6.3745971927698308</v>
      </c>
      <c r="AD646" s="3">
        <f t="shared" si="307"/>
        <v>924.52461098909805</v>
      </c>
      <c r="AI646" s="94">
        <f t="shared" si="308"/>
        <v>1.0179111696926155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139.67353966066324</v>
      </c>
      <c r="I647">
        <f t="shared" si="300"/>
        <v>1.3967353966066323E-4</v>
      </c>
      <c r="J647" s="4">
        <f t="shared" si="316"/>
        <v>1206.7104301677607</v>
      </c>
      <c r="K647" s="40">
        <f t="shared" si="317"/>
        <v>8.6395063309733739</v>
      </c>
      <c r="L647" s="40">
        <f t="shared" si="301"/>
        <v>0</v>
      </c>
      <c r="M647" s="10">
        <f t="shared" si="318"/>
        <v>6.4755971927698308</v>
      </c>
      <c r="N647" s="10">
        <f t="shared" si="297"/>
        <v>17.20418640980624</v>
      </c>
      <c r="O647" s="10">
        <f t="shared" si="298"/>
        <v>-0.14810000000000001</v>
      </c>
      <c r="P647" s="10">
        <f t="shared" si="319"/>
        <v>13.046186940753378</v>
      </c>
      <c r="Q647" s="42">
        <f t="shared" si="320"/>
        <v>0.82305979031861976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6.1560131313970179E-4</v>
      </c>
      <c r="U647" s="42">
        <f t="shared" si="322"/>
        <v>0.28041716959516366</v>
      </c>
      <c r="V647" s="42">
        <f t="shared" si="323"/>
        <v>1.0283285770577171</v>
      </c>
      <c r="W647" s="42">
        <f t="shared" si="324"/>
        <v>1.0177710839927534</v>
      </c>
      <c r="X647" s="42">
        <f t="shared" si="325"/>
        <v>1.0557493064963674E-2</v>
      </c>
      <c r="Y647" s="42">
        <f t="shared" si="299"/>
        <v>1.2725321250285866E-2</v>
      </c>
      <c r="Z647" s="10">
        <f t="shared" si="326"/>
        <v>20.671367943294232</v>
      </c>
      <c r="AA647">
        <f t="shared" si="304"/>
        <v>6474713.1057595117</v>
      </c>
      <c r="AB647" s="10">
        <f t="shared" si="305"/>
        <v>6.4747131057595118</v>
      </c>
      <c r="AC647" s="10">
        <f t="shared" si="306"/>
        <v>6.3737131057595118</v>
      </c>
      <c r="AD647" s="3">
        <f t="shared" si="307"/>
        <v>924.39638952277187</v>
      </c>
      <c r="AI647" s="94">
        <f t="shared" si="308"/>
        <v>1.0177710839927534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139.67353966066324</v>
      </c>
      <c r="I648">
        <f t="shared" si="300"/>
        <v>1.3967353966066323E-4</v>
      </c>
      <c r="J648" s="4">
        <f t="shared" si="316"/>
        <v>1208.8016561981176</v>
      </c>
      <c r="K648" s="40">
        <f t="shared" si="317"/>
        <v>8.6544785729272729</v>
      </c>
      <c r="L648" s="40">
        <f t="shared" si="301"/>
        <v>0</v>
      </c>
      <c r="M648" s="10">
        <f t="shared" si="318"/>
        <v>6.4747131057595118</v>
      </c>
      <c r="N648" s="10">
        <f t="shared" si="297"/>
        <v>17.20418640980624</v>
      </c>
      <c r="O648" s="10">
        <f t="shared" si="298"/>
        <v>-0.14810000000000001</v>
      </c>
      <c r="P648" s="10">
        <f t="shared" si="319"/>
        <v>13.046450748702803</v>
      </c>
      <c r="Q648" s="42">
        <f t="shared" si="320"/>
        <v>0.82436484862335269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6.163530144647066E-4</v>
      </c>
      <c r="U648" s="42">
        <f t="shared" si="322"/>
        <v>0.2790753451449639</v>
      </c>
      <c r="V648" s="42">
        <f t="shared" si="323"/>
        <v>1.0281720328766082</v>
      </c>
      <c r="W648" s="42">
        <f t="shared" si="324"/>
        <v>1.017629930259015</v>
      </c>
      <c r="X648" s="42">
        <f t="shared" si="325"/>
        <v>1.0542102617593141E-2</v>
      </c>
      <c r="Y648" s="42">
        <f t="shared" si="299"/>
        <v>1.2739079308856304E-2</v>
      </c>
      <c r="Z648" s="10">
        <f t="shared" si="326"/>
        <v>20.668478955878886</v>
      </c>
      <c r="AA648">
        <f t="shared" si="304"/>
        <v>6473822.3288645297</v>
      </c>
      <c r="AB648" s="10">
        <f t="shared" si="305"/>
        <v>6.4738223288645296</v>
      </c>
      <c r="AC648" s="10">
        <f t="shared" si="306"/>
        <v>6.3728223288645296</v>
      </c>
      <c r="AD648" s="3">
        <f t="shared" si="307"/>
        <v>924.26719780486292</v>
      </c>
      <c r="AI648" s="94">
        <f t="shared" si="308"/>
        <v>1.017629930259015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139.67353966066324</v>
      </c>
      <c r="I649">
        <f t="shared" si="300"/>
        <v>1.3967353966066323E-4</v>
      </c>
      <c r="J649" s="4">
        <f t="shared" si="316"/>
        <v>1210.8947037086791</v>
      </c>
      <c r="K649" s="40">
        <f t="shared" si="317"/>
        <v>8.6694638558638015</v>
      </c>
      <c r="L649" s="40">
        <f t="shared" si="301"/>
        <v>0</v>
      </c>
      <c r="M649" s="10">
        <f t="shared" si="318"/>
        <v>6.4738223288645296</v>
      </c>
      <c r="N649" s="10">
        <f t="shared" si="297"/>
        <v>17.20418640980624</v>
      </c>
      <c r="O649" s="10">
        <f t="shared" si="298"/>
        <v>-0.14810000000000001</v>
      </c>
      <c r="P649" s="10">
        <f t="shared" si="319"/>
        <v>13.046716594716701</v>
      </c>
      <c r="Q649" s="42">
        <f t="shared" si="320"/>
        <v>0.82566988033560573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6.1710458520661607E-4</v>
      </c>
      <c r="U649" s="42">
        <f t="shared" si="322"/>
        <v>0.27773375379211834</v>
      </c>
      <c r="V649" s="42">
        <f t="shared" si="323"/>
        <v>1.0280143694971193</v>
      </c>
      <c r="W649" s="42">
        <f t="shared" si="324"/>
        <v>1.017487708415252</v>
      </c>
      <c r="X649" s="42">
        <f t="shared" si="325"/>
        <v>1.0526661081867283E-2</v>
      </c>
      <c r="Y649" s="42">
        <f t="shared" si="299"/>
        <v>1.2752816935392281E-2</v>
      </c>
      <c r="Z649" s="10">
        <f t="shared" si="326"/>
        <v>20.665568270121412</v>
      </c>
      <c r="AA649">
        <f t="shared" si="304"/>
        <v>6472924.8616040144</v>
      </c>
      <c r="AB649" s="10">
        <f t="shared" si="305"/>
        <v>6.4729248616040147</v>
      </c>
      <c r="AC649" s="10">
        <f t="shared" si="306"/>
        <v>6.3719248616040147</v>
      </c>
      <c r="AD649" s="3">
        <f t="shared" si="307"/>
        <v>924.13703576562932</v>
      </c>
      <c r="AI649" s="94">
        <f t="shared" si="308"/>
        <v>1.017487708415252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139.67353966066324</v>
      </c>
      <c r="I650">
        <f t="shared" si="300"/>
        <v>1.3967353966066323E-4</v>
      </c>
      <c r="J650" s="4">
        <f t="shared" si="316"/>
        <v>1212.9895726994455</v>
      </c>
      <c r="K650" s="40">
        <f t="shared" si="317"/>
        <v>8.6844621797829618</v>
      </c>
      <c r="L650" s="40">
        <f t="shared" si="301"/>
        <v>0</v>
      </c>
      <c r="M650" s="10">
        <f t="shared" si="318"/>
        <v>6.4729248616040147</v>
      </c>
      <c r="N650" s="10">
        <f t="shared" si="297"/>
        <v>17.20418640980624</v>
      </c>
      <c r="O650" s="10">
        <f t="shared" si="298"/>
        <v>-0.14810000000000001</v>
      </c>
      <c r="P650" s="10">
        <f t="shared" si="319"/>
        <v>13.046984479897191</v>
      </c>
      <c r="Q650" s="42">
        <f t="shared" si="320"/>
        <v>0.82697488525249807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6.1785602443503404E-4</v>
      </c>
      <c r="U650" s="42">
        <f t="shared" si="322"/>
        <v>0.27639239719743097</v>
      </c>
      <c r="V650" s="42">
        <f t="shared" si="323"/>
        <v>1.0278555868445294</v>
      </c>
      <c r="W650" s="42">
        <f t="shared" si="324"/>
        <v>1.0173444183846885</v>
      </c>
      <c r="X650" s="42">
        <f t="shared" si="325"/>
        <v>1.0511168459840903E-2</v>
      </c>
      <c r="Y650" s="42">
        <f t="shared" si="299"/>
        <v>1.2766534061914657E-2</v>
      </c>
      <c r="Z650" s="10">
        <f t="shared" si="326"/>
        <v>20.662635884449525</v>
      </c>
      <c r="AA650">
        <f t="shared" si="304"/>
        <v>6472020.703493177</v>
      </c>
      <c r="AB650" s="10">
        <f t="shared" si="305"/>
        <v>6.4720207034931772</v>
      </c>
      <c r="AC650" s="10">
        <f t="shared" si="306"/>
        <v>6.3710207034931772</v>
      </c>
      <c r="AD650" s="3">
        <f t="shared" si="307"/>
        <v>924.005903334761</v>
      </c>
      <c r="AI650" s="94">
        <f t="shared" si="308"/>
        <v>1.0173444183846885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139.67353966066324</v>
      </c>
      <c r="I651">
        <f t="shared" si="300"/>
        <v>1.3967353966066323E-4</v>
      </c>
      <c r="J651" s="4">
        <f t="shared" si="316"/>
        <v>1215.0862631704167</v>
      </c>
      <c r="K651" s="40">
        <f t="shared" si="317"/>
        <v>8.6994735446847553</v>
      </c>
      <c r="L651" s="40">
        <f t="shared" si="301"/>
        <v>0</v>
      </c>
      <c r="M651" s="10">
        <f t="shared" si="318"/>
        <v>6.4720207034931772</v>
      </c>
      <c r="N651" s="10">
        <f t="shared" si="297"/>
        <v>17.20418640980624</v>
      </c>
      <c r="O651" s="10">
        <f t="shared" si="298"/>
        <v>-0.14810000000000001</v>
      </c>
      <c r="P651" s="10">
        <f t="shared" si="319"/>
        <v>13.047254405355313</v>
      </c>
      <c r="Q651" s="42">
        <f t="shared" si="320"/>
        <v>0.82827986317106261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6.18607331219564E-4</v>
      </c>
      <c r="U651" s="42">
        <f t="shared" si="322"/>
        <v>0.27505127702170573</v>
      </c>
      <c r="V651" s="42">
        <f t="shared" si="323"/>
        <v>1.0276956848438128</v>
      </c>
      <c r="W651" s="42">
        <f t="shared" si="324"/>
        <v>1.0172000600899225</v>
      </c>
      <c r="X651" s="42">
        <f t="shared" si="325"/>
        <v>1.049562475389032E-2</v>
      </c>
      <c r="Y651" s="42">
        <f t="shared" si="299"/>
        <v>1.2780230620460024E-2</v>
      </c>
      <c r="Z651" s="10">
        <f t="shared" si="326"/>
        <v>20.659681797278768</v>
      </c>
      <c r="AA651">
        <f t="shared" si="304"/>
        <v>6471109.8540434716</v>
      </c>
      <c r="AB651" s="10">
        <f t="shared" si="305"/>
        <v>6.4711098540434717</v>
      </c>
      <c r="AC651" s="10">
        <f t="shared" si="306"/>
        <v>6.3701098540434717</v>
      </c>
      <c r="AD651" s="3">
        <f t="shared" si="307"/>
        <v>923.87380044140275</v>
      </c>
      <c r="AI651" s="94">
        <f t="shared" si="308"/>
        <v>1.0172000600899225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139.67353966066324</v>
      </c>
      <c r="I652">
        <f t="shared" si="300"/>
        <v>1.3967353966066323E-4</v>
      </c>
      <c r="J652" s="4">
        <f t="shared" si="316"/>
        <v>1217.1847751215928</v>
      </c>
      <c r="K652" s="40">
        <f t="shared" si="317"/>
        <v>8.7144979505691786</v>
      </c>
      <c r="L652" s="40">
        <f t="shared" si="301"/>
        <v>0</v>
      </c>
      <c r="M652" s="10">
        <f t="shared" si="318"/>
        <v>6.4711098540434717</v>
      </c>
      <c r="N652" s="10">
        <f t="shared" si="297"/>
        <v>17.20418640980624</v>
      </c>
      <c r="O652" s="10">
        <f t="shared" si="298"/>
        <v>-0.14810000000000001</v>
      </c>
      <c r="P652" s="10">
        <f t="shared" si="319"/>
        <v>13.047526372211012</v>
      </c>
      <c r="Q652" s="42">
        <f t="shared" si="320"/>
        <v>0.82958481388824579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6.1935850462980948E-4</v>
      </c>
      <c r="U652" s="42">
        <f t="shared" si="322"/>
        <v>0.27371039492574695</v>
      </c>
      <c r="V652" s="42">
        <f t="shared" si="323"/>
        <v>1.0275346634186855</v>
      </c>
      <c r="W652" s="42">
        <f t="shared" si="324"/>
        <v>1.0170546334529529</v>
      </c>
      <c r="X652" s="42">
        <f t="shared" si="325"/>
        <v>1.0480029965732607E-2</v>
      </c>
      <c r="Y652" s="42">
        <f t="shared" si="299"/>
        <v>1.2793906543079908E-2</v>
      </c>
      <c r="Z652" s="10">
        <f t="shared" si="326"/>
        <v>20.656706007010957</v>
      </c>
      <c r="AA652">
        <f t="shared" si="304"/>
        <v>6470192.3127621217</v>
      </c>
      <c r="AB652" s="10">
        <f t="shared" si="305"/>
        <v>6.4701923127621219</v>
      </c>
      <c r="AC652" s="10">
        <f t="shared" si="306"/>
        <v>6.3691923127621219</v>
      </c>
      <c r="AD652" s="3">
        <f t="shared" si="307"/>
        <v>923.74072701408579</v>
      </c>
      <c r="AI652" s="94">
        <f t="shared" si="308"/>
        <v>1.0170546334529529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139.67353966066324</v>
      </c>
      <c r="I653">
        <f t="shared" si="300"/>
        <v>1.3967353966066323E-4</v>
      </c>
      <c r="J653" s="4">
        <f t="shared" si="316"/>
        <v>1219.2851085529735</v>
      </c>
      <c r="K653" s="40">
        <f t="shared" si="317"/>
        <v>8.7295353974362335</v>
      </c>
      <c r="L653" s="40">
        <f t="shared" si="301"/>
        <v>0</v>
      </c>
      <c r="M653" s="10">
        <f t="shared" si="318"/>
        <v>6.4701923127621219</v>
      </c>
      <c r="N653" s="10">
        <f t="shared" si="297"/>
        <v>17.20418640980624</v>
      </c>
      <c r="O653" s="10">
        <f t="shared" si="298"/>
        <v>-0.14810000000000001</v>
      </c>
      <c r="P653" s="10">
        <f t="shared" si="319"/>
        <v>13.047800381593298</v>
      </c>
      <c r="Q653" s="42">
        <f t="shared" si="320"/>
        <v>0.83088973720090642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6.2010954373537442E-4</v>
      </c>
      <c r="U653" s="42">
        <f t="shared" si="322"/>
        <v>0.27236975257035839</v>
      </c>
      <c r="V653" s="42">
        <f t="shared" si="323"/>
        <v>1.0273725224933667</v>
      </c>
      <c r="W653" s="42">
        <f t="shared" si="324"/>
        <v>1.0169081383951026</v>
      </c>
      <c r="X653" s="42">
        <f t="shared" si="325"/>
        <v>1.0464384098264112E-2</v>
      </c>
      <c r="Y653" s="42">
        <f t="shared" si="299"/>
        <v>1.2807561761842369E-2</v>
      </c>
      <c r="Z653" s="10">
        <f t="shared" si="326"/>
        <v>20.653708512036495</v>
      </c>
      <c r="AA653">
        <f t="shared" si="304"/>
        <v>6469268.0791528318</v>
      </c>
      <c r="AB653" s="10">
        <f t="shared" si="305"/>
        <v>6.4692680791528314</v>
      </c>
      <c r="AC653" s="10">
        <f t="shared" si="306"/>
        <v>6.3682680791528314</v>
      </c>
      <c r="AD653" s="3">
        <f t="shared" si="307"/>
        <v>923.60668298083135</v>
      </c>
      <c r="AI653" s="94">
        <f t="shared" si="308"/>
        <v>1.0169081383951026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139.67353966066324</v>
      </c>
      <c r="I654">
        <f t="shared" si="300"/>
        <v>1.3967353966066323E-4</v>
      </c>
      <c r="J654" s="4">
        <f t="shared" si="316"/>
        <v>1221.3872634645591</v>
      </c>
      <c r="K654" s="40">
        <f t="shared" si="317"/>
        <v>8.7445858852859217</v>
      </c>
      <c r="L654" s="40">
        <f t="shared" si="301"/>
        <v>0</v>
      </c>
      <c r="M654" s="10">
        <f t="shared" si="318"/>
        <v>6.4692680791528314</v>
      </c>
      <c r="N654" s="10">
        <f t="shared" si="297"/>
        <v>17.20418640980624</v>
      </c>
      <c r="O654" s="10">
        <f t="shared" si="298"/>
        <v>-0.14810000000000001</v>
      </c>
      <c r="P654" s="10">
        <f t="shared" si="319"/>
        <v>13.04807643464004</v>
      </c>
      <c r="Q654" s="42">
        <f t="shared" si="320"/>
        <v>0.83219463290581519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6.2086044760586209E-4</v>
      </c>
      <c r="U654" s="42">
        <f t="shared" si="322"/>
        <v>0.27102935161634423</v>
      </c>
      <c r="V654" s="42">
        <f t="shared" si="323"/>
        <v>1.0272092619906941</v>
      </c>
      <c r="W654" s="42">
        <f t="shared" si="324"/>
        <v>1.0167605748371329</v>
      </c>
      <c r="X654" s="42">
        <f t="shared" si="325"/>
        <v>1.0448687153561176E-2</v>
      </c>
      <c r="Y654" s="42">
        <f t="shared" si="299"/>
        <v>1.2821196208830987E-2</v>
      </c>
      <c r="Z654" s="10">
        <f t="shared" si="326"/>
        <v>20.650689310732524</v>
      </c>
      <c r="AA654">
        <f t="shared" si="304"/>
        <v>6468337.1527152192</v>
      </c>
      <c r="AB654" s="10">
        <f t="shared" si="305"/>
        <v>6.4683371527152191</v>
      </c>
      <c r="AC654" s="10">
        <f t="shared" si="306"/>
        <v>6.3673371527152192</v>
      </c>
      <c r="AD654" s="3">
        <f t="shared" si="307"/>
        <v>923.47166826906732</v>
      </c>
      <c r="AI654" s="94">
        <f t="shared" si="308"/>
        <v>1.0167605748371329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139.67353966066324</v>
      </c>
      <c r="I655">
        <f t="shared" si="300"/>
        <v>1.3967353966066323E-4</v>
      </c>
      <c r="J655" s="4">
        <f t="shared" si="316"/>
        <v>1223.4912398563497</v>
      </c>
      <c r="K655" s="40">
        <f t="shared" si="317"/>
        <v>8.7596494141182415</v>
      </c>
      <c r="L655" s="40">
        <f t="shared" si="301"/>
        <v>0</v>
      </c>
      <c r="M655" s="10">
        <f t="shared" si="318"/>
        <v>6.4683371527152191</v>
      </c>
      <c r="N655" s="10">
        <f t="shared" si="297"/>
        <v>17.20418640980624</v>
      </c>
      <c r="O655" s="10">
        <f t="shared" si="298"/>
        <v>-0.14810000000000001</v>
      </c>
      <c r="P655" s="10">
        <f t="shared" si="319"/>
        <v>13.048354532498145</v>
      </c>
      <c r="Q655" s="42">
        <f t="shared" si="320"/>
        <v>0.83349950079965407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6.2161121531087644E-4</v>
      </c>
      <c r="U655" s="42">
        <f t="shared" si="322"/>
        <v>0.26968919372450839</v>
      </c>
      <c r="V655" s="42">
        <f t="shared" si="323"/>
        <v>1.0270448818333131</v>
      </c>
      <c r="W655" s="42">
        <f t="shared" si="324"/>
        <v>1.0166119426991524</v>
      </c>
      <c r="X655" s="42">
        <f t="shared" si="325"/>
        <v>1.0432939134160657E-2</v>
      </c>
      <c r="Y655" s="42">
        <f t="shared" si="299"/>
        <v>1.2834809816145529E-2</v>
      </c>
      <c r="Z655" s="10">
        <f t="shared" si="326"/>
        <v>20.647648401463705</v>
      </c>
      <c r="AA655">
        <f t="shared" si="304"/>
        <v>6467399.532945049</v>
      </c>
      <c r="AB655" s="10">
        <f t="shared" si="305"/>
        <v>6.4673995329450493</v>
      </c>
      <c r="AC655" s="10">
        <f t="shared" si="306"/>
        <v>6.3663995329450493</v>
      </c>
      <c r="AD655" s="3">
        <f t="shared" si="307"/>
        <v>923.3356828056634</v>
      </c>
      <c r="AI655" s="94">
        <f t="shared" si="308"/>
        <v>1.0166119426991524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139.67353966066324</v>
      </c>
      <c r="I656">
        <f t="shared" si="300"/>
        <v>1.3967353966066323E-4</v>
      </c>
      <c r="J656" s="4">
        <f t="shared" si="316"/>
        <v>1225.597037728345</v>
      </c>
      <c r="K656" s="40">
        <f t="shared" si="317"/>
        <v>8.7747259839331928</v>
      </c>
      <c r="L656" s="40">
        <f t="shared" si="301"/>
        <v>0</v>
      </c>
      <c r="M656" s="10">
        <f t="shared" si="318"/>
        <v>6.4673995329450493</v>
      </c>
      <c r="N656" s="10">
        <f t="shared" si="297"/>
        <v>17.20418640980624</v>
      </c>
      <c r="O656" s="10">
        <f t="shared" si="298"/>
        <v>-0.14810000000000001</v>
      </c>
      <c r="P656" s="10">
        <f t="shared" si="319"/>
        <v>13.048634676323513</v>
      </c>
      <c r="Q656" s="42">
        <f t="shared" si="320"/>
        <v>0.83480434067901532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6.2236184592002097E-4</v>
      </c>
      <c r="U656" s="42">
        <f t="shared" si="322"/>
        <v>0.26834928055565493</v>
      </c>
      <c r="V656" s="42">
        <f t="shared" si="323"/>
        <v>1.0268793819433031</v>
      </c>
      <c r="W656" s="42">
        <f t="shared" si="324"/>
        <v>1.0164622419006544</v>
      </c>
      <c r="X656" s="42">
        <f t="shared" si="325"/>
        <v>1.0417140042648709E-2</v>
      </c>
      <c r="Y656" s="42">
        <f t="shared" si="299"/>
        <v>1.2848402515902068E-2</v>
      </c>
      <c r="Z656" s="10">
        <f t="shared" si="326"/>
        <v>20.644585782582183</v>
      </c>
      <c r="AA656">
        <f t="shared" si="304"/>
        <v>6466455.2193342298</v>
      </c>
      <c r="AB656" s="10">
        <f t="shared" si="305"/>
        <v>6.4664552193342297</v>
      </c>
      <c r="AC656" s="10">
        <f t="shared" si="306"/>
        <v>6.3654552193342298</v>
      </c>
      <c r="AD656" s="3">
        <f t="shared" si="307"/>
        <v>923.19872651692958</v>
      </c>
      <c r="AI656" s="94">
        <f t="shared" si="308"/>
        <v>1.0164622419006544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139.67353966066324</v>
      </c>
      <c r="I657">
        <f t="shared" si="300"/>
        <v>1.3967353966066323E-4</v>
      </c>
      <c r="J657" s="4">
        <f t="shared" si="316"/>
        <v>1227.7046570805451</v>
      </c>
      <c r="K657" s="40">
        <f t="shared" si="317"/>
        <v>8.7898155947307739</v>
      </c>
      <c r="L657" s="40">
        <f t="shared" si="301"/>
        <v>0</v>
      </c>
      <c r="M657" s="10">
        <f t="shared" si="318"/>
        <v>6.4664552193342297</v>
      </c>
      <c r="N657" s="10">
        <f t="shared" si="297"/>
        <v>17.20418640980624</v>
      </c>
      <c r="O657" s="10">
        <f t="shared" si="298"/>
        <v>-0.14810000000000001</v>
      </c>
      <c r="P657" s="10">
        <f t="shared" si="319"/>
        <v>13.048916867281047</v>
      </c>
      <c r="Q657" s="42">
        <f t="shared" si="320"/>
        <v>0.83610915234040117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6.2311233850289932E-4</v>
      </c>
      <c r="U657" s="42">
        <f t="shared" si="322"/>
        <v>0.26700961377058796</v>
      </c>
      <c r="V657" s="42">
        <f t="shared" si="323"/>
        <v>1.0267127622419479</v>
      </c>
      <c r="W657" s="42">
        <f t="shared" si="324"/>
        <v>1.0163114723605176</v>
      </c>
      <c r="X657" s="42">
        <f t="shared" si="325"/>
        <v>1.0401289881430298E-2</v>
      </c>
      <c r="Y657" s="42">
        <f t="shared" si="299"/>
        <v>1.2861974240232813E-2</v>
      </c>
      <c r="Z657" s="10">
        <f t="shared" si="326"/>
        <v>20.64150145242705</v>
      </c>
      <c r="AA657">
        <f t="shared" si="304"/>
        <v>6465504.2113706451</v>
      </c>
      <c r="AB657" s="10">
        <f t="shared" si="305"/>
        <v>6.4655042113706447</v>
      </c>
      <c r="AC657" s="10">
        <f t="shared" si="306"/>
        <v>6.3645042113706447</v>
      </c>
      <c r="AD657" s="3">
        <f t="shared" si="307"/>
        <v>923.06079932859245</v>
      </c>
      <c r="AI657" s="94">
        <f t="shared" si="308"/>
        <v>1.0163114723605176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139.67353966066324</v>
      </c>
      <c r="I658">
        <f t="shared" si="300"/>
        <v>1.3967353966066323E-4</v>
      </c>
      <c r="J658" s="4">
        <f t="shared" si="316"/>
        <v>1229.8140979129498</v>
      </c>
      <c r="K658" s="40">
        <f t="shared" si="317"/>
        <v>8.8049182465109883</v>
      </c>
      <c r="L658" s="40">
        <f t="shared" si="301"/>
        <v>0</v>
      </c>
      <c r="M658" s="10">
        <f t="shared" si="318"/>
        <v>6.4655042113706447</v>
      </c>
      <c r="N658" s="10">
        <f t="shared" si="297"/>
        <v>17.20418640980624</v>
      </c>
      <c r="O658" s="10">
        <f t="shared" si="298"/>
        <v>-0.14810000000000001</v>
      </c>
      <c r="P658" s="10">
        <f t="shared" si="319"/>
        <v>13.049201106544714</v>
      </c>
      <c r="Q658" s="42">
        <f t="shared" si="320"/>
        <v>0.83741393558022292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6.2386269212911518E-4</v>
      </c>
      <c r="U658" s="42">
        <f t="shared" si="322"/>
        <v>0.26567019503011141</v>
      </c>
      <c r="V658" s="42">
        <f t="shared" si="323"/>
        <v>1.0265450226503003</v>
      </c>
      <c r="W658" s="42">
        <f t="shared" si="324"/>
        <v>1.0161596339969765</v>
      </c>
      <c r="X658" s="42">
        <f t="shared" si="325"/>
        <v>1.0385388653323835E-2</v>
      </c>
      <c r="Y658" s="42">
        <f t="shared" si="299"/>
        <v>1.2875524921286704E-2</v>
      </c>
      <c r="Z658" s="10">
        <f t="shared" si="326"/>
        <v>20.63839540932506</v>
      </c>
      <c r="AA658">
        <f t="shared" si="304"/>
        <v>6464546.5085383747</v>
      </c>
      <c r="AB658" s="10">
        <f t="shared" si="305"/>
        <v>6.4645465085383744</v>
      </c>
      <c r="AC658" s="10">
        <f t="shared" si="306"/>
        <v>6.3635465085383744</v>
      </c>
      <c r="AD658" s="3">
        <f t="shared" si="307"/>
        <v>922.92190116582663</v>
      </c>
      <c r="AI658" s="94">
        <f t="shared" si="308"/>
        <v>1.0161596339969765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139.67353966066324</v>
      </c>
      <c r="I659">
        <f t="shared" si="300"/>
        <v>1.3967353966066323E-4</v>
      </c>
      <c r="J659" s="4">
        <f t="shared" si="316"/>
        <v>1231.9253602255596</v>
      </c>
      <c r="K659" s="40">
        <f t="shared" si="317"/>
        <v>8.8200339392738343</v>
      </c>
      <c r="L659" s="40">
        <f t="shared" si="301"/>
        <v>0</v>
      </c>
      <c r="M659" s="10">
        <f t="shared" si="318"/>
        <v>6.4645465085383744</v>
      </c>
      <c r="N659" s="10">
        <f t="shared" si="297"/>
        <v>17.20418640980624</v>
      </c>
      <c r="O659" s="10">
        <f t="shared" si="298"/>
        <v>-0.14810000000000001</v>
      </c>
      <c r="P659" s="10">
        <f t="shared" si="319"/>
        <v>13.049487395297506</v>
      </c>
      <c r="Q659" s="42">
        <f t="shared" si="320"/>
        <v>0.83871869019480028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6.2461290586827208E-4</v>
      </c>
      <c r="U659" s="42">
        <f t="shared" si="322"/>
        <v>0.26433102599502933</v>
      </c>
      <c r="V659" s="42">
        <f t="shared" si="323"/>
        <v>1.0263761630886223</v>
      </c>
      <c r="W659" s="42">
        <f t="shared" si="324"/>
        <v>1.0160067267276593</v>
      </c>
      <c r="X659" s="42">
        <f t="shared" si="325"/>
        <v>1.0369436360962991E-2</v>
      </c>
      <c r="Y659" s="42">
        <f t="shared" si="299"/>
        <v>1.2889054491229237E-2</v>
      </c>
      <c r="Z659" s="10">
        <f t="shared" si="326"/>
        <v>20.635267651590084</v>
      </c>
      <c r="AA659">
        <f t="shared" si="304"/>
        <v>6463582.1103175236</v>
      </c>
      <c r="AB659" s="10">
        <f t="shared" si="305"/>
        <v>6.4635821103175237</v>
      </c>
      <c r="AC659" s="10">
        <f t="shared" si="306"/>
        <v>6.3625821103175237</v>
      </c>
      <c r="AD659" s="3">
        <f t="shared" si="307"/>
        <v>922.78203195323044</v>
      </c>
      <c r="AI659" s="94">
        <f t="shared" si="308"/>
        <v>1.0160067267276593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139.67353966066324</v>
      </c>
      <c r="I660">
        <f t="shared" si="300"/>
        <v>1.3967353966066323E-4</v>
      </c>
      <c r="J660" s="4">
        <f t="shared" si="316"/>
        <v>1234.0384440183741</v>
      </c>
      <c r="K660" s="40">
        <f t="shared" si="317"/>
        <v>8.83516267301931</v>
      </c>
      <c r="L660" s="40">
        <f t="shared" si="301"/>
        <v>0</v>
      </c>
      <c r="M660" s="10">
        <f t="shared" si="318"/>
        <v>6.4635821103175237</v>
      </c>
      <c r="N660" s="10">
        <f t="shared" si="297"/>
        <v>17.20418640980624</v>
      </c>
      <c r="O660" s="10">
        <f t="shared" si="298"/>
        <v>-0.14810000000000001</v>
      </c>
      <c r="P660" s="10">
        <f t="shared" si="319"/>
        <v>13.049775734731488</v>
      </c>
      <c r="Q660" s="42">
        <f t="shared" si="320"/>
        <v>0.84002341598036057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6.2536297878997373E-4</v>
      </c>
      <c r="U660" s="42">
        <f t="shared" si="322"/>
        <v>0.26299210832614572</v>
      </c>
      <c r="V660" s="42">
        <f t="shared" si="323"/>
        <v>1.0262061834768117</v>
      </c>
      <c r="W660" s="42">
        <f t="shared" si="324"/>
        <v>1.0158527504695594</v>
      </c>
      <c r="X660" s="42">
        <f t="shared" si="325"/>
        <v>1.0353433007252333E-2</v>
      </c>
      <c r="Y660" s="42">
        <f t="shared" si="299"/>
        <v>1.290256288224287E-2</v>
      </c>
      <c r="Z660" s="10">
        <f t="shared" si="326"/>
        <v>20.632118177523516</v>
      </c>
      <c r="AA660">
        <f t="shared" si="304"/>
        <v>6462611.0161843533</v>
      </c>
      <c r="AB660" s="10">
        <f t="shared" si="305"/>
        <v>6.4626110161843533</v>
      </c>
      <c r="AC660" s="10">
        <f t="shared" si="306"/>
        <v>6.3616110161843533</v>
      </c>
      <c r="AD660" s="3">
        <f t="shared" si="307"/>
        <v>922.64119161484462</v>
      </c>
      <c r="AI660" s="94">
        <f t="shared" si="308"/>
        <v>1.0158527504695594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139.67353966066324</v>
      </c>
      <c r="I661">
        <f t="shared" si="300"/>
        <v>1.3967353966066323E-4</v>
      </c>
      <c r="J661" s="4">
        <f t="shared" si="316"/>
        <v>1236.1533492913936</v>
      </c>
      <c r="K661" s="40">
        <f t="shared" si="317"/>
        <v>8.8503044477474209</v>
      </c>
      <c r="L661" s="40">
        <f t="shared" si="301"/>
        <v>0</v>
      </c>
      <c r="M661" s="10">
        <f t="shared" si="318"/>
        <v>6.4626110161843533</v>
      </c>
      <c r="N661" s="10">
        <f t="shared" si="297"/>
        <v>17.20418640980624</v>
      </c>
      <c r="O661" s="10">
        <f t="shared" si="298"/>
        <v>-0.14810000000000001</v>
      </c>
      <c r="P661" s="10">
        <f t="shared" si="319"/>
        <v>13.050066126047792</v>
      </c>
      <c r="Q661" s="42">
        <f t="shared" si="320"/>
        <v>0.8413281127330382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6.2611290996382387E-4</v>
      </c>
      <c r="U661" s="42">
        <f t="shared" si="322"/>
        <v>0.26165344368426469</v>
      </c>
      <c r="V661" s="42">
        <f t="shared" si="323"/>
        <v>1.0260350837339702</v>
      </c>
      <c r="W661" s="42">
        <f t="shared" si="324"/>
        <v>1.0156977051390566</v>
      </c>
      <c r="X661" s="42">
        <f t="shared" si="325"/>
        <v>1.0337378594913682E-2</v>
      </c>
      <c r="Y661" s="42">
        <f t="shared" si="299"/>
        <v>1.2916050026526854E-2</v>
      </c>
      <c r="Z661" s="10">
        <f t="shared" si="326"/>
        <v>20.628946985413748</v>
      </c>
      <c r="AA661">
        <f t="shared" si="304"/>
        <v>6461633.2256111149</v>
      </c>
      <c r="AB661" s="10">
        <f t="shared" si="305"/>
        <v>6.4616332256111146</v>
      </c>
      <c r="AC661" s="10">
        <f t="shared" si="306"/>
        <v>6.3606332256111147</v>
      </c>
      <c r="AD661" s="3">
        <f t="shared" si="307"/>
        <v>922.49938007412834</v>
      </c>
      <c r="AI661" s="94">
        <f t="shared" si="308"/>
        <v>1.0156977051390566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139.67353966066324</v>
      </c>
      <c r="I662">
        <f t="shared" si="300"/>
        <v>1.3967353966066323E-4</v>
      </c>
      <c r="J662" s="4">
        <f t="shared" si="316"/>
        <v>1238.2700760446178</v>
      </c>
      <c r="K662" s="40">
        <f t="shared" si="317"/>
        <v>8.8654592634581615</v>
      </c>
      <c r="L662" s="40">
        <f t="shared" si="301"/>
        <v>0</v>
      </c>
      <c r="M662" s="10">
        <f t="shared" si="318"/>
        <v>6.4616332256111146</v>
      </c>
      <c r="N662" s="10">
        <f t="shared" si="297"/>
        <v>17.20418640980624</v>
      </c>
      <c r="O662" s="10">
        <f t="shared" si="298"/>
        <v>-0.14810000000000001</v>
      </c>
      <c r="P662" s="10">
        <f t="shared" si="319"/>
        <v>13.050358570456661</v>
      </c>
      <c r="Q662" s="42">
        <f t="shared" si="320"/>
        <v>0.84263278024887389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6.2686269845942588E-4</v>
      </c>
      <c r="U662" s="42">
        <f t="shared" si="322"/>
        <v>0.26031503373019022</v>
      </c>
      <c r="V662" s="42">
        <f t="shared" si="323"/>
        <v>1.0258628637788751</v>
      </c>
      <c r="W662" s="42">
        <f t="shared" si="324"/>
        <v>1.0155415906518901</v>
      </c>
      <c r="X662" s="42">
        <f t="shared" si="325"/>
        <v>1.0321273126985053E-2</v>
      </c>
      <c r="Y662" s="42">
        <f t="shared" si="299"/>
        <v>1.2929515856297698E-2</v>
      </c>
      <c r="Z662" s="10">
        <f t="shared" si="326"/>
        <v>20.62575407353668</v>
      </c>
      <c r="AA662">
        <f t="shared" si="304"/>
        <v>6460648.7380662058</v>
      </c>
      <c r="AB662" s="10">
        <f t="shared" si="305"/>
        <v>6.4606487380662054</v>
      </c>
      <c r="AC662" s="10">
        <f t="shared" si="306"/>
        <v>6.3596487380662055</v>
      </c>
      <c r="AD662" s="3">
        <f t="shared" si="307"/>
        <v>922.35659725398193</v>
      </c>
      <c r="AI662" s="94">
        <f t="shared" si="308"/>
        <v>1.0155415906518901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139.67353966066324</v>
      </c>
      <c r="I663">
        <f t="shared" si="300"/>
        <v>1.3967353966066323E-4</v>
      </c>
      <c r="J663" s="4">
        <f t="shared" si="316"/>
        <v>1240.3886242780466</v>
      </c>
      <c r="K663" s="40">
        <f t="shared" si="317"/>
        <v>8.8806271201515319</v>
      </c>
      <c r="L663" s="40">
        <f t="shared" si="301"/>
        <v>0</v>
      </c>
      <c r="M663" s="10">
        <f t="shared" si="318"/>
        <v>6.4606487380662054</v>
      </c>
      <c r="N663" s="10">
        <f t="shared" si="297"/>
        <v>17.20418640980624</v>
      </c>
      <c r="O663" s="10">
        <f t="shared" si="298"/>
        <v>-0.14810000000000001</v>
      </c>
      <c r="P663" s="10">
        <f t="shared" si="319"/>
        <v>13.050653069177441</v>
      </c>
      <c r="Q663" s="42">
        <f t="shared" si="320"/>
        <v>0.84393741832381397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6.276123433463836E-4</v>
      </c>
      <c r="U663" s="42">
        <f t="shared" si="322"/>
        <v>0.25897688012472642</v>
      </c>
      <c r="V663" s="42">
        <f t="shared" si="323"/>
        <v>1.02568952352955</v>
      </c>
      <c r="W663" s="42">
        <f t="shared" si="324"/>
        <v>1.0153844069231841</v>
      </c>
      <c r="X663" s="42">
        <f t="shared" si="325"/>
        <v>1.0305116606365905E-2</v>
      </c>
      <c r="Y663" s="42">
        <f t="shared" si="299"/>
        <v>1.2942960303789061E-2</v>
      </c>
      <c r="Z663" s="10">
        <f t="shared" si="326"/>
        <v>20.622539440155261</v>
      </c>
      <c r="AA663">
        <f t="shared" si="304"/>
        <v>6459657.5530140325</v>
      </c>
      <c r="AB663" s="10">
        <f t="shared" si="305"/>
        <v>6.4596575530140328</v>
      </c>
      <c r="AC663" s="10">
        <f t="shared" si="306"/>
        <v>6.3586575530140328</v>
      </c>
      <c r="AD663" s="3">
        <f t="shared" si="307"/>
        <v>922.21284307672693</v>
      </c>
      <c r="AI663" s="94">
        <f t="shared" si="308"/>
        <v>1.0153844069231841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139.67353966066324</v>
      </c>
      <c r="I664">
        <f t="shared" si="300"/>
        <v>1.3967353966066323E-4</v>
      </c>
      <c r="J664" s="4">
        <f t="shared" si="316"/>
        <v>1242.5089939916804</v>
      </c>
      <c r="K664" s="40">
        <f t="shared" si="317"/>
        <v>8.8958080178275356</v>
      </c>
      <c r="L664" s="40">
        <f t="shared" si="301"/>
        <v>0</v>
      </c>
      <c r="M664" s="10">
        <f t="shared" si="318"/>
        <v>6.4596575530140328</v>
      </c>
      <c r="N664" s="10">
        <f t="shared" si="297"/>
        <v>17.20418640980624</v>
      </c>
      <c r="O664" s="10">
        <f t="shared" si="298"/>
        <v>-0.14810000000000001</v>
      </c>
      <c r="P664" s="10">
        <f t="shared" si="319"/>
        <v>13.050949623438617</v>
      </c>
      <c r="Q664" s="42">
        <f t="shared" si="320"/>
        <v>0.84524202675370974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6.2836184369430064E-4</v>
      </c>
      <c r="U664" s="42">
        <f t="shared" si="322"/>
        <v>0.25763898452867717</v>
      </c>
      <c r="V664" s="42">
        <f t="shared" si="323"/>
        <v>1.0255150629036884</v>
      </c>
      <c r="W664" s="42">
        <f t="shared" si="324"/>
        <v>1.015226153867425</v>
      </c>
      <c r="X664" s="42">
        <f t="shared" si="325"/>
        <v>1.0288909036263449E-2</v>
      </c>
      <c r="Y664" s="42">
        <f t="shared" si="299"/>
        <v>1.2956383301252202E-2</v>
      </c>
      <c r="Z664" s="10">
        <f t="shared" si="326"/>
        <v>20.619303083519995</v>
      </c>
      <c r="AA664">
        <f t="shared" si="304"/>
        <v>6458659.6699151639</v>
      </c>
      <c r="AB664" s="10">
        <f t="shared" si="305"/>
        <v>6.4586596699151642</v>
      </c>
      <c r="AC664" s="10">
        <f t="shared" si="306"/>
        <v>6.3576596699151642</v>
      </c>
      <c r="AD664" s="3">
        <f t="shared" si="307"/>
        <v>922.06811746412825</v>
      </c>
      <c r="AI664" s="94">
        <f t="shared" si="308"/>
        <v>1.015226153867425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139.67353966066324</v>
      </c>
      <c r="I665">
        <f t="shared" si="300"/>
        <v>1.3967353966066323E-4</v>
      </c>
      <c r="J665" s="4">
        <f t="shared" si="316"/>
        <v>1244.6311851855189</v>
      </c>
      <c r="K665" s="40">
        <f t="shared" si="317"/>
        <v>8.9110019564861709</v>
      </c>
      <c r="L665" s="40">
        <f t="shared" si="301"/>
        <v>0</v>
      </c>
      <c r="M665" s="10">
        <f t="shared" si="318"/>
        <v>6.4586596699151642</v>
      </c>
      <c r="N665" s="10">
        <f t="shared" si="297"/>
        <v>17.20418640980624</v>
      </c>
      <c r="O665" s="10">
        <f t="shared" si="298"/>
        <v>-0.14810000000000001</v>
      </c>
      <c r="P665" s="10">
        <f t="shared" si="319"/>
        <v>13.0512482344778</v>
      </c>
      <c r="Q665" s="42">
        <f t="shared" si="320"/>
        <v>0.84654660533431658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6.2911119857278052E-4</v>
      </c>
      <c r="U665" s="42">
        <f t="shared" si="322"/>
        <v>0.25630134860284659</v>
      </c>
      <c r="V665" s="42">
        <f t="shared" si="323"/>
        <v>1.0253394818182315</v>
      </c>
      <c r="W665" s="42">
        <f t="shared" si="324"/>
        <v>1.0150668313984876</v>
      </c>
      <c r="X665" s="42">
        <f t="shared" si="325"/>
        <v>1.0272650419743901E-2</v>
      </c>
      <c r="Y665" s="42">
        <f t="shared" si="299"/>
        <v>1.2969784780955862E-2</v>
      </c>
      <c r="Z665" s="10">
        <f t="shared" si="326"/>
        <v>20.616045001868482</v>
      </c>
      <c r="AA665">
        <f t="shared" si="304"/>
        <v>6457655.0882261889</v>
      </c>
      <c r="AB665" s="10">
        <f t="shared" si="305"/>
        <v>6.4576550882261889</v>
      </c>
      <c r="AC665" s="10">
        <f t="shared" si="306"/>
        <v>6.356655088226189</v>
      </c>
      <c r="AD665" s="3">
        <f t="shared" si="307"/>
        <v>921.9224203373733</v>
      </c>
      <c r="AI665" s="94">
        <f t="shared" si="308"/>
        <v>1.0150668313984876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139.67353966066324</v>
      </c>
      <c r="I666">
        <f t="shared" si="300"/>
        <v>1.3967353966066323E-4</v>
      </c>
      <c r="J666" s="4">
        <f t="shared" si="316"/>
        <v>1246.7551978595625</v>
      </c>
      <c r="K666" s="40">
        <f t="shared" si="317"/>
        <v>8.9262089361274395</v>
      </c>
      <c r="L666" s="40">
        <f t="shared" si="301"/>
        <v>0</v>
      </c>
      <c r="M666" s="10">
        <f t="shared" si="318"/>
        <v>6.4576550882261889</v>
      </c>
      <c r="N666" s="10">
        <f t="shared" si="297"/>
        <v>17.20418640980624</v>
      </c>
      <c r="O666" s="10">
        <f t="shared" si="298"/>
        <v>-0.14810000000000001</v>
      </c>
      <c r="P666" s="10">
        <f t="shared" si="319"/>
        <v>13.051548903541763</v>
      </c>
      <c r="Q666" s="42">
        <f t="shared" si="320"/>
        <v>0.84785115386129351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6.2986040705142706E-4</v>
      </c>
      <c r="U666" s="42">
        <f t="shared" si="322"/>
        <v>0.25496397400803861</v>
      </c>
      <c r="V666" s="42">
        <f t="shared" si="323"/>
        <v>1.0251627801896561</v>
      </c>
      <c r="W666" s="42">
        <f t="shared" si="324"/>
        <v>1.0149064394296103</v>
      </c>
      <c r="X666" s="42">
        <f t="shared" si="325"/>
        <v>1.0256340760045779E-2</v>
      </c>
      <c r="Y666" s="42">
        <f t="shared" si="299"/>
        <v>1.2983164675186553E-2</v>
      </c>
      <c r="Z666" s="10">
        <f t="shared" si="326"/>
        <v>20.612765193425627</v>
      </c>
      <c r="AA666">
        <f t="shared" si="304"/>
        <v>6456643.8073997851</v>
      </c>
      <c r="AB666" s="10">
        <f t="shared" si="305"/>
        <v>6.4566438073997849</v>
      </c>
      <c r="AC666" s="10">
        <f t="shared" si="306"/>
        <v>6.355643807399785</v>
      </c>
      <c r="AD666" s="3">
        <f t="shared" si="307"/>
        <v>921.77575161708273</v>
      </c>
      <c r="AI666" s="94">
        <f t="shared" si="308"/>
        <v>1.0149064394296103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139.67353966066324</v>
      </c>
      <c r="I667">
        <f t="shared" si="300"/>
        <v>1.3967353966066323E-4</v>
      </c>
      <c r="J667" s="4">
        <f t="shared" si="316"/>
        <v>1248.8810320138107</v>
      </c>
      <c r="K667" s="40">
        <f t="shared" si="317"/>
        <v>8.9414289567513379</v>
      </c>
      <c r="L667" s="40">
        <f t="shared" si="301"/>
        <v>0</v>
      </c>
      <c r="M667" s="10">
        <f t="shared" si="318"/>
        <v>6.4566438073997849</v>
      </c>
      <c r="N667" s="10">
        <f t="shared" si="297"/>
        <v>17.20418640980624</v>
      </c>
      <c r="O667" s="10">
        <f t="shared" si="298"/>
        <v>-0.14810000000000001</v>
      </c>
      <c r="P667" s="10">
        <f t="shared" si="319"/>
        <v>13.051851631886453</v>
      </c>
      <c r="Q667" s="42">
        <f t="shared" si="320"/>
        <v>0.84915567213020227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6.3060946819984377E-4</v>
      </c>
      <c r="U667" s="42">
        <f t="shared" si="322"/>
        <v>0.25362686240505738</v>
      </c>
      <c r="V667" s="42">
        <f t="shared" si="323"/>
        <v>1.0249849579337253</v>
      </c>
      <c r="W667" s="42">
        <f t="shared" si="324"/>
        <v>1.0147449778734077</v>
      </c>
      <c r="X667" s="42">
        <f t="shared" si="325"/>
        <v>1.0239980060317677E-2</v>
      </c>
      <c r="Y667" s="42">
        <f t="shared" si="299"/>
        <v>1.2996522916248499E-2</v>
      </c>
      <c r="Z667" s="10">
        <f t="shared" si="326"/>
        <v>20.60946365640331</v>
      </c>
      <c r="AA667">
        <f t="shared" si="304"/>
        <v>6455625.8268846096</v>
      </c>
      <c r="AB667" s="10">
        <f t="shared" si="305"/>
        <v>6.4556258268846101</v>
      </c>
      <c r="AC667" s="10">
        <f t="shared" si="306"/>
        <v>6.3546258268846101</v>
      </c>
      <c r="AD667" s="3">
        <f t="shared" si="307"/>
        <v>921.62811122329367</v>
      </c>
      <c r="AI667" s="94">
        <f t="shared" si="308"/>
        <v>1.0147449778734077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139.67353966066324</v>
      </c>
      <c r="I668">
        <f t="shared" si="300"/>
        <v>1.3967353966066323E-4</v>
      </c>
      <c r="J668" s="4">
        <f t="shared" si="316"/>
        <v>1251.0086876482637</v>
      </c>
      <c r="K668" s="40">
        <f t="shared" si="317"/>
        <v>8.9566620183578678</v>
      </c>
      <c r="L668" s="40">
        <f t="shared" si="301"/>
        <v>0</v>
      </c>
      <c r="M668" s="10">
        <f t="shared" si="318"/>
        <v>6.4556258268846101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17.20418640980624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-0.14810000000000001</v>
      </c>
      <c r="P668" s="10">
        <f t="shared" si="319"/>
        <v>13.052156420777045</v>
      </c>
      <c r="Q668" s="42">
        <f t="shared" si="320"/>
        <v>0.85046015993650681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6.3135838108763415E-4</v>
      </c>
      <c r="U668" s="42">
        <f t="shared" si="322"/>
        <v>0.25229001545470703</v>
      </c>
      <c r="V668" s="42">
        <f t="shared" si="323"/>
        <v>1.0248060149657374</v>
      </c>
      <c r="W668" s="42">
        <f t="shared" si="324"/>
        <v>1.0145824466418518</v>
      </c>
      <c r="X668" s="42">
        <f t="shared" si="325"/>
        <v>1.0223568323885601E-2</v>
      </c>
      <c r="Y668" s="42">
        <f t="shared" si="299"/>
        <v>1.300985943646393E-2</v>
      </c>
      <c r="Z668" s="10">
        <f t="shared" si="326"/>
        <v>20.606140389000597</v>
      </c>
      <c r="AA668">
        <f t="shared" si="304"/>
        <v>6454601.1461253725</v>
      </c>
      <c r="AB668" s="10">
        <f t="shared" si="305"/>
        <v>6.4546011461253725</v>
      </c>
      <c r="AC668" s="10">
        <f t="shared" si="306"/>
        <v>6.3536011461253725</v>
      </c>
      <c r="AD668" s="3">
        <f t="shared" si="307"/>
        <v>921.47949907547104</v>
      </c>
      <c r="AI668" s="94">
        <f t="shared" si="308"/>
        <v>1.0145824466418518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139.67353966066324</v>
      </c>
      <c r="I669">
        <f t="shared" si="300"/>
        <v>1.3967353966066323E-4</v>
      </c>
      <c r="J669" s="4">
        <f t="shared" si="316"/>
        <v>1253.1381647629216</v>
      </c>
      <c r="K669" s="40">
        <f t="shared" si="317"/>
        <v>8.9719081209470311</v>
      </c>
      <c r="L669" s="40">
        <f t="shared" si="301"/>
        <v>0</v>
      </c>
      <c r="M669" s="10">
        <f t="shared" si="318"/>
        <v>6.4546011461253725</v>
      </c>
      <c r="N669" s="10">
        <f t="shared" si="327"/>
        <v>17.20418640980624</v>
      </c>
      <c r="O669" s="10">
        <f t="shared" si="328"/>
        <v>-0.14810000000000001</v>
      </c>
      <c r="P669" s="10">
        <f t="shared" si="319"/>
        <v>13.052463271487913</v>
      </c>
      <c r="Q669" s="42">
        <f t="shared" si="320"/>
        <v>0.85176461707557238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6.3210714478440216E-4</v>
      </c>
      <c r="U669" s="42">
        <f t="shared" si="322"/>
        <v>0.25095343481779131</v>
      </c>
      <c r="V669" s="42">
        <f t="shared" si="323"/>
        <v>1.0246259512007854</v>
      </c>
      <c r="W669" s="42">
        <f t="shared" si="324"/>
        <v>1.0144188456462848</v>
      </c>
      <c r="X669" s="42">
        <f t="shared" si="325"/>
        <v>1.0207105554500551E-2</v>
      </c>
      <c r="Y669" s="42">
        <f t="shared" si="299"/>
        <v>1.3023174168173694E-2</v>
      </c>
      <c r="Z669" s="10">
        <f t="shared" si="326"/>
        <v>20.602795389404452</v>
      </c>
      <c r="AA669">
        <f t="shared" si="304"/>
        <v>6453569.7645630492</v>
      </c>
      <c r="AB669" s="10">
        <f t="shared" si="305"/>
        <v>6.4535697645630492</v>
      </c>
      <c r="AC669" s="10">
        <f t="shared" si="306"/>
        <v>6.3525697645630492</v>
      </c>
      <c r="AD669" s="3">
        <f t="shared" si="307"/>
        <v>921.32991509253793</v>
      </c>
      <c r="AI669" s="94">
        <f t="shared" si="308"/>
        <v>1.0144188456462848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139.67353966066324</v>
      </c>
      <c r="I670">
        <f t="shared" si="300"/>
        <v>1.3967353966066323E-4</v>
      </c>
      <c r="J670" s="4">
        <f t="shared" si="316"/>
        <v>1255.2694633577844</v>
      </c>
      <c r="K670" s="40">
        <f t="shared" si="317"/>
        <v>8.9871672645188241</v>
      </c>
      <c r="L670" s="40">
        <f t="shared" si="301"/>
        <v>0</v>
      </c>
      <c r="M670" s="10">
        <f t="shared" si="318"/>
        <v>6.4535697645630492</v>
      </c>
      <c r="N670" s="10">
        <f t="shared" si="327"/>
        <v>17.20418640980624</v>
      </c>
      <c r="O670" s="10">
        <f t="shared" si="328"/>
        <v>-0.14810000000000001</v>
      </c>
      <c r="P670" s="10">
        <f t="shared" si="319"/>
        <v>13.052772185302599</v>
      </c>
      <c r="Q670" s="42">
        <f t="shared" si="320"/>
        <v>0.85306904334266487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6.3285575835975128E-4</v>
      </c>
      <c r="U670" s="42">
        <f t="shared" si="322"/>
        <v>0.24961712215511439</v>
      </c>
      <c r="V670" s="42">
        <f t="shared" si="323"/>
        <v>1.0244447665528145</v>
      </c>
      <c r="W670" s="42">
        <f t="shared" si="324"/>
        <v>1.0142541747974527</v>
      </c>
      <c r="X670" s="42">
        <f t="shared" si="325"/>
        <v>1.0190591755361744E-2</v>
      </c>
      <c r="Y670" s="42">
        <f t="shared" ref="Y670:Y733" si="329">IF((X670*(Q670-Q669)+Y669)&lt;0,0,X670*(Q670-Q669)+Y669)</f>
        <v>1.3036467043736604E-2</v>
      </c>
      <c r="Z670" s="10">
        <f t="shared" si="326"/>
        <v>20.599428655788468</v>
      </c>
      <c r="AA670">
        <f t="shared" si="304"/>
        <v>6452531.681634495</v>
      </c>
      <c r="AB670" s="10">
        <f t="shared" si="305"/>
        <v>6.4525316816344951</v>
      </c>
      <c r="AC670" s="10">
        <f t="shared" si="306"/>
        <v>6.3515316816344951</v>
      </c>
      <c r="AD670" s="3">
        <f t="shared" si="307"/>
        <v>921.17935919282013</v>
      </c>
      <c r="AI670" s="94">
        <f t="shared" si="308"/>
        <v>1.0142541747974527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139.67353966066324</v>
      </c>
      <c r="I671">
        <f t="shared" si="300"/>
        <v>1.3967353966066323E-4</v>
      </c>
      <c r="J671" s="4">
        <f t="shared" si="316"/>
        <v>1257.4025834328518</v>
      </c>
      <c r="K671" s="40">
        <f t="shared" si="317"/>
        <v>9.0024394490732487</v>
      </c>
      <c r="L671" s="40">
        <f t="shared" si="301"/>
        <v>0</v>
      </c>
      <c r="M671" s="10">
        <f t="shared" si="318"/>
        <v>6.4525316816344951</v>
      </c>
      <c r="N671" s="10">
        <f t="shared" si="327"/>
        <v>17.20418640980624</v>
      </c>
      <c r="O671" s="10">
        <f t="shared" si="328"/>
        <v>-0.14810000000000001</v>
      </c>
      <c r="P671" s="10">
        <f t="shared" si="319"/>
        <v>13.053083163513937</v>
      </c>
      <c r="Q671" s="42">
        <f t="shared" si="320"/>
        <v>0.85437343853295034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6.3360422088328515E-4</v>
      </c>
      <c r="U671" s="42">
        <f t="shared" si="322"/>
        <v>0.24828107912748038</v>
      </c>
      <c r="V671" s="42">
        <f t="shared" si="323"/>
        <v>1.0242624609353406</v>
      </c>
      <c r="W671" s="42">
        <f t="shared" si="324"/>
        <v>1.0140884340054437</v>
      </c>
      <c r="X671" s="42">
        <f t="shared" si="325"/>
        <v>1.0174026929896884E-2</v>
      </c>
      <c r="Y671" s="42">
        <f t="shared" si="329"/>
        <v>1.3049737995529796E-2</v>
      </c>
      <c r="Z671" s="10">
        <f t="shared" si="326"/>
        <v>20.596040186313186</v>
      </c>
      <c r="AA671">
        <f t="shared" si="304"/>
        <v>6451486.8967725392</v>
      </c>
      <c r="AB671" s="10">
        <f t="shared" si="305"/>
        <v>6.4514868967725389</v>
      </c>
      <c r="AC671" s="10">
        <f t="shared" si="306"/>
        <v>6.350486896772539</v>
      </c>
      <c r="AD671" s="3">
        <f t="shared" si="307"/>
        <v>921.0278312940593</v>
      </c>
      <c r="AI671" s="94">
        <f t="shared" si="308"/>
        <v>1.0140884340054437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139.67353966066324</v>
      </c>
      <c r="I672">
        <f t="shared" si="300"/>
        <v>1.3967353966066323E-4</v>
      </c>
      <c r="J672" s="4">
        <f t="shared" si="316"/>
        <v>1259.537524988124</v>
      </c>
      <c r="K672" s="40">
        <f t="shared" si="317"/>
        <v>9.0177246746103048</v>
      </c>
      <c r="L672" s="40">
        <f t="shared" si="301"/>
        <v>0</v>
      </c>
      <c r="M672" s="10">
        <f t="shared" si="318"/>
        <v>6.4514868967725389</v>
      </c>
      <c r="N672" s="10">
        <f t="shared" si="327"/>
        <v>17.20418640980624</v>
      </c>
      <c r="O672" s="10">
        <f t="shared" si="328"/>
        <v>-0.14810000000000001</v>
      </c>
      <c r="P672" s="10">
        <f t="shared" si="319"/>
        <v>13.053396207424058</v>
      </c>
      <c r="Q672" s="42">
        <f t="shared" si="320"/>
        <v>0.85567780244149394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6.3435253142460736E-4</v>
      </c>
      <c r="U672" s="42">
        <f t="shared" si="322"/>
        <v>0.24694530739569312</v>
      </c>
      <c r="V672" s="42">
        <f t="shared" si="323"/>
        <v>1.0240790342617803</v>
      </c>
      <c r="W672" s="42">
        <f t="shared" si="324"/>
        <v>1.0139216231797028</v>
      </c>
      <c r="X672" s="42">
        <f t="shared" si="325"/>
        <v>1.0157411082077461E-2</v>
      </c>
      <c r="Y672" s="42">
        <f t="shared" si="329"/>
        <v>1.3062986955949499E-2</v>
      </c>
      <c r="Z672" s="10">
        <f t="shared" si="326"/>
        <v>20.592629979127043</v>
      </c>
      <c r="AA672">
        <f t="shared" si="304"/>
        <v>6450435.4094062792</v>
      </c>
      <c r="AB672" s="10">
        <f t="shared" si="305"/>
        <v>6.4504354094062792</v>
      </c>
      <c r="AC672" s="10">
        <f t="shared" si="306"/>
        <v>6.3494354094062793</v>
      </c>
      <c r="AD672" s="3">
        <f t="shared" si="307"/>
        <v>920.87533131345606</v>
      </c>
      <c r="AI672" s="94">
        <f t="shared" si="308"/>
        <v>1.0139216231797028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139.67353966066324</v>
      </c>
      <c r="I673">
        <f t="shared" si="300"/>
        <v>1.3967353966066323E-4</v>
      </c>
      <c r="J673" s="4">
        <f t="shared" si="316"/>
        <v>1261.6742880236011</v>
      </c>
      <c r="K673" s="40">
        <f t="shared" si="317"/>
        <v>9.0330229411299943</v>
      </c>
      <c r="L673" s="40">
        <f t="shared" si="301"/>
        <v>0</v>
      </c>
      <c r="M673" s="10">
        <f t="shared" si="318"/>
        <v>6.4504354094062792</v>
      </c>
      <c r="N673" s="10">
        <f t="shared" si="327"/>
        <v>17.20418640980624</v>
      </c>
      <c r="O673" s="10">
        <f t="shared" si="328"/>
        <v>-0.14810000000000001</v>
      </c>
      <c r="P673" s="10">
        <f t="shared" si="319"/>
        <v>13.053711318344289</v>
      </c>
      <c r="Q673" s="42">
        <f t="shared" si="320"/>
        <v>0.85698213486325936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6.3510068905332155E-4</v>
      </c>
      <c r="U673" s="42">
        <f t="shared" si="322"/>
        <v>0.24560980862055684</v>
      </c>
      <c r="V673" s="42">
        <f t="shared" si="323"/>
        <v>1.0238944864443955</v>
      </c>
      <c r="W673" s="42">
        <f t="shared" si="324"/>
        <v>1.0137537422290792</v>
      </c>
      <c r="X673" s="42">
        <f t="shared" si="325"/>
        <v>1.01407442153163E-2</v>
      </c>
      <c r="Y673" s="42">
        <f t="shared" si="329"/>
        <v>1.3076213857410366E-2</v>
      </c>
      <c r="Z673" s="10">
        <f t="shared" si="326"/>
        <v>20.589198032365097</v>
      </c>
      <c r="AA673">
        <f t="shared" si="304"/>
        <v>6449377.2189606894</v>
      </c>
      <c r="AB673" s="10">
        <f t="shared" si="305"/>
        <v>6.4493772189606897</v>
      </c>
      <c r="AC673" s="10">
        <f t="shared" si="306"/>
        <v>6.3483772189606897</v>
      </c>
      <c r="AD673" s="3">
        <f t="shared" si="307"/>
        <v>920.72185916761271</v>
      </c>
      <c r="AI673" s="94">
        <f t="shared" si="308"/>
        <v>1.0137537422290792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139.67353966066324</v>
      </c>
      <c r="I674">
        <f t="shared" si="300"/>
        <v>1.3967353966066323E-4</v>
      </c>
      <c r="J674" s="4">
        <f t="shared" si="316"/>
        <v>1263.812872539283</v>
      </c>
      <c r="K674" s="40">
        <f t="shared" si="317"/>
        <v>9.0483342486323135</v>
      </c>
      <c r="L674" s="40">
        <f t="shared" si="301"/>
        <v>0</v>
      </c>
      <c r="M674" s="10">
        <f t="shared" si="318"/>
        <v>6.4493772189606897</v>
      </c>
      <c r="N674" s="10">
        <f t="shared" si="327"/>
        <v>17.20418640980624</v>
      </c>
      <c r="O674" s="10">
        <f t="shared" si="328"/>
        <v>-0.14810000000000001</v>
      </c>
      <c r="P674" s="10">
        <f t="shared" si="319"/>
        <v>13.05402849759531</v>
      </c>
      <c r="Q674" s="42">
        <f t="shared" si="320"/>
        <v>0.85828643559310835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6.3584869283903143E-4</v>
      </c>
      <c r="U674" s="42">
        <f t="shared" si="322"/>
        <v>0.24427458446287542</v>
      </c>
      <c r="V674" s="42">
        <f t="shared" si="323"/>
        <v>1.0237088173952065</v>
      </c>
      <c r="W674" s="42">
        <f t="shared" si="324"/>
        <v>1.0135847910617648</v>
      </c>
      <c r="X674" s="42">
        <f t="shared" si="325"/>
        <v>1.0124026333441671E-2</v>
      </c>
      <c r="Y674" s="42">
        <f t="shared" si="329"/>
        <v>1.3089418632346085E-2</v>
      </c>
      <c r="Z674" s="10">
        <f t="shared" si="326"/>
        <v>20.585744344149724</v>
      </c>
      <c r="AA674">
        <f t="shared" si="304"/>
        <v>6448312.3248568289</v>
      </c>
      <c r="AB674" s="10">
        <f t="shared" si="305"/>
        <v>6.448312324856829</v>
      </c>
      <c r="AC674" s="10">
        <f t="shared" si="306"/>
        <v>6.3473123248568291</v>
      </c>
      <c r="AD674" s="3">
        <f t="shared" si="307"/>
        <v>920.56741477256401</v>
      </c>
      <c r="AI674" s="94">
        <f t="shared" si="308"/>
        <v>1.0135847910617648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139.67353966066324</v>
      </c>
      <c r="I675">
        <f t="shared" si="300"/>
        <v>1.3967353966066323E-4</v>
      </c>
      <c r="J675" s="4">
        <f t="shared" si="316"/>
        <v>1265.9532785351698</v>
      </c>
      <c r="K675" s="40">
        <f t="shared" si="317"/>
        <v>9.0636585971172661</v>
      </c>
      <c r="L675" s="40">
        <f t="shared" si="301"/>
        <v>0</v>
      </c>
      <c r="M675" s="10">
        <f t="shared" si="318"/>
        <v>6.448312324856829</v>
      </c>
      <c r="N675" s="10">
        <f t="shared" si="327"/>
        <v>17.20418640980624</v>
      </c>
      <c r="O675" s="10">
        <f t="shared" si="328"/>
        <v>-0.14810000000000001</v>
      </c>
      <c r="P675" s="10">
        <f t="shared" si="319"/>
        <v>13.0543477465071</v>
      </c>
      <c r="Q675" s="42">
        <f t="shared" si="320"/>
        <v>0.85959070442579966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6.3659654185134061E-4</v>
      </c>
      <c r="U675" s="42">
        <f t="shared" si="322"/>
        <v>0.24293963658345291</v>
      </c>
      <c r="V675" s="42">
        <f t="shared" si="323"/>
        <v>1.0235220270255965</v>
      </c>
      <c r="W675" s="42">
        <f t="shared" si="324"/>
        <v>1.0134147695853248</v>
      </c>
      <c r="X675" s="42">
        <f t="shared" si="325"/>
        <v>1.0107257440271633E-2</v>
      </c>
      <c r="Y675" s="42">
        <f t="shared" si="329"/>
        <v>1.3102601213209419E-2</v>
      </c>
      <c r="Z675" s="10">
        <f t="shared" si="326"/>
        <v>20.582268912590429</v>
      </c>
      <c r="AA675">
        <f t="shared" si="304"/>
        <v>6447240.7265117941</v>
      </c>
      <c r="AB675" s="10">
        <f t="shared" si="305"/>
        <v>6.4472407265117946</v>
      </c>
      <c r="AC675" s="10">
        <f t="shared" si="306"/>
        <v>6.3462407265117946</v>
      </c>
      <c r="AD675" s="3">
        <f t="shared" si="307"/>
        <v>920.41199804377004</v>
      </c>
      <c r="AI675" s="94">
        <f t="shared" si="308"/>
        <v>1.0134147695853248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139.67353966066324</v>
      </c>
      <c r="I676">
        <f t="shared" si="300"/>
        <v>1.3967353966066323E-4</v>
      </c>
      <c r="J676" s="4">
        <f t="shared" si="316"/>
        <v>1268.0955060112615</v>
      </c>
      <c r="K676" s="40">
        <f t="shared" si="317"/>
        <v>9.0789959865848502</v>
      </c>
      <c r="L676" s="40">
        <f t="shared" si="301"/>
        <v>0</v>
      </c>
      <c r="M676" s="10">
        <f t="shared" si="318"/>
        <v>6.4472407265117946</v>
      </c>
      <c r="N676" s="10">
        <f t="shared" si="327"/>
        <v>17.20418640980624</v>
      </c>
      <c r="O676" s="10">
        <f t="shared" si="328"/>
        <v>-0.14810000000000001</v>
      </c>
      <c r="P676" s="10">
        <f t="shared" si="319"/>
        <v>13.054669066418965</v>
      </c>
      <c r="Q676" s="42">
        <f t="shared" si="320"/>
        <v>0.86089494115598841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6.3734423515985261E-4</v>
      </c>
      <c r="U676" s="42">
        <f t="shared" si="322"/>
        <v>0.24160496664309347</v>
      </c>
      <c r="V676" s="42">
        <f t="shared" si="323"/>
        <v>1.0233341152463007</v>
      </c>
      <c r="W676" s="42">
        <f t="shared" si="324"/>
        <v>1.0132436777066933</v>
      </c>
      <c r="X676" s="42">
        <f t="shared" si="325"/>
        <v>1.0090437539607366E-2</v>
      </c>
      <c r="Y676" s="42">
        <f t="shared" si="329"/>
        <v>1.311576153247225E-2</v>
      </c>
      <c r="Z676" s="10">
        <f t="shared" si="326"/>
        <v>20.578771735783693</v>
      </c>
      <c r="AA676">
        <f t="shared" si="304"/>
        <v>6446162.423338661</v>
      </c>
      <c r="AB676" s="10">
        <f t="shared" si="305"/>
        <v>6.4461624233386612</v>
      </c>
      <c r="AC676" s="10">
        <f t="shared" si="306"/>
        <v>6.3451624233386612</v>
      </c>
      <c r="AD676" s="3">
        <f t="shared" si="307"/>
        <v>920.25560889610745</v>
      </c>
      <c r="AI676" s="94">
        <f t="shared" si="308"/>
        <v>1.0132436777066933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139.67353966066324</v>
      </c>
      <c r="I677">
        <f t="shared" si="300"/>
        <v>1.3967353966066323E-4</v>
      </c>
      <c r="J677" s="4">
        <f t="shared" si="316"/>
        <v>1270.239554967558</v>
      </c>
      <c r="K677" s="40">
        <f t="shared" si="317"/>
        <v>9.0943464170350659</v>
      </c>
      <c r="L677" s="40">
        <f t="shared" si="301"/>
        <v>0</v>
      </c>
      <c r="M677" s="10">
        <f t="shared" si="318"/>
        <v>6.4461624233386612</v>
      </c>
      <c r="N677" s="10">
        <f t="shared" si="327"/>
        <v>17.20418640980624</v>
      </c>
      <c r="O677" s="10">
        <f t="shared" si="328"/>
        <v>-0.14810000000000001</v>
      </c>
      <c r="P677" s="10">
        <f t="shared" si="319"/>
        <v>13.054992458679578</v>
      </c>
      <c r="Q677" s="42">
        <f t="shared" si="320"/>
        <v>0.86219914557822563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6.3809177183417136E-4</v>
      </c>
      <c r="U677" s="42">
        <f t="shared" si="322"/>
        <v>0.2402705763026009</v>
      </c>
      <c r="V677" s="42">
        <f t="shared" si="323"/>
        <v>1.0231450819677241</v>
      </c>
      <c r="W677" s="42">
        <f t="shared" si="324"/>
        <v>1.0130715153321612</v>
      </c>
      <c r="X677" s="42">
        <f t="shared" si="325"/>
        <v>1.0073566635562914E-2</v>
      </c>
      <c r="Y677" s="42">
        <f t="shared" si="329"/>
        <v>1.3128899522626053E-2</v>
      </c>
      <c r="Z677" s="10">
        <f t="shared" si="326"/>
        <v>20.575252811813439</v>
      </c>
      <c r="AA677">
        <f t="shared" si="304"/>
        <v>6445077.4147466356</v>
      </c>
      <c r="AB677" s="10">
        <f t="shared" si="305"/>
        <v>6.4450774147466356</v>
      </c>
      <c r="AC677" s="10">
        <f t="shared" si="306"/>
        <v>6.3440774147466357</v>
      </c>
      <c r="AD677" s="3">
        <f t="shared" si="307"/>
        <v>920.09824724389205</v>
      </c>
      <c r="AI677" s="94">
        <f t="shared" si="308"/>
        <v>1.0130715153321612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139.67353966066324</v>
      </c>
      <c r="I678">
        <f t="shared" si="300"/>
        <v>1.3967353966066323E-4</v>
      </c>
      <c r="J678" s="4">
        <f t="shared" si="316"/>
        <v>1272.3854254040589</v>
      </c>
      <c r="K678" s="40">
        <f t="shared" si="317"/>
        <v>9.1097098884679113</v>
      </c>
      <c r="L678" s="40">
        <f t="shared" si="301"/>
        <v>0</v>
      </c>
      <c r="M678" s="10">
        <f t="shared" si="318"/>
        <v>6.4450774147466356</v>
      </c>
      <c r="N678" s="10">
        <f t="shared" si="327"/>
        <v>17.20418640980624</v>
      </c>
      <c r="O678" s="10">
        <f t="shared" si="328"/>
        <v>-0.14810000000000001</v>
      </c>
      <c r="P678" s="10">
        <f t="shared" si="319"/>
        <v>13.055317924646952</v>
      </c>
      <c r="Q678" s="42">
        <f t="shared" si="320"/>
        <v>0.86350331748695708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6.3883915094390016E-4</v>
      </c>
      <c r="U678" s="42">
        <f t="shared" si="322"/>
        <v>0.2389364672227795</v>
      </c>
      <c r="V678" s="42">
        <f t="shared" si="323"/>
        <v>1.0229549270993539</v>
      </c>
      <c r="W678" s="42">
        <f t="shared" si="324"/>
        <v>1.0128982823674024</v>
      </c>
      <c r="X678" s="42">
        <f t="shared" si="325"/>
        <v>1.0056644731951447E-2</v>
      </c>
      <c r="Y678" s="42">
        <f t="shared" si="329"/>
        <v>1.3142015116181556E-2</v>
      </c>
      <c r="Z678" s="10">
        <f t="shared" si="326"/>
        <v>20.571712138750282</v>
      </c>
      <c r="AA678">
        <f t="shared" si="304"/>
        <v>6443985.7001408217</v>
      </c>
      <c r="AB678" s="10">
        <f t="shared" si="305"/>
        <v>6.4439857001408214</v>
      </c>
      <c r="AC678" s="10">
        <f t="shared" si="306"/>
        <v>6.3429857001408214</v>
      </c>
      <c r="AD678" s="3">
        <f t="shared" si="307"/>
        <v>919.9399130008444</v>
      </c>
      <c r="AI678" s="94">
        <f t="shared" si="308"/>
        <v>1.0128982823674024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139.67353966066324</v>
      </c>
      <c r="I679">
        <f t="shared" ref="I679:I742" si="330">H679/1000^2</f>
        <v>1.3967353966066323E-4</v>
      </c>
      <c r="J679" s="4">
        <f t="shared" si="316"/>
        <v>1274.5331173207649</v>
      </c>
      <c r="K679" s="40">
        <f t="shared" si="317"/>
        <v>9.1250864008833901</v>
      </c>
      <c r="L679" s="40">
        <f t="shared" ref="L679:L742" si="331">IF((gstar-K679)&lt;0,0,gstar-K679)</f>
        <v>0</v>
      </c>
      <c r="M679" s="10">
        <f t="shared" si="318"/>
        <v>6.4439857001408214</v>
      </c>
      <c r="N679" s="10">
        <f t="shared" si="327"/>
        <v>17.20418640980624</v>
      </c>
      <c r="O679" s="10">
        <f t="shared" si="328"/>
        <v>-0.14810000000000001</v>
      </c>
      <c r="P679" s="10">
        <f t="shared" si="319"/>
        <v>13.055645465688517</v>
      </c>
      <c r="Q679" s="42">
        <f t="shared" si="320"/>
        <v>0.86480745667652303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6.3958637155864283E-4</v>
      </c>
      <c r="U679" s="42">
        <f t="shared" si="322"/>
        <v>0.2376026410644331</v>
      </c>
      <c r="V679" s="42">
        <f t="shared" si="323"/>
        <v>1.0227636505504647</v>
      </c>
      <c r="W679" s="42">
        <f t="shared" si="324"/>
        <v>1.0127239787174354</v>
      </c>
      <c r="X679" s="42">
        <f t="shared" si="325"/>
        <v>1.003967183302934E-2</v>
      </c>
      <c r="Y679" s="42">
        <f t="shared" si="329"/>
        <v>1.3155108245669392E-2</v>
      </c>
      <c r="Z679" s="10">
        <f t="shared" si="326"/>
        <v>20.568149714652286</v>
      </c>
      <c r="AA679">
        <f t="shared" ref="AA679:AA742" si="334">Z679*rat*to+patm*1000000</f>
        <v>6442887.2789224507</v>
      </c>
      <c r="AB679" s="10">
        <f t="shared" ref="AB679:AB742" si="335">AA679/1000000</f>
        <v>6.4428872789224512</v>
      </c>
      <c r="AC679" s="10">
        <f t="shared" ref="AC679:AC742" si="336">AB679-patm</f>
        <v>6.3418872789224512</v>
      </c>
      <c r="AD679" s="3">
        <f t="shared" ref="AD679:AD742" si="337">AC679*1000000/6895</f>
        <v>919.78060608012333</v>
      </c>
      <c r="AI679" s="94">
        <f t="shared" ref="AI679:AI742" si="338">($M679-patm)*1000000*$I679/SQRT(rat*to)*SQRT(k)*(2/(k+1))^((k+1)/2/(k-1))</f>
        <v>1.0127239787174354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139.67353966066324</v>
      </c>
      <c r="I680">
        <f t="shared" si="330"/>
        <v>1.3967353966066323E-4</v>
      </c>
      <c r="J680" s="4">
        <f t="shared" ref="J680:J743" si="346">PI()/4*dc^2-PI()/4*(F680^2-E680^2)</f>
        <v>1276.6826307176757</v>
      </c>
      <c r="K680" s="40">
        <f t="shared" ref="K680:K743" si="347">J680/H680</f>
        <v>9.1404759542815004</v>
      </c>
      <c r="L680" s="40">
        <f t="shared" si="331"/>
        <v>0</v>
      </c>
      <c r="M680" s="10">
        <f t="shared" ref="M680:M743" si="348">AB679</f>
        <v>6.4428872789224512</v>
      </c>
      <c r="N680" s="10">
        <f t="shared" si="327"/>
        <v>17.20418640980624</v>
      </c>
      <c r="O680" s="10">
        <f t="shared" si="328"/>
        <v>-0.14810000000000001</v>
      </c>
      <c r="P680" s="10">
        <f t="shared" ref="P680:P743" si="349">(1+kv*L680)*N680*M680^O680</f>
        <v>13.055975083181076</v>
      </c>
      <c r="Q680" s="42">
        <f t="shared" ref="Q680:Q743" si="350">xincp/P680+Q679</f>
        <v>0.8661115629411571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6.40333432748003E-4</v>
      </c>
      <c r="U680" s="42">
        <f t="shared" ref="U680:U743" si="352">rhopgrain*R680/1000^2</f>
        <v>0.23626909948836572</v>
      </c>
      <c r="V680" s="42">
        <f t="shared" ref="V680:V743" si="353">(U679-U680)/(Q680-Q679)</f>
        <v>1.0225712522296468</v>
      </c>
      <c r="W680" s="42">
        <f t="shared" ref="W680:W743" si="354">IF(V680&lt;AI680,IF(AB679&gt;pbd,AI680,0),AI680)</f>
        <v>1.0125486042866603</v>
      </c>
      <c r="X680" s="42">
        <f t="shared" ref="X680:X743" si="355">V680-W680</f>
        <v>1.0022647942986573E-2</v>
      </c>
      <c r="Y680" s="42">
        <f t="shared" si="329"/>
        <v>1.3168178843640061E-2</v>
      </c>
      <c r="Z680" s="10">
        <f t="shared" ref="Z680:Z743" si="356">Y680/T680</f>
        <v>20.564565537564661</v>
      </c>
      <c r="AA680">
        <f t="shared" si="334"/>
        <v>6441782.150488792</v>
      </c>
      <c r="AB680" s="10">
        <f t="shared" si="335"/>
        <v>6.441782150488792</v>
      </c>
      <c r="AC680" s="10">
        <f t="shared" si="336"/>
        <v>6.340782150488792</v>
      </c>
      <c r="AD680" s="3">
        <f t="shared" si="337"/>
        <v>919.62032639431357</v>
      </c>
      <c r="AI680" s="94">
        <f t="shared" si="338"/>
        <v>1.0125486042866603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139.67353966066324</v>
      </c>
      <c r="I681">
        <f t="shared" si="330"/>
        <v>1.3967353966066323E-4</v>
      </c>
      <c r="J681" s="4">
        <f t="shared" si="346"/>
        <v>1278.8339655947914</v>
      </c>
      <c r="K681" s="40">
        <f t="shared" si="347"/>
        <v>9.1558785486622423</v>
      </c>
      <c r="L681" s="40">
        <f t="shared" si="331"/>
        <v>0</v>
      </c>
      <c r="M681" s="10">
        <f t="shared" si="348"/>
        <v>6.441782150488792</v>
      </c>
      <c r="N681" s="10">
        <f t="shared" si="327"/>
        <v>17.20418640980624</v>
      </c>
      <c r="O681" s="10">
        <f t="shared" si="328"/>
        <v>-0.14810000000000001</v>
      </c>
      <c r="P681" s="10">
        <f t="shared" si="349"/>
        <v>13.056306778510852</v>
      </c>
      <c r="Q681" s="42">
        <f t="shared" si="350"/>
        <v>0.86741563607498595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6.4108033358158416E-4</v>
      </c>
      <c r="U681" s="42">
        <f t="shared" si="352"/>
        <v>0.23493584415538157</v>
      </c>
      <c r="V681" s="42">
        <f t="shared" si="353"/>
        <v>1.0223777320445295</v>
      </c>
      <c r="W681" s="42">
        <f t="shared" si="354"/>
        <v>1.0123721589788452</v>
      </c>
      <c r="X681" s="42">
        <f t="shared" si="355"/>
        <v>1.0005573065684281E-2</v>
      </c>
      <c r="Y681" s="42">
        <f t="shared" si="329"/>
        <v>1.3181226842663582E-2</v>
      </c>
      <c r="Z681" s="10">
        <f t="shared" si="356"/>
        <v>20.560959605518974</v>
      </c>
      <c r="AA681">
        <f t="shared" si="334"/>
        <v>6440670.3142329082</v>
      </c>
      <c r="AB681" s="10">
        <f t="shared" si="335"/>
        <v>6.440670314232908</v>
      </c>
      <c r="AC681" s="10">
        <f t="shared" si="336"/>
        <v>6.3396703142329081</v>
      </c>
      <c r="AD681" s="3">
        <f t="shared" si="337"/>
        <v>919.45907385538919</v>
      </c>
      <c r="AI681" s="94">
        <f t="shared" si="338"/>
        <v>1.0123721589788452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139.67353966066324</v>
      </c>
      <c r="I682">
        <f t="shared" si="330"/>
        <v>1.3967353966066323E-4</v>
      </c>
      <c r="J682" s="4">
        <f t="shared" si="346"/>
        <v>1280.9871219521119</v>
      </c>
      <c r="K682" s="40">
        <f t="shared" si="347"/>
        <v>9.1712941840256157</v>
      </c>
      <c r="L682" s="40">
        <f t="shared" si="331"/>
        <v>0</v>
      </c>
      <c r="M682" s="10">
        <f t="shared" si="348"/>
        <v>6.440670314232908</v>
      </c>
      <c r="N682" s="10">
        <f t="shared" si="327"/>
        <v>17.20418640980624</v>
      </c>
      <c r="O682" s="10">
        <f t="shared" si="328"/>
        <v>-0.14810000000000001</v>
      </c>
      <c r="P682" s="10">
        <f t="shared" si="349"/>
        <v>13.056640553073564</v>
      </c>
      <c r="Q682" s="42">
        <f t="shared" si="350"/>
        <v>0.86871967587202814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6.4182707312899026E-4</v>
      </c>
      <c r="U682" s="42">
        <f t="shared" si="352"/>
        <v>0.23360287672628441</v>
      </c>
      <c r="V682" s="42">
        <f t="shared" si="353"/>
        <v>1.0221830899030759</v>
      </c>
      <c r="W682" s="42">
        <f t="shared" si="354"/>
        <v>1.0121946426970858</v>
      </c>
      <c r="X682" s="42">
        <f t="shared" si="355"/>
        <v>9.9884472059901253E-3</v>
      </c>
      <c r="Y682" s="42">
        <f t="shared" si="329"/>
        <v>1.3194252175330849E-2</v>
      </c>
      <c r="Z682" s="10">
        <f t="shared" si="356"/>
        <v>20.557331916535023</v>
      </c>
      <c r="AA682">
        <f t="shared" si="334"/>
        <v>6439551.7695442326</v>
      </c>
      <c r="AB682" s="10">
        <f t="shared" si="335"/>
        <v>6.4395517695442326</v>
      </c>
      <c r="AC682" s="10">
        <f t="shared" si="336"/>
        <v>6.3385517695442326</v>
      </c>
      <c r="AD682" s="3">
        <f t="shared" si="337"/>
        <v>919.29684837479806</v>
      </c>
      <c r="AI682" s="94">
        <f t="shared" si="338"/>
        <v>1.0121946426970858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139.67353966066324</v>
      </c>
      <c r="I683">
        <f t="shared" si="330"/>
        <v>1.3967353966066323E-4</v>
      </c>
      <c r="J683" s="4">
        <f t="shared" si="346"/>
        <v>1283.1420997896371</v>
      </c>
      <c r="K683" s="40">
        <f t="shared" si="347"/>
        <v>9.1867228603716207</v>
      </c>
      <c r="L683" s="40">
        <f t="shared" si="331"/>
        <v>0</v>
      </c>
      <c r="M683" s="10">
        <f t="shared" si="348"/>
        <v>6.4395517695442326</v>
      </c>
      <c r="N683" s="10">
        <f t="shared" si="327"/>
        <v>17.20418640980624</v>
      </c>
      <c r="O683" s="10">
        <f t="shared" si="328"/>
        <v>-0.14810000000000001</v>
      </c>
      <c r="P683" s="10">
        <f t="shared" si="349"/>
        <v>13.056976408274297</v>
      </c>
      <c r="Q683" s="42">
        <f t="shared" si="350"/>
        <v>0.87002368212619385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6.4257365045982458E-4</v>
      </c>
      <c r="U683" s="42">
        <f t="shared" si="352"/>
        <v>0.23227019886187858</v>
      </c>
      <c r="V683" s="42">
        <f t="shared" si="353"/>
        <v>1.0219873257114553</v>
      </c>
      <c r="W683" s="42">
        <f t="shared" si="354"/>
        <v>1.012016055343899</v>
      </c>
      <c r="X683" s="42">
        <f t="shared" si="355"/>
        <v>9.9712703675562953E-3</v>
      </c>
      <c r="Y683" s="42">
        <f t="shared" si="329"/>
        <v>1.3207254774252119E-2</v>
      </c>
      <c r="Z683" s="10">
        <f t="shared" si="356"/>
        <v>20.553682468618238</v>
      </c>
      <c r="AA683">
        <f t="shared" si="334"/>
        <v>6438426.5158077693</v>
      </c>
      <c r="AB683" s="10">
        <f t="shared" si="335"/>
        <v>6.4384265158077696</v>
      </c>
      <c r="AC683" s="10">
        <f t="shared" si="336"/>
        <v>6.3374265158077696</v>
      </c>
      <c r="AD683" s="3">
        <f t="shared" si="337"/>
        <v>919.13364986334579</v>
      </c>
      <c r="AI683" s="94">
        <f t="shared" si="338"/>
        <v>1.012016055343899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139.67353966066324</v>
      </c>
      <c r="I684">
        <f t="shared" si="330"/>
        <v>1.3967353966066323E-4</v>
      </c>
      <c r="J684" s="4">
        <f t="shared" si="346"/>
        <v>1285.2988991073671</v>
      </c>
      <c r="K684" s="40">
        <f t="shared" si="347"/>
        <v>9.2021645777002554</v>
      </c>
      <c r="L684" s="40">
        <f t="shared" si="331"/>
        <v>0</v>
      </c>
      <c r="M684" s="10">
        <f t="shared" si="348"/>
        <v>6.4384265158077696</v>
      </c>
      <c r="N684" s="10">
        <f t="shared" si="327"/>
        <v>17.20418640980624</v>
      </c>
      <c r="O684" s="10">
        <f t="shared" si="328"/>
        <v>-0.14810000000000001</v>
      </c>
      <c r="P684" s="10">
        <f t="shared" si="349"/>
        <v>13.057314345527731</v>
      </c>
      <c r="Q684" s="42">
        <f t="shared" si="350"/>
        <v>0.8713276546312837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6.4332006464369097E-4</v>
      </c>
      <c r="U684" s="42">
        <f t="shared" si="352"/>
        <v>0.23093781222296791</v>
      </c>
      <c r="V684" s="42">
        <f t="shared" si="353"/>
        <v>1.0217904393765282</v>
      </c>
      <c r="W684" s="42">
        <f t="shared" si="354"/>
        <v>1.0118363968210946</v>
      </c>
      <c r="X684" s="42">
        <f t="shared" si="355"/>
        <v>9.9540425554336398E-3</v>
      </c>
      <c r="Y684" s="42">
        <f t="shared" si="329"/>
        <v>1.3220234572058899E-2</v>
      </c>
      <c r="Z684" s="10">
        <f t="shared" si="356"/>
        <v>20.550011259762361</v>
      </c>
      <c r="AA684">
        <f t="shared" si="334"/>
        <v>6437294.5524049178</v>
      </c>
      <c r="AB684" s="10">
        <f t="shared" si="335"/>
        <v>6.4372945524049179</v>
      </c>
      <c r="AC684" s="10">
        <f t="shared" si="336"/>
        <v>6.3362945524049179</v>
      </c>
      <c r="AD684" s="3">
        <f t="shared" si="337"/>
        <v>918.96947823131518</v>
      </c>
      <c r="AI684" s="94">
        <f t="shared" si="338"/>
        <v>1.0118363968210946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139.67353966066324</v>
      </c>
      <c r="I685">
        <f t="shared" si="330"/>
        <v>1.3967353966066323E-4</v>
      </c>
      <c r="J685" s="4">
        <f t="shared" si="346"/>
        <v>1287.457519905302</v>
      </c>
      <c r="K685" s="40">
        <f t="shared" si="347"/>
        <v>9.2176193360115235</v>
      </c>
      <c r="L685" s="40">
        <f t="shared" si="331"/>
        <v>0</v>
      </c>
      <c r="M685" s="10">
        <f t="shared" si="348"/>
        <v>6.4372945524049179</v>
      </c>
      <c r="N685" s="10">
        <f t="shared" si="327"/>
        <v>17.20418640980624</v>
      </c>
      <c r="O685" s="10">
        <f t="shared" si="328"/>
        <v>-0.14810000000000001</v>
      </c>
      <c r="P685" s="10">
        <f t="shared" si="349"/>
        <v>13.057654366257932</v>
      </c>
      <c r="Q685" s="42">
        <f t="shared" si="350"/>
        <v>0.87263159318098837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6.4406631475019292E-4</v>
      </c>
      <c r="U685" s="42">
        <f t="shared" si="352"/>
        <v>0.22960571847035649</v>
      </c>
      <c r="V685" s="42">
        <f t="shared" si="353"/>
        <v>1.0215924308036799</v>
      </c>
      <c r="W685" s="42">
        <f t="shared" si="354"/>
        <v>1.0116556670299062</v>
      </c>
      <c r="X685" s="42">
        <f t="shared" si="355"/>
        <v>9.9367637737737269E-3</v>
      </c>
      <c r="Y685" s="42">
        <f t="shared" si="329"/>
        <v>1.3233191501402832E-2</v>
      </c>
      <c r="Z685" s="10">
        <f t="shared" si="356"/>
        <v>20.546318287947489</v>
      </c>
      <c r="AA685">
        <f t="shared" si="334"/>
        <v>6436155.8787128711</v>
      </c>
      <c r="AB685" s="10">
        <f t="shared" si="335"/>
        <v>6.4361558787128708</v>
      </c>
      <c r="AC685" s="10">
        <f t="shared" si="336"/>
        <v>6.3351558787128708</v>
      </c>
      <c r="AD685" s="3">
        <f t="shared" si="337"/>
        <v>918.80433338837872</v>
      </c>
      <c r="AI685" s="94">
        <f t="shared" si="338"/>
        <v>1.0116556670299062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139.67353966066324</v>
      </c>
      <c r="I686">
        <f t="shared" si="330"/>
        <v>1.3967353966066323E-4</v>
      </c>
      <c r="J686" s="4">
        <f t="shared" si="346"/>
        <v>1289.6179621834419</v>
      </c>
      <c r="K686" s="40">
        <f t="shared" si="347"/>
        <v>9.2330871353054267</v>
      </c>
      <c r="L686" s="40">
        <f t="shared" si="331"/>
        <v>0</v>
      </c>
      <c r="M686" s="10">
        <f t="shared" si="348"/>
        <v>6.4361558787128708</v>
      </c>
      <c r="N686" s="10">
        <f t="shared" si="327"/>
        <v>17.20418640980624</v>
      </c>
      <c r="O686" s="10">
        <f t="shared" si="328"/>
        <v>-0.14810000000000001</v>
      </c>
      <c r="P686" s="10">
        <f t="shared" si="349"/>
        <v>13.057996471898541</v>
      </c>
      <c r="Q686" s="42">
        <f t="shared" si="350"/>
        <v>0.87393549756888778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6.4481239984893438E-4</v>
      </c>
      <c r="U686" s="42">
        <f t="shared" si="352"/>
        <v>0.22827391926484819</v>
      </c>
      <c r="V686" s="42">
        <f t="shared" si="353"/>
        <v>1.0213932998981901</v>
      </c>
      <c r="W686" s="42">
        <f t="shared" si="354"/>
        <v>1.0114738658708959</v>
      </c>
      <c r="X686" s="42">
        <f t="shared" si="355"/>
        <v>9.9194340272941162E-3</v>
      </c>
      <c r="Y686" s="42">
        <f t="shared" si="329"/>
        <v>1.32461254949565E-2</v>
      </c>
      <c r="Z686" s="10">
        <f t="shared" si="356"/>
        <v>20.542603551141049</v>
      </c>
      <c r="AA686">
        <f t="shared" si="334"/>
        <v>6435010.4941049144</v>
      </c>
      <c r="AB686" s="10">
        <f t="shared" si="335"/>
        <v>6.4350104941049144</v>
      </c>
      <c r="AC686" s="10">
        <f t="shared" si="336"/>
        <v>6.3340104941049145</v>
      </c>
      <c r="AD686" s="3">
        <f t="shared" si="337"/>
        <v>918.63821524364243</v>
      </c>
      <c r="AI686" s="94">
        <f t="shared" si="338"/>
        <v>1.0114738658708959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139.67353966066324</v>
      </c>
      <c r="I687">
        <f t="shared" si="330"/>
        <v>1.3967353966066323E-4</v>
      </c>
      <c r="J687" s="4">
        <f t="shared" si="346"/>
        <v>1291.7802259417863</v>
      </c>
      <c r="K687" s="40">
        <f t="shared" si="347"/>
        <v>9.2485679755819561</v>
      </c>
      <c r="L687" s="40">
        <f t="shared" si="331"/>
        <v>0</v>
      </c>
      <c r="M687" s="10">
        <f t="shared" si="348"/>
        <v>6.4350104941049144</v>
      </c>
      <c r="N687" s="10">
        <f t="shared" si="327"/>
        <v>17.20418640980624</v>
      </c>
      <c r="O687" s="10">
        <f t="shared" si="328"/>
        <v>-0.14810000000000001</v>
      </c>
      <c r="P687" s="10">
        <f t="shared" si="349"/>
        <v>13.058340663892706</v>
      </c>
      <c r="Q687" s="42">
        <f t="shared" si="350"/>
        <v>0.87523936758845022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6.4555831900951852E-4</v>
      </c>
      <c r="U687" s="42">
        <f t="shared" si="352"/>
        <v>0.22694241626724732</v>
      </c>
      <c r="V687" s="42">
        <f t="shared" si="353"/>
        <v>1.0211930465643353</v>
      </c>
      <c r="W687" s="42">
        <f t="shared" si="354"/>
        <v>1.0112909932440026</v>
      </c>
      <c r="X687" s="42">
        <f t="shared" si="355"/>
        <v>9.902053320332671E-3</v>
      </c>
      <c r="Y687" s="42">
        <f t="shared" si="329"/>
        <v>1.3259036485412991E-2</v>
      </c>
      <c r="Z687" s="10">
        <f t="shared" si="356"/>
        <v>20.538867047296918</v>
      </c>
      <c r="AA687">
        <f t="shared" si="334"/>
        <v>6433858.3979501566</v>
      </c>
      <c r="AB687" s="10">
        <f t="shared" si="335"/>
        <v>6.4338583979501562</v>
      </c>
      <c r="AC687" s="10">
        <f t="shared" si="336"/>
        <v>6.3328583979501563</v>
      </c>
      <c r="AD687" s="3">
        <f t="shared" si="337"/>
        <v>918.47112370560649</v>
      </c>
      <c r="AI687" s="94">
        <f t="shared" si="338"/>
        <v>1.0112909932440026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139.67353966066324</v>
      </c>
      <c r="I688">
        <f t="shared" si="330"/>
        <v>1.3967353966066323E-4</v>
      </c>
      <c r="J688" s="4">
        <f t="shared" si="346"/>
        <v>1293.9443111803357</v>
      </c>
      <c r="K688" s="40">
        <f t="shared" si="347"/>
        <v>9.2640618568411206</v>
      </c>
      <c r="L688" s="40">
        <f t="shared" si="331"/>
        <v>0</v>
      </c>
      <c r="M688" s="10">
        <f t="shared" si="348"/>
        <v>6.4338583979501562</v>
      </c>
      <c r="N688" s="10">
        <f t="shared" si="327"/>
        <v>17.20418640980624</v>
      </c>
      <c r="O688" s="10">
        <f t="shared" si="328"/>
        <v>-0.14810000000000001</v>
      </c>
      <c r="P688" s="10">
        <f t="shared" si="349"/>
        <v>13.058686943693179</v>
      </c>
      <c r="Q688" s="42">
        <f t="shared" si="350"/>
        <v>0.8765432030330319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6.4630407130154941E-4</v>
      </c>
      <c r="U688" s="42">
        <f t="shared" si="352"/>
        <v>0.22561121113835775</v>
      </c>
      <c r="V688" s="42">
        <f t="shared" si="353"/>
        <v>1.0209916707063205</v>
      </c>
      <c r="W688" s="42">
        <f t="shared" si="354"/>
        <v>1.0111070490484979</v>
      </c>
      <c r="X688" s="42">
        <f t="shared" si="355"/>
        <v>9.8846216578225565E-3</v>
      </c>
      <c r="Y688" s="42">
        <f t="shared" si="329"/>
        <v>1.3271924405486741E-2</v>
      </c>
      <c r="Z688" s="10">
        <f t="shared" si="356"/>
        <v>20.535108774356445</v>
      </c>
      <c r="AA688">
        <f t="shared" si="334"/>
        <v>6432699.5896138418</v>
      </c>
      <c r="AB688" s="10">
        <f t="shared" si="335"/>
        <v>6.4326995896138417</v>
      </c>
      <c r="AC688" s="10">
        <f t="shared" si="336"/>
        <v>6.3316995896138417</v>
      </c>
      <c r="AD688" s="3">
        <f t="shared" si="337"/>
        <v>918.30305868221058</v>
      </c>
      <c r="AI688" s="94">
        <f t="shared" si="338"/>
        <v>1.0111070490484979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139.67353966066324</v>
      </c>
      <c r="I689">
        <f t="shared" si="330"/>
        <v>1.3967353966066323E-4</v>
      </c>
      <c r="J689" s="4">
        <f t="shared" si="346"/>
        <v>1296.1102178990898</v>
      </c>
      <c r="K689" s="40">
        <f t="shared" si="347"/>
        <v>9.2795687790829149</v>
      </c>
      <c r="L689" s="40">
        <f t="shared" si="331"/>
        <v>0</v>
      </c>
      <c r="M689" s="10">
        <f t="shared" si="348"/>
        <v>6.4326995896138417</v>
      </c>
      <c r="N689" s="10">
        <f t="shared" si="327"/>
        <v>17.20418640980624</v>
      </c>
      <c r="O689" s="10">
        <f t="shared" si="328"/>
        <v>-0.14810000000000001</v>
      </c>
      <c r="P689" s="10">
        <f t="shared" si="349"/>
        <v>13.059035312762242</v>
      </c>
      <c r="Q689" s="42">
        <f t="shared" si="350"/>
        <v>0.87784700369587598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6.4704965579463042E-4</v>
      </c>
      <c r="U689" s="42">
        <f t="shared" si="352"/>
        <v>0.22428030553898351</v>
      </c>
      <c r="V689" s="42">
        <f t="shared" si="353"/>
        <v>1.0207891722274729</v>
      </c>
      <c r="W689" s="42">
        <f t="shared" si="354"/>
        <v>1.010922033183036</v>
      </c>
      <c r="X689" s="42">
        <f t="shared" si="355"/>
        <v>9.8671390444369234E-3</v>
      </c>
      <c r="Y689" s="42">
        <f t="shared" si="329"/>
        <v>1.3284789187913253E-2</v>
      </c>
      <c r="Z689" s="10">
        <f t="shared" si="356"/>
        <v>20.531328730247811</v>
      </c>
      <c r="AA689">
        <f t="shared" si="334"/>
        <v>6431534.0684571564</v>
      </c>
      <c r="AB689" s="10">
        <f t="shared" si="335"/>
        <v>6.4315340684571565</v>
      </c>
      <c r="AC689" s="10">
        <f t="shared" si="336"/>
        <v>6.3305340684571565</v>
      </c>
      <c r="AD689" s="3">
        <f t="shared" si="337"/>
        <v>918.13402008080584</v>
      </c>
      <c r="AI689" s="94">
        <f t="shared" si="338"/>
        <v>1.010922033183036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139.67353966066324</v>
      </c>
      <c r="I690">
        <f t="shared" si="330"/>
        <v>1.3967353966066323E-4</v>
      </c>
      <c r="J690" s="4">
        <f t="shared" si="346"/>
        <v>1298.2779460980487</v>
      </c>
      <c r="K690" s="40">
        <f t="shared" si="347"/>
        <v>9.2950887423073407</v>
      </c>
      <c r="L690" s="40">
        <f t="shared" si="331"/>
        <v>0</v>
      </c>
      <c r="M690" s="10">
        <f t="shared" si="348"/>
        <v>6.4315340684571565</v>
      </c>
      <c r="N690" s="10">
        <f t="shared" si="327"/>
        <v>17.20418640980624</v>
      </c>
      <c r="O690" s="10">
        <f t="shared" si="328"/>
        <v>-0.14810000000000001</v>
      </c>
      <c r="P690" s="10">
        <f t="shared" si="349"/>
        <v>13.059385772571783</v>
      </c>
      <c r="Q690" s="42">
        <f t="shared" si="350"/>
        <v>0.87915076937011183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6.4779507155836519E-4</v>
      </c>
      <c r="U690" s="42">
        <f t="shared" si="352"/>
        <v>0.22294970112992868</v>
      </c>
      <c r="V690" s="42">
        <f t="shared" si="353"/>
        <v>1.0205855510306445</v>
      </c>
      <c r="W690" s="42">
        <f t="shared" si="354"/>
        <v>1.010735945545624</v>
      </c>
      <c r="X690" s="42">
        <f t="shared" si="355"/>
        <v>9.8496054850205628E-3</v>
      </c>
      <c r="Y690" s="42">
        <f t="shared" si="329"/>
        <v>1.3297630765449387E-2</v>
      </c>
      <c r="Z690" s="10">
        <f t="shared" si="356"/>
        <v>20.527526912886206</v>
      </c>
      <c r="AA690">
        <f t="shared" si="334"/>
        <v>6430361.8338372773</v>
      </c>
      <c r="AB690" s="10">
        <f t="shared" si="335"/>
        <v>6.430361833837277</v>
      </c>
      <c r="AC690" s="10">
        <f t="shared" si="336"/>
        <v>6.329361833837277</v>
      </c>
      <c r="AD690" s="3">
        <f t="shared" si="337"/>
        <v>917.96400780816202</v>
      </c>
      <c r="AI690" s="94">
        <f t="shared" si="338"/>
        <v>1.010735945545624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139.67353966066324</v>
      </c>
      <c r="I691">
        <f t="shared" si="330"/>
        <v>1.3967353966066323E-4</v>
      </c>
      <c r="J691" s="4">
        <f t="shared" si="346"/>
        <v>1300.4474957772125</v>
      </c>
      <c r="K691" s="40">
        <f t="shared" si="347"/>
        <v>9.3106217465143981</v>
      </c>
      <c r="L691" s="40">
        <f t="shared" si="331"/>
        <v>0</v>
      </c>
      <c r="M691" s="10">
        <f t="shared" si="348"/>
        <v>6.430361833837277</v>
      </c>
      <c r="N691" s="10">
        <f t="shared" si="327"/>
        <v>17.20418640980624</v>
      </c>
      <c r="O691" s="10">
        <f t="shared" si="328"/>
        <v>-0.14810000000000001</v>
      </c>
      <c r="P691" s="10">
        <f t="shared" si="349"/>
        <v>13.059738324603305</v>
      </c>
      <c r="Q691" s="42">
        <f t="shared" si="350"/>
        <v>0.88045449984875446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6.4854031766235754E-4</v>
      </c>
      <c r="U691" s="42">
        <f t="shared" si="352"/>
        <v>0.22161939957199722</v>
      </c>
      <c r="V691" s="42">
        <f t="shared" si="353"/>
        <v>1.0203808070180984</v>
      </c>
      <c r="W691" s="42">
        <f t="shared" si="354"/>
        <v>1.0105487860336282</v>
      </c>
      <c r="X691" s="42">
        <f t="shared" si="355"/>
        <v>9.8320209844702244E-3</v>
      </c>
      <c r="Y691" s="42">
        <f t="shared" si="329"/>
        <v>1.3310449070873495E-2</v>
      </c>
      <c r="Z691" s="10">
        <f t="shared" si="356"/>
        <v>20.523703320173794</v>
      </c>
      <c r="AA691">
        <f t="shared" si="334"/>
        <v>6429182.885107371</v>
      </c>
      <c r="AB691" s="10">
        <f t="shared" si="335"/>
        <v>6.4291828851073713</v>
      </c>
      <c r="AC691" s="10">
        <f t="shared" si="336"/>
        <v>6.3281828851073714</v>
      </c>
      <c r="AD691" s="3">
        <f t="shared" si="337"/>
        <v>917.79302177046713</v>
      </c>
      <c r="AI691" s="94">
        <f t="shared" si="338"/>
        <v>1.0105487860336282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139.67353966066324</v>
      </c>
      <c r="I692">
        <f t="shared" si="330"/>
        <v>1.3967353966066323E-4</v>
      </c>
      <c r="J692" s="4">
        <f t="shared" si="346"/>
        <v>1302.6188669365811</v>
      </c>
      <c r="K692" s="40">
        <f t="shared" si="347"/>
        <v>9.3261677917040888</v>
      </c>
      <c r="L692" s="40">
        <f t="shared" si="331"/>
        <v>0</v>
      </c>
      <c r="M692" s="10">
        <f t="shared" si="348"/>
        <v>6.4291828851073713</v>
      </c>
      <c r="N692" s="10">
        <f t="shared" si="327"/>
        <v>17.20418640980624</v>
      </c>
      <c r="O692" s="10">
        <f t="shared" si="328"/>
        <v>-0.14810000000000001</v>
      </c>
      <c r="P692" s="10">
        <f t="shared" si="349"/>
        <v>13.060092970347931</v>
      </c>
      <c r="Q692" s="42">
        <f t="shared" si="350"/>
        <v>0.88175819492470375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6.4928539317621098E-4</v>
      </c>
      <c r="U692" s="42">
        <f t="shared" si="352"/>
        <v>0.22028940252599311</v>
      </c>
      <c r="V692" s="42">
        <f t="shared" si="353"/>
        <v>1.0201749400914693</v>
      </c>
      <c r="W692" s="42">
        <f t="shared" si="354"/>
        <v>1.010360554543775</v>
      </c>
      <c r="X692" s="42">
        <f t="shared" si="355"/>
        <v>9.8143855476942043E-3</v>
      </c>
      <c r="Y692" s="42">
        <f t="shared" si="329"/>
        <v>1.3323244036985493E-2</v>
      </c>
      <c r="Z692" s="10">
        <f t="shared" si="356"/>
        <v>20.519857949999604</v>
      </c>
      <c r="AA692">
        <f t="shared" si="334"/>
        <v>6427997.2216165485</v>
      </c>
      <c r="AB692" s="10">
        <f t="shared" si="335"/>
        <v>6.4279972216165486</v>
      </c>
      <c r="AC692" s="10">
        <f t="shared" si="336"/>
        <v>6.3269972216165487</v>
      </c>
      <c r="AD692" s="3">
        <f t="shared" si="337"/>
        <v>917.62106187332108</v>
      </c>
      <c r="AI692" s="94">
        <f t="shared" si="338"/>
        <v>1.010360554543775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139.67353966066324</v>
      </c>
      <c r="I693">
        <f t="shared" si="330"/>
        <v>1.3967353966066323E-4</v>
      </c>
      <c r="J693" s="4">
        <f t="shared" si="346"/>
        <v>1304.7920595761545</v>
      </c>
      <c r="K693" s="40">
        <f t="shared" si="347"/>
        <v>9.3417268778764093</v>
      </c>
      <c r="L693" s="40">
        <f t="shared" si="331"/>
        <v>0</v>
      </c>
      <c r="M693" s="10">
        <f t="shared" si="348"/>
        <v>6.4279972216165486</v>
      </c>
      <c r="N693" s="10">
        <f t="shared" si="327"/>
        <v>17.20418640980624</v>
      </c>
      <c r="O693" s="10">
        <f t="shared" si="328"/>
        <v>-0.14810000000000001</v>
      </c>
      <c r="P693" s="10">
        <f t="shared" si="349"/>
        <v>13.060449711306454</v>
      </c>
      <c r="Q693" s="42">
        <f t="shared" si="350"/>
        <v>0.88306185439074369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6.5003029716952912E-4</v>
      </c>
      <c r="U693" s="42">
        <f t="shared" si="352"/>
        <v>0.21895971165272052</v>
      </c>
      <c r="V693" s="42">
        <f t="shared" si="353"/>
        <v>1.0199679501516761</v>
      </c>
      <c r="W693" s="42">
        <f t="shared" si="354"/>
        <v>1.0101712509721432</v>
      </c>
      <c r="X693" s="42">
        <f t="shared" si="355"/>
        <v>9.7966991795328529E-3</v>
      </c>
      <c r="Y693" s="42">
        <f t="shared" si="329"/>
        <v>1.3336015596606837E-2</v>
      </c>
      <c r="Z693" s="10">
        <f t="shared" si="356"/>
        <v>20.515990800239237</v>
      </c>
      <c r="AA693">
        <f t="shared" si="334"/>
        <v>6426804.8427097825</v>
      </c>
      <c r="AB693" s="10">
        <f t="shared" si="335"/>
        <v>6.4268048427097826</v>
      </c>
      <c r="AC693" s="10">
        <f t="shared" si="336"/>
        <v>6.3258048427097826</v>
      </c>
      <c r="AD693" s="3">
        <f t="shared" si="337"/>
        <v>917.44812802172339</v>
      </c>
      <c r="AI693" s="94">
        <f t="shared" si="338"/>
        <v>1.0101712509721432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139.67353966066324</v>
      </c>
      <c r="I694">
        <f t="shared" si="330"/>
        <v>1.3967353966066323E-4</v>
      </c>
      <c r="J694" s="4">
        <f t="shared" si="346"/>
        <v>1306.9670736959329</v>
      </c>
      <c r="K694" s="40">
        <f t="shared" si="347"/>
        <v>9.3572990050313631</v>
      </c>
      <c r="L694" s="40">
        <f t="shared" si="331"/>
        <v>0</v>
      </c>
      <c r="M694" s="10">
        <f t="shared" si="348"/>
        <v>6.4268048427097826</v>
      </c>
      <c r="N694" s="10">
        <f t="shared" si="327"/>
        <v>17.20418640980624</v>
      </c>
      <c r="O694" s="10">
        <f t="shared" si="328"/>
        <v>-0.14810000000000001</v>
      </c>
      <c r="P694" s="10">
        <f t="shared" si="349"/>
        <v>13.060808548989369</v>
      </c>
      <c r="Q694" s="42">
        <f t="shared" si="350"/>
        <v>0.88436547803954146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6.5077502871191558E-4</v>
      </c>
      <c r="U694" s="42">
        <f t="shared" si="352"/>
        <v>0.21763032861298345</v>
      </c>
      <c r="V694" s="42">
        <f t="shared" si="353"/>
        <v>1.0197598370994965</v>
      </c>
      <c r="W694" s="42">
        <f t="shared" si="354"/>
        <v>1.0099808752141508</v>
      </c>
      <c r="X694" s="42">
        <f t="shared" si="355"/>
        <v>9.7789618853456606E-3</v>
      </c>
      <c r="Y694" s="42">
        <f t="shared" si="329"/>
        <v>1.3348763682581265E-2</v>
      </c>
      <c r="Z694" s="10">
        <f t="shared" si="356"/>
        <v>20.512101868755757</v>
      </c>
      <c r="AA694">
        <f t="shared" si="334"/>
        <v>6425605.7477281792</v>
      </c>
      <c r="AB694" s="10">
        <f t="shared" si="335"/>
        <v>6.4256057477281789</v>
      </c>
      <c r="AC694" s="10">
        <f t="shared" si="336"/>
        <v>6.324605747728179</v>
      </c>
      <c r="AD694" s="3">
        <f t="shared" si="337"/>
        <v>917.274220120113</v>
      </c>
      <c r="AI694" s="94">
        <f t="shared" si="338"/>
        <v>1.0099808752141508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139.67353966066324</v>
      </c>
      <c r="I695">
        <f t="shared" si="330"/>
        <v>1.3967353966066323E-4</v>
      </c>
      <c r="J695" s="4">
        <f t="shared" si="346"/>
        <v>1309.1439092959158</v>
      </c>
      <c r="K695" s="40">
        <f t="shared" si="347"/>
        <v>9.3728841731689485</v>
      </c>
      <c r="L695" s="40">
        <f t="shared" si="331"/>
        <v>0</v>
      </c>
      <c r="M695" s="10">
        <f t="shared" si="348"/>
        <v>6.4256057477281789</v>
      </c>
      <c r="N695" s="10">
        <f t="shared" si="327"/>
        <v>17.20418640980624</v>
      </c>
      <c r="O695" s="10">
        <f t="shared" si="328"/>
        <v>-0.14810000000000001</v>
      </c>
      <c r="P695" s="10">
        <f t="shared" si="349"/>
        <v>13.061169484916819</v>
      </c>
      <c r="Q695" s="42">
        <f t="shared" si="350"/>
        <v>0.885669065663647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6.5151958687297419E-4</v>
      </c>
      <c r="U695" s="42">
        <f t="shared" si="352"/>
        <v>0.21630125506758588</v>
      </c>
      <c r="V695" s="42">
        <f t="shared" si="353"/>
        <v>1.0195506008347706</v>
      </c>
      <c r="W695" s="42">
        <f t="shared" si="354"/>
        <v>1.0097894271645989</v>
      </c>
      <c r="X695" s="42">
        <f t="shared" si="355"/>
        <v>9.7611736701717078E-3</v>
      </c>
      <c r="Y695" s="42">
        <f t="shared" si="329"/>
        <v>1.3361488227774446E-2</v>
      </c>
      <c r="Z695" s="10">
        <f t="shared" si="356"/>
        <v>20.508191153398919</v>
      </c>
      <c r="AA695">
        <f t="shared" si="334"/>
        <v>6424399.9360087449</v>
      </c>
      <c r="AB695" s="10">
        <f t="shared" si="335"/>
        <v>6.4243999360087445</v>
      </c>
      <c r="AC695" s="10">
        <f t="shared" si="336"/>
        <v>6.3233999360087445</v>
      </c>
      <c r="AD695" s="3">
        <f t="shared" si="337"/>
        <v>917.09933807233426</v>
      </c>
      <c r="AI695" s="94">
        <f t="shared" si="338"/>
        <v>1.0097894271645989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139.67353966066324</v>
      </c>
      <c r="I696">
        <f t="shared" si="330"/>
        <v>1.3967353966066323E-4</v>
      </c>
      <c r="J696" s="4">
        <f t="shared" si="346"/>
        <v>1311.3225663761036</v>
      </c>
      <c r="K696" s="40">
        <f t="shared" si="347"/>
        <v>9.3884823822891637</v>
      </c>
      <c r="L696" s="40">
        <f t="shared" si="331"/>
        <v>0</v>
      </c>
      <c r="M696" s="10">
        <f t="shared" si="348"/>
        <v>6.4243999360087445</v>
      </c>
      <c r="N696" s="10">
        <f t="shared" si="327"/>
        <v>17.20418640980624</v>
      </c>
      <c r="O696" s="10">
        <f t="shared" si="328"/>
        <v>-0.14810000000000001</v>
      </c>
      <c r="P696" s="10">
        <f t="shared" si="349"/>
        <v>13.06153252061867</v>
      </c>
      <c r="Q696" s="42">
        <f t="shared" si="350"/>
        <v>0.88697261705549213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6.5226397072230835E-4</v>
      </c>
      <c r="U696" s="42">
        <f t="shared" si="352"/>
        <v>0.21497249267733187</v>
      </c>
      <c r="V696" s="42">
        <f t="shared" si="353"/>
        <v>1.0193402412567685</v>
      </c>
      <c r="W696" s="42">
        <f t="shared" si="354"/>
        <v>1.0095969067176327</v>
      </c>
      <c r="X696" s="42">
        <f t="shared" si="355"/>
        <v>9.743334539135784E-3</v>
      </c>
      <c r="Y696" s="42">
        <f t="shared" si="329"/>
        <v>1.3374189165074149E-2</v>
      </c>
      <c r="Z696" s="10">
        <f t="shared" si="356"/>
        <v>20.504258652005188</v>
      </c>
      <c r="AA696">
        <f t="shared" si="334"/>
        <v>6423187.4068843834</v>
      </c>
      <c r="AB696" s="10">
        <f t="shared" si="335"/>
        <v>6.4231874068843835</v>
      </c>
      <c r="AC696" s="10">
        <f t="shared" si="336"/>
        <v>6.3221874068843835</v>
      </c>
      <c r="AD696" s="3">
        <f t="shared" si="337"/>
        <v>916.9234817816365</v>
      </c>
      <c r="AI696" s="94">
        <f t="shared" si="338"/>
        <v>1.0095969067176327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139.67353966066324</v>
      </c>
      <c r="I697">
        <f t="shared" si="330"/>
        <v>1.3967353966066323E-4</v>
      </c>
      <c r="J697" s="4">
        <f t="shared" si="346"/>
        <v>1313.5030449364963</v>
      </c>
      <c r="K697" s="40">
        <f t="shared" si="347"/>
        <v>9.4040936323920121</v>
      </c>
      <c r="L697" s="40">
        <f t="shared" si="331"/>
        <v>0</v>
      </c>
      <c r="M697" s="10">
        <f t="shared" si="348"/>
        <v>6.4231874068843835</v>
      </c>
      <c r="N697" s="10">
        <f t="shared" si="327"/>
        <v>17.20418640980624</v>
      </c>
      <c r="O697" s="10">
        <f t="shared" si="328"/>
        <v>-0.14810000000000001</v>
      </c>
      <c r="P697" s="10">
        <f t="shared" si="349"/>
        <v>13.061897657634553</v>
      </c>
      <c r="Q697" s="42">
        <f t="shared" si="350"/>
        <v>0.88827613200738975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6.5300817932952189E-4</v>
      </c>
      <c r="U697" s="42">
        <f t="shared" si="352"/>
        <v>0.21364404310302543</v>
      </c>
      <c r="V697" s="42">
        <f t="shared" si="353"/>
        <v>1.019128758264356</v>
      </c>
      <c r="W697" s="42">
        <f t="shared" si="354"/>
        <v>1.0094033137667442</v>
      </c>
      <c r="X697" s="42">
        <f t="shared" si="355"/>
        <v>9.7254444976118126E-3</v>
      </c>
      <c r="Y697" s="42">
        <f t="shared" si="329"/>
        <v>1.3386866427390636E-2</v>
      </c>
      <c r="Z697" s="10">
        <f t="shared" si="356"/>
        <v>20.500304362398097</v>
      </c>
      <c r="AA697">
        <f t="shared" si="334"/>
        <v>6421968.1596840126</v>
      </c>
      <c r="AB697" s="10">
        <f t="shared" si="335"/>
        <v>6.4219681596840124</v>
      </c>
      <c r="AC697" s="10">
        <f t="shared" si="336"/>
        <v>6.3209681596840124</v>
      </c>
      <c r="AD697" s="3">
        <f t="shared" si="337"/>
        <v>916.7466511506907</v>
      </c>
      <c r="AI697" s="94">
        <f t="shared" si="338"/>
        <v>1.0094033137667442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139.67353966066324</v>
      </c>
      <c r="I698">
        <f t="shared" si="330"/>
        <v>1.3967353966066323E-4</v>
      </c>
      <c r="J698" s="4">
        <f t="shared" si="346"/>
        <v>1315.6853449770938</v>
      </c>
      <c r="K698" s="40">
        <f t="shared" si="347"/>
        <v>9.4197179234774921</v>
      </c>
      <c r="L698" s="40">
        <f t="shared" si="331"/>
        <v>0</v>
      </c>
      <c r="M698" s="10">
        <f t="shared" si="348"/>
        <v>6.4219681596840124</v>
      </c>
      <c r="N698" s="10">
        <f t="shared" si="327"/>
        <v>17.20418640980624</v>
      </c>
      <c r="O698" s="10">
        <f t="shared" si="328"/>
        <v>-0.14810000000000001</v>
      </c>
      <c r="P698" s="10">
        <f t="shared" si="349"/>
        <v>13.062264897513831</v>
      </c>
      <c r="Q698" s="42">
        <f t="shared" si="350"/>
        <v>0.8895796103115331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6.5375221176421831E-4</v>
      </c>
      <c r="U698" s="42">
        <f t="shared" si="352"/>
        <v>0.21231590800547059</v>
      </c>
      <c r="V698" s="42">
        <f t="shared" si="353"/>
        <v>1.0189161517557377</v>
      </c>
      <c r="W698" s="42">
        <f t="shared" si="354"/>
        <v>1.009208648204788</v>
      </c>
      <c r="X698" s="42">
        <f t="shared" si="355"/>
        <v>9.7075035509497365E-3</v>
      </c>
      <c r="Y698" s="42">
        <f t="shared" si="329"/>
        <v>1.3399519947656693E-2</v>
      </c>
      <c r="Z698" s="10">
        <f t="shared" si="356"/>
        <v>20.496328282388056</v>
      </c>
      <c r="AA698">
        <f t="shared" si="334"/>
        <v>6420742.1937325066</v>
      </c>
      <c r="AB698" s="10">
        <f t="shared" si="335"/>
        <v>6.4207421937325062</v>
      </c>
      <c r="AC698" s="10">
        <f t="shared" si="336"/>
        <v>6.3197421937325062</v>
      </c>
      <c r="AD698" s="3">
        <f t="shared" si="337"/>
        <v>916.5688460815818</v>
      </c>
      <c r="AI698" s="94">
        <f t="shared" si="338"/>
        <v>1.009208648204788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139.67353966066324</v>
      </c>
      <c r="I699">
        <f t="shared" si="330"/>
        <v>1.3967353966066323E-4</v>
      </c>
      <c r="J699" s="4">
        <f t="shared" si="346"/>
        <v>1317.8694664978959</v>
      </c>
      <c r="K699" s="40">
        <f t="shared" si="347"/>
        <v>9.4353552555456019</v>
      </c>
      <c r="L699" s="40">
        <f t="shared" si="331"/>
        <v>0</v>
      </c>
      <c r="M699" s="10">
        <f t="shared" si="348"/>
        <v>6.4207421937325062</v>
      </c>
      <c r="N699" s="10">
        <f t="shared" si="327"/>
        <v>17.20418640980624</v>
      </c>
      <c r="O699" s="10">
        <f t="shared" si="328"/>
        <v>-0.14810000000000001</v>
      </c>
      <c r="P699" s="10">
        <f t="shared" si="349"/>
        <v>13.06263424181564</v>
      </c>
      <c r="Q699" s="42">
        <f t="shared" si="350"/>
        <v>0.89088305175999527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6.5449606709600124E-4</v>
      </c>
      <c r="U699" s="42">
        <f t="shared" si="352"/>
        <v>0.21098808904547148</v>
      </c>
      <c r="V699" s="42">
        <f t="shared" si="353"/>
        <v>1.0187024216283016</v>
      </c>
      <c r="W699" s="42">
        <f t="shared" si="354"/>
        <v>1.0090129099239726</v>
      </c>
      <c r="X699" s="42">
        <f t="shared" si="355"/>
        <v>9.689511704328968E-3</v>
      </c>
      <c r="Y699" s="42">
        <f t="shared" si="329"/>
        <v>1.3412149658827475E-2</v>
      </c>
      <c r="Z699" s="10">
        <f t="shared" si="356"/>
        <v>20.492330409771867</v>
      </c>
      <c r="AA699">
        <f t="shared" si="334"/>
        <v>6419509.508350539</v>
      </c>
      <c r="AB699" s="10">
        <f t="shared" si="335"/>
        <v>6.4195095083505391</v>
      </c>
      <c r="AC699" s="10">
        <f t="shared" si="336"/>
        <v>6.3185095083505392</v>
      </c>
      <c r="AD699" s="3">
        <f t="shared" si="337"/>
        <v>916.39006647578526</v>
      </c>
      <c r="AI699" s="94">
        <f t="shared" si="338"/>
        <v>1.0090129099239726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139.67353966066324</v>
      </c>
      <c r="I700">
        <f t="shared" si="330"/>
        <v>1.3967353966066323E-4</v>
      </c>
      <c r="J700" s="4">
        <f t="shared" si="346"/>
        <v>1320.0554094989031</v>
      </c>
      <c r="K700" s="40">
        <f t="shared" si="347"/>
        <v>9.4510056285963451</v>
      </c>
      <c r="L700" s="40">
        <f t="shared" si="331"/>
        <v>0</v>
      </c>
      <c r="M700" s="10">
        <f t="shared" si="348"/>
        <v>6.4195095083505391</v>
      </c>
      <c r="N700" s="10">
        <f t="shared" si="327"/>
        <v>17.20418640980624</v>
      </c>
      <c r="O700" s="10">
        <f t="shared" si="328"/>
        <v>-0.14810000000000001</v>
      </c>
      <c r="P700" s="10">
        <f t="shared" si="349"/>
        <v>13.063005692108959</v>
      </c>
      <c r="Q700" s="42">
        <f t="shared" si="350"/>
        <v>0.89218645614472802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6.552397443944744E-4</v>
      </c>
      <c r="U700" s="42">
        <f t="shared" si="352"/>
        <v>0.20966058788383196</v>
      </c>
      <c r="V700" s="42">
        <f t="shared" si="353"/>
        <v>1.0184875677794372</v>
      </c>
      <c r="W700" s="42">
        <f t="shared" si="354"/>
        <v>1.008816098815837</v>
      </c>
      <c r="X700" s="42">
        <f t="shared" si="355"/>
        <v>9.6714689636001605E-3</v>
      </c>
      <c r="Y700" s="42">
        <f t="shared" si="329"/>
        <v>1.3424755493881438E-2</v>
      </c>
      <c r="Z700" s="10">
        <f t="shared" si="356"/>
        <v>20.488310742333912</v>
      </c>
      <c r="AA700">
        <f t="shared" si="334"/>
        <v>6418270.1028549587</v>
      </c>
      <c r="AB700" s="10">
        <f t="shared" si="335"/>
        <v>6.4182701028549589</v>
      </c>
      <c r="AC700" s="10">
        <f t="shared" si="336"/>
        <v>6.3172701028549589</v>
      </c>
      <c r="AD700" s="3">
        <f t="shared" si="337"/>
        <v>916.21031223422176</v>
      </c>
      <c r="AI700" s="94">
        <f t="shared" si="338"/>
        <v>1.008816098815837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139.67353966066324</v>
      </c>
      <c r="I701">
        <f t="shared" si="330"/>
        <v>1.3967353966066323E-4</v>
      </c>
      <c r="J701" s="4">
        <f t="shared" si="346"/>
        <v>1322.243173980115</v>
      </c>
      <c r="K701" s="40">
        <f t="shared" si="347"/>
        <v>9.4666690426297198</v>
      </c>
      <c r="L701" s="40">
        <f t="shared" si="331"/>
        <v>0</v>
      </c>
      <c r="M701" s="10">
        <f t="shared" si="348"/>
        <v>6.4182701028549589</v>
      </c>
      <c r="N701" s="10">
        <f t="shared" si="327"/>
        <v>17.20418640980624</v>
      </c>
      <c r="O701" s="10">
        <f t="shared" si="328"/>
        <v>-0.14810000000000001</v>
      </c>
      <c r="P701" s="10">
        <f t="shared" si="349"/>
        <v>13.063379249972524</v>
      </c>
      <c r="Q701" s="42">
        <f t="shared" si="350"/>
        <v>0.89348982325756132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6.5598324272924139E-4</v>
      </c>
      <c r="U701" s="42">
        <f t="shared" si="352"/>
        <v>0.20833340618135612</v>
      </c>
      <c r="V701" s="42">
        <f t="shared" si="353"/>
        <v>1.0182715901053934</v>
      </c>
      <c r="W701" s="42">
        <f t="shared" si="354"/>
        <v>1.0086182147713088</v>
      </c>
      <c r="X701" s="42">
        <f t="shared" si="355"/>
        <v>9.6533753340846129E-3</v>
      </c>
      <c r="Y701" s="42">
        <f t="shared" si="329"/>
        <v>1.3437337385819719E-2</v>
      </c>
      <c r="Z701" s="10">
        <f t="shared" si="356"/>
        <v>20.48426927784497</v>
      </c>
      <c r="AA701">
        <f t="shared" si="334"/>
        <v>6417023.9765584162</v>
      </c>
      <c r="AB701" s="10">
        <f t="shared" si="335"/>
        <v>6.4170239765584158</v>
      </c>
      <c r="AC701" s="10">
        <f t="shared" si="336"/>
        <v>6.3160239765584159</v>
      </c>
      <c r="AD701" s="3">
        <f t="shared" si="337"/>
        <v>916.02958325720317</v>
      </c>
      <c r="AI701" s="94">
        <f t="shared" si="338"/>
        <v>1.0086182147713088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139.67353966066324</v>
      </c>
      <c r="I702">
        <f t="shared" si="330"/>
        <v>1.3967353966066323E-4</v>
      </c>
      <c r="J702" s="4">
        <f t="shared" si="346"/>
        <v>1324.4327599415319</v>
      </c>
      <c r="K702" s="40">
        <f t="shared" si="347"/>
        <v>9.482345497645726</v>
      </c>
      <c r="L702" s="40">
        <f t="shared" si="331"/>
        <v>0</v>
      </c>
      <c r="M702" s="10">
        <f t="shared" si="348"/>
        <v>6.4170239765584158</v>
      </c>
      <c r="N702" s="10">
        <f t="shared" si="327"/>
        <v>17.20418640980624</v>
      </c>
      <c r="O702" s="10">
        <f t="shared" si="328"/>
        <v>-0.14810000000000001</v>
      </c>
      <c r="P702" s="10">
        <f t="shared" si="349"/>
        <v>13.063754916994942</v>
      </c>
      <c r="Q702" s="42">
        <f t="shared" si="350"/>
        <v>0.89479315289020267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6.5672656116990585E-4</v>
      </c>
      <c r="U702" s="42">
        <f t="shared" si="352"/>
        <v>0.20700654559884796</v>
      </c>
      <c r="V702" s="42">
        <f t="shared" si="353"/>
        <v>1.0180544885019838</v>
      </c>
      <c r="W702" s="42">
        <f t="shared" si="354"/>
        <v>1.0084192576806454</v>
      </c>
      <c r="X702" s="42">
        <f t="shared" si="355"/>
        <v>9.6352308213383253E-3</v>
      </c>
      <c r="Y702" s="42">
        <f t="shared" si="329"/>
        <v>1.3449895267666509E-2</v>
      </c>
      <c r="Z702" s="10">
        <f t="shared" si="356"/>
        <v>20.480206014062528</v>
      </c>
      <c r="AA702">
        <f t="shared" si="334"/>
        <v>6415771.1287694676</v>
      </c>
      <c r="AB702" s="10">
        <f t="shared" si="335"/>
        <v>6.4157711287694674</v>
      </c>
      <c r="AC702" s="10">
        <f t="shared" si="336"/>
        <v>6.3147711287694674</v>
      </c>
      <c r="AD702" s="3">
        <f t="shared" si="337"/>
        <v>915.84787944444781</v>
      </c>
      <c r="AI702" s="94">
        <f t="shared" si="338"/>
        <v>1.0084192576806454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139.67353966066324</v>
      </c>
      <c r="I703">
        <f t="shared" si="330"/>
        <v>1.3967353966066323E-4</v>
      </c>
      <c r="J703" s="4">
        <f t="shared" si="346"/>
        <v>1326.6241673831535</v>
      </c>
      <c r="K703" s="40">
        <f t="shared" si="347"/>
        <v>9.4980349936443638</v>
      </c>
      <c r="L703" s="40">
        <f t="shared" si="331"/>
        <v>0</v>
      </c>
      <c r="M703" s="10">
        <f t="shared" si="348"/>
        <v>6.4157711287694674</v>
      </c>
      <c r="N703" s="10">
        <f t="shared" si="327"/>
        <v>17.20418640980624</v>
      </c>
      <c r="O703" s="10">
        <f t="shared" si="328"/>
        <v>-0.14810000000000001</v>
      </c>
      <c r="P703" s="10">
        <f t="shared" si="349"/>
        <v>13.06413269477469</v>
      </c>
      <c r="Q703" s="42">
        <f t="shared" si="350"/>
        <v>0.89609644483423612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6.5746969878607148E-4</v>
      </c>
      <c r="U703" s="42">
        <f t="shared" si="352"/>
        <v>0.20568000779711154</v>
      </c>
      <c r="V703" s="42">
        <f t="shared" si="353"/>
        <v>1.0178362628645026</v>
      </c>
      <c r="W703" s="42">
        <f t="shared" si="354"/>
        <v>1.0082192274334507</v>
      </c>
      <c r="X703" s="42">
        <f t="shared" si="355"/>
        <v>9.6170354310518569E-3</v>
      </c>
      <c r="Y703" s="42">
        <f t="shared" si="329"/>
        <v>1.3462429072469282E-2</v>
      </c>
      <c r="Z703" s="10">
        <f t="shared" si="356"/>
        <v>20.476120948730912</v>
      </c>
      <c r="AA703">
        <f t="shared" si="334"/>
        <v>6414511.5587926069</v>
      </c>
      <c r="AB703" s="10">
        <f t="shared" si="335"/>
        <v>6.4145115587926069</v>
      </c>
      <c r="AC703" s="10">
        <f t="shared" si="336"/>
        <v>6.3135115587926069</v>
      </c>
      <c r="AD703" s="3">
        <f t="shared" si="337"/>
        <v>915.66520069508442</v>
      </c>
      <c r="AI703" s="94">
        <f t="shared" si="338"/>
        <v>1.0082192274334507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139.67353966066324</v>
      </c>
      <c r="I704">
        <f t="shared" si="330"/>
        <v>1.3967353966066323E-4</v>
      </c>
      <c r="J704" s="4">
        <f t="shared" si="346"/>
        <v>1328.8173963049799</v>
      </c>
      <c r="K704" s="40">
        <f t="shared" si="347"/>
        <v>9.5137375306256349</v>
      </c>
      <c r="L704" s="40">
        <f t="shared" si="331"/>
        <v>0</v>
      </c>
      <c r="M704" s="10">
        <f t="shared" si="348"/>
        <v>6.4145115587926069</v>
      </c>
      <c r="N704" s="10">
        <f t="shared" si="327"/>
        <v>17.20418640980624</v>
      </c>
      <c r="O704" s="10">
        <f t="shared" si="328"/>
        <v>-0.14810000000000001</v>
      </c>
      <c r="P704" s="10">
        <f t="shared" si="349"/>
        <v>13.064512584920138</v>
      </c>
      <c r="Q704" s="42">
        <f t="shared" si="350"/>
        <v>0.89739969888112159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6.5821265464734179E-4</v>
      </c>
      <c r="U704" s="42">
        <f t="shared" si="352"/>
        <v>0.20435379443695095</v>
      </c>
      <c r="V704" s="42">
        <f t="shared" si="353"/>
        <v>1.0176169130876558</v>
      </c>
      <c r="W704" s="42">
        <f t="shared" si="354"/>
        <v>1.0080181239186801</v>
      </c>
      <c r="X704" s="42">
        <f t="shared" si="355"/>
        <v>9.5987891689757188E-3</v>
      </c>
      <c r="Y704" s="42">
        <f t="shared" si="329"/>
        <v>1.347493873329895E-2</v>
      </c>
      <c r="Z704" s="10">
        <f t="shared" si="356"/>
        <v>20.472014079581278</v>
      </c>
      <c r="AA704">
        <f t="shared" si="334"/>
        <v>6413245.2659282712</v>
      </c>
      <c r="AB704" s="10">
        <f t="shared" si="335"/>
        <v>6.4132452659282713</v>
      </c>
      <c r="AC704" s="10">
        <f t="shared" si="336"/>
        <v>6.3122452659282713</v>
      </c>
      <c r="AD704" s="3">
        <f t="shared" si="337"/>
        <v>915.48154690765352</v>
      </c>
      <c r="AI704" s="94">
        <f t="shared" si="338"/>
        <v>1.0080181239186801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139.67353966066324</v>
      </c>
      <c r="I705">
        <f t="shared" si="330"/>
        <v>1.3967353966066323E-4</v>
      </c>
      <c r="J705" s="4">
        <f t="shared" si="346"/>
        <v>1331.0124467070109</v>
      </c>
      <c r="K705" s="40">
        <f t="shared" si="347"/>
        <v>9.529453108589534</v>
      </c>
      <c r="L705" s="40">
        <f t="shared" si="331"/>
        <v>0</v>
      </c>
      <c r="M705" s="10">
        <f t="shared" si="348"/>
        <v>6.4132452659282713</v>
      </c>
      <c r="N705" s="10">
        <f t="shared" si="327"/>
        <v>17.20418640980624</v>
      </c>
      <c r="O705" s="10">
        <f t="shared" si="328"/>
        <v>-0.14810000000000001</v>
      </c>
      <c r="P705" s="10">
        <f t="shared" si="349"/>
        <v>13.064894589049548</v>
      </c>
      <c r="Q705" s="42">
        <f t="shared" si="350"/>
        <v>0.89870291482219422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6.5895542782332041E-4</v>
      </c>
      <c r="U705" s="42">
        <f t="shared" si="352"/>
        <v>0.20302790717917027</v>
      </c>
      <c r="V705" s="42">
        <f t="shared" si="353"/>
        <v>1.0173964390654942</v>
      </c>
      <c r="W705" s="42">
        <f t="shared" si="354"/>
        <v>1.0078159470246404</v>
      </c>
      <c r="X705" s="42">
        <f t="shared" si="355"/>
        <v>9.5804920408537608E-3</v>
      </c>
      <c r="Y705" s="42">
        <f t="shared" si="329"/>
        <v>1.348742418324991E-2</v>
      </c>
      <c r="Z705" s="10">
        <f t="shared" si="356"/>
        <v>20.467885404331426</v>
      </c>
      <c r="AA705">
        <f t="shared" si="334"/>
        <v>6411972.2494727764</v>
      </c>
      <c r="AB705" s="10">
        <f t="shared" si="335"/>
        <v>6.4119722494727762</v>
      </c>
      <c r="AC705" s="10">
        <f t="shared" si="336"/>
        <v>6.3109722494727762</v>
      </c>
      <c r="AD705" s="3">
        <f t="shared" si="337"/>
        <v>915.2969179800981</v>
      </c>
      <c r="AI705" s="94">
        <f t="shared" si="338"/>
        <v>1.0078159470246404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139.67353966066324</v>
      </c>
      <c r="I706">
        <f t="shared" si="330"/>
        <v>1.3967353966066323E-4</v>
      </c>
      <c r="J706" s="4">
        <f t="shared" si="346"/>
        <v>1333.2093185892468</v>
      </c>
      <c r="K706" s="40">
        <f t="shared" si="347"/>
        <v>9.5451817275360664</v>
      </c>
      <c r="L706" s="40">
        <f t="shared" si="331"/>
        <v>0</v>
      </c>
      <c r="M706" s="10">
        <f t="shared" si="348"/>
        <v>6.4119722494727762</v>
      </c>
      <c r="N706" s="10">
        <f t="shared" si="327"/>
        <v>17.20418640980624</v>
      </c>
      <c r="O706" s="10">
        <f t="shared" si="328"/>
        <v>-0.14810000000000001</v>
      </c>
      <c r="P706" s="10">
        <f t="shared" si="349"/>
        <v>13.065278708791123</v>
      </c>
      <c r="Q706" s="42">
        <f t="shared" si="350"/>
        <v>0.90000609244866359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6.5969801738361116E-4</v>
      </c>
      <c r="U706" s="42">
        <f t="shared" si="352"/>
        <v>0.20170234768457329</v>
      </c>
      <c r="V706" s="42">
        <f t="shared" si="353"/>
        <v>1.0171748406917109</v>
      </c>
      <c r="W706" s="42">
        <f t="shared" si="354"/>
        <v>1.0076126966389818</v>
      </c>
      <c r="X706" s="42">
        <f t="shared" si="355"/>
        <v>9.562144052729149E-3</v>
      </c>
      <c r="Y706" s="42">
        <f t="shared" si="329"/>
        <v>1.3499885355440503E-2</v>
      </c>
      <c r="Z706" s="10">
        <f t="shared" si="356"/>
        <v>20.463734920686271</v>
      </c>
      <c r="AA706">
        <f t="shared" si="334"/>
        <v>6410692.5087184664</v>
      </c>
      <c r="AB706" s="10">
        <f t="shared" si="335"/>
        <v>6.4106925087184665</v>
      </c>
      <c r="AC706" s="10">
        <f t="shared" si="336"/>
        <v>6.3096925087184665</v>
      </c>
      <c r="AD706" s="3">
        <f t="shared" si="337"/>
        <v>915.11131380978486</v>
      </c>
      <c r="AI706" s="94">
        <f t="shared" si="338"/>
        <v>1.0076126966389818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139.67353966066324</v>
      </c>
      <c r="I707">
        <f t="shared" si="330"/>
        <v>1.3967353966066323E-4</v>
      </c>
      <c r="J707" s="4">
        <f t="shared" si="346"/>
        <v>1335.4080119516877</v>
      </c>
      <c r="K707" s="40">
        <f t="shared" si="347"/>
        <v>9.5609233874652322</v>
      </c>
      <c r="L707" s="40">
        <f t="shared" si="331"/>
        <v>0</v>
      </c>
      <c r="M707" s="10">
        <f t="shared" si="348"/>
        <v>6.4106925087184665</v>
      </c>
      <c r="N707" s="10">
        <f t="shared" si="327"/>
        <v>17.20418640980624</v>
      </c>
      <c r="O707" s="10">
        <f t="shared" si="328"/>
        <v>-0.14810000000000001</v>
      </c>
      <c r="P707" s="10">
        <f t="shared" si="349"/>
        <v>13.065664945782984</v>
      </c>
      <c r="Q707" s="42">
        <f t="shared" si="350"/>
        <v>0.9013092315516128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6.6044042239781756E-4</v>
      </c>
      <c r="U707" s="42">
        <f t="shared" si="352"/>
        <v>0.20037711761396418</v>
      </c>
      <c r="V707" s="42">
        <f t="shared" si="353"/>
        <v>1.0169521178590248</v>
      </c>
      <c r="W707" s="42">
        <f t="shared" si="354"/>
        <v>1.0074083726487191</v>
      </c>
      <c r="X707" s="42">
        <f t="shared" si="355"/>
        <v>9.5437452103057652E-3</v>
      </c>
      <c r="Y707" s="42">
        <f t="shared" si="329"/>
        <v>1.3512322183012637E-2</v>
      </c>
      <c r="Z707" s="10">
        <f t="shared" si="356"/>
        <v>20.459562626337039</v>
      </c>
      <c r="AA707">
        <f t="shared" si="334"/>
        <v>6409406.0429534661</v>
      </c>
      <c r="AB707" s="10">
        <f t="shared" si="335"/>
        <v>6.4094060429534663</v>
      </c>
      <c r="AC707" s="10">
        <f t="shared" si="336"/>
        <v>6.3084060429534663</v>
      </c>
      <c r="AD707" s="3">
        <f t="shared" si="337"/>
        <v>914.92473429346865</v>
      </c>
      <c r="AI707" s="94">
        <f t="shared" si="338"/>
        <v>1.0074083726487191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139.67353966066324</v>
      </c>
      <c r="I708">
        <f t="shared" si="330"/>
        <v>1.3967353966066323E-4</v>
      </c>
      <c r="J708" s="4">
        <f t="shared" si="346"/>
        <v>1337.6085267943331</v>
      </c>
      <c r="K708" s="40">
        <f t="shared" si="347"/>
        <v>9.5766780883770259</v>
      </c>
      <c r="L708" s="40">
        <f t="shared" si="331"/>
        <v>0</v>
      </c>
      <c r="M708" s="10">
        <f t="shared" si="348"/>
        <v>6.4094060429534663</v>
      </c>
      <c r="N708" s="10">
        <f t="shared" si="327"/>
        <v>17.20418640980624</v>
      </c>
      <c r="O708" s="10">
        <f t="shared" si="328"/>
        <v>-0.14810000000000001</v>
      </c>
      <c r="P708" s="10">
        <f t="shared" si="349"/>
        <v>13.066053301673266</v>
      </c>
      <c r="Q708" s="42">
        <f t="shared" si="350"/>
        <v>0.90261233192199797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6.611826419355432E-4</v>
      </c>
      <c r="U708" s="42">
        <f t="shared" si="352"/>
        <v>0.19905221862814709</v>
      </c>
      <c r="V708" s="42">
        <f t="shared" si="353"/>
        <v>1.0167282704596838</v>
      </c>
      <c r="W708" s="42">
        <f t="shared" si="354"/>
        <v>1.0072029749401941</v>
      </c>
      <c r="X708" s="42">
        <f t="shared" si="355"/>
        <v>9.5252955194897737E-3</v>
      </c>
      <c r="Y708" s="42">
        <f t="shared" si="329"/>
        <v>1.3524734599132112E-2</v>
      </c>
      <c r="Z708" s="10">
        <f t="shared" si="356"/>
        <v>20.455368518961514</v>
      </c>
      <c r="AA708">
        <f t="shared" si="334"/>
        <v>6408112.8514617514</v>
      </c>
      <c r="AB708" s="10">
        <f t="shared" si="335"/>
        <v>6.4081128514617518</v>
      </c>
      <c r="AC708" s="10">
        <f t="shared" si="336"/>
        <v>6.3071128514617518</v>
      </c>
      <c r="AD708" s="3">
        <f t="shared" si="337"/>
        <v>914.73717932730256</v>
      </c>
      <c r="AI708" s="94">
        <f t="shared" si="338"/>
        <v>1.0072029749401941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139.67353966066324</v>
      </c>
      <c r="I709">
        <f t="shared" si="330"/>
        <v>1.3967353966066323E-4</v>
      </c>
      <c r="J709" s="4">
        <f t="shared" si="346"/>
        <v>1339.8108631171838</v>
      </c>
      <c r="K709" s="40">
        <f t="shared" si="347"/>
        <v>9.5924458302714548</v>
      </c>
      <c r="L709" s="40">
        <f t="shared" si="331"/>
        <v>0</v>
      </c>
      <c r="M709" s="10">
        <f t="shared" si="348"/>
        <v>6.4081128514617518</v>
      </c>
      <c r="N709" s="10">
        <f t="shared" si="327"/>
        <v>17.20418640980624</v>
      </c>
      <c r="O709" s="10">
        <f t="shared" si="328"/>
        <v>-0.14810000000000001</v>
      </c>
      <c r="P709" s="10">
        <f t="shared" si="349"/>
        <v>13.06644377812011</v>
      </c>
      <c r="Q709" s="42">
        <f t="shared" si="350"/>
        <v>0.9039153933506473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6.6192467506639182E-4</v>
      </c>
      <c r="U709" s="42">
        <f t="shared" si="352"/>
        <v>0.19772765238792581</v>
      </c>
      <c r="V709" s="42">
        <f t="shared" si="353"/>
        <v>1.0165032983857443</v>
      </c>
      <c r="W709" s="42">
        <f t="shared" si="354"/>
        <v>1.0069965033990864</v>
      </c>
      <c r="X709" s="42">
        <f t="shared" si="355"/>
        <v>9.5067949866578516E-3</v>
      </c>
      <c r="Y709" s="42">
        <f t="shared" si="329"/>
        <v>1.3537122536989302E-2</v>
      </c>
      <c r="Z709" s="10">
        <f t="shared" si="356"/>
        <v>20.451152596224809</v>
      </c>
      <c r="AA709">
        <f t="shared" si="334"/>
        <v>6406812.9335233979</v>
      </c>
      <c r="AB709" s="10">
        <f t="shared" si="335"/>
        <v>6.4068129335233976</v>
      </c>
      <c r="AC709" s="10">
        <f t="shared" si="336"/>
        <v>6.3058129335233977</v>
      </c>
      <c r="AD709" s="3">
        <f t="shared" si="337"/>
        <v>914.54864880687421</v>
      </c>
      <c r="AI709" s="94">
        <f t="shared" si="338"/>
        <v>1.0069965033990864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139.67353966066324</v>
      </c>
      <c r="I710">
        <f t="shared" si="330"/>
        <v>1.3967353966066323E-4</v>
      </c>
      <c r="J710" s="4">
        <f t="shared" si="346"/>
        <v>1342.0150209202391</v>
      </c>
      <c r="K710" s="40">
        <f t="shared" si="347"/>
        <v>9.6082266131485152</v>
      </c>
      <c r="L710" s="40">
        <f t="shared" si="331"/>
        <v>0</v>
      </c>
      <c r="M710" s="10">
        <f t="shared" si="348"/>
        <v>6.4068129335233976</v>
      </c>
      <c r="N710" s="10">
        <f t="shared" si="327"/>
        <v>17.20418640980624</v>
      </c>
      <c r="O710" s="10">
        <f t="shared" si="328"/>
        <v>-0.14810000000000001</v>
      </c>
      <c r="P710" s="10">
        <f t="shared" si="349"/>
        <v>13.066836376791622</v>
      </c>
      <c r="Q710" s="42">
        <f t="shared" si="350"/>
        <v>0.90521841562826033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6.6266652085996693E-4</v>
      </c>
      <c r="U710" s="42">
        <f t="shared" si="352"/>
        <v>0.19640342055410445</v>
      </c>
      <c r="V710" s="42">
        <f t="shared" si="353"/>
        <v>1.0162772015281096</v>
      </c>
      <c r="W710" s="42">
        <f t="shared" si="354"/>
        <v>1.0067889579104521</v>
      </c>
      <c r="X710" s="42">
        <f t="shared" si="355"/>
        <v>9.4882436176575435E-3</v>
      </c>
      <c r="Y710" s="42">
        <f t="shared" si="329"/>
        <v>1.354948592979853E-2</v>
      </c>
      <c r="Z710" s="10">
        <f t="shared" si="356"/>
        <v>20.446914855778225</v>
      </c>
      <c r="AA710">
        <f t="shared" si="334"/>
        <v>6405506.2884142157</v>
      </c>
      <c r="AB710" s="10">
        <f t="shared" si="335"/>
        <v>6.405506288414216</v>
      </c>
      <c r="AC710" s="10">
        <f t="shared" si="336"/>
        <v>6.304506288414216</v>
      </c>
      <c r="AD710" s="3">
        <f t="shared" si="337"/>
        <v>914.35914262715244</v>
      </c>
      <c r="AI710" s="94">
        <f t="shared" si="338"/>
        <v>1.0067889579104521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139.67353966066324</v>
      </c>
      <c r="I711">
        <f t="shared" si="330"/>
        <v>1.3967353966066323E-4</v>
      </c>
      <c r="J711" s="4">
        <f t="shared" si="346"/>
        <v>1344.221000203499</v>
      </c>
      <c r="K711" s="40">
        <f t="shared" si="347"/>
        <v>9.6240204370082036</v>
      </c>
      <c r="L711" s="40">
        <f t="shared" si="331"/>
        <v>0</v>
      </c>
      <c r="M711" s="10">
        <f t="shared" si="348"/>
        <v>6.405506288414216</v>
      </c>
      <c r="N711" s="10">
        <f t="shared" si="327"/>
        <v>17.20418640980624</v>
      </c>
      <c r="O711" s="10">
        <f t="shared" si="328"/>
        <v>-0.14810000000000001</v>
      </c>
      <c r="P711" s="10">
        <f t="shared" si="349"/>
        <v>13.067231099365999</v>
      </c>
      <c r="Q711" s="42">
        <f t="shared" si="350"/>
        <v>0.90652139854540714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6.6340817838587225E-4</v>
      </c>
      <c r="U711" s="42">
        <f t="shared" si="352"/>
        <v>0.19507952478748719</v>
      </c>
      <c r="V711" s="42">
        <f t="shared" si="353"/>
        <v>1.0160499797773588</v>
      </c>
      <c r="W711" s="42">
        <f t="shared" si="354"/>
        <v>1.0065803383586671</v>
      </c>
      <c r="X711" s="42">
        <f t="shared" si="355"/>
        <v>9.4696414186916655E-3</v>
      </c>
      <c r="Y711" s="42">
        <f t="shared" si="329"/>
        <v>1.356182471079859E-2</v>
      </c>
      <c r="Z711" s="10">
        <f t="shared" si="356"/>
        <v>20.442655295259772</v>
      </c>
      <c r="AA711">
        <f t="shared" si="334"/>
        <v>6404192.9154059226</v>
      </c>
      <c r="AB711" s="10">
        <f t="shared" si="335"/>
        <v>6.4041929154059227</v>
      </c>
      <c r="AC711" s="10">
        <f t="shared" si="336"/>
        <v>6.3031929154059227</v>
      </c>
      <c r="AD711" s="3">
        <f t="shared" si="337"/>
        <v>914.16866068251238</v>
      </c>
      <c r="AI711" s="94">
        <f t="shared" si="338"/>
        <v>1.0065803383586671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139.67353966066324</v>
      </c>
      <c r="I712">
        <f t="shared" si="330"/>
        <v>1.3967353966066323E-4</v>
      </c>
      <c r="J712" s="4">
        <f t="shared" si="346"/>
        <v>1346.428800966964</v>
      </c>
      <c r="K712" s="40">
        <f t="shared" si="347"/>
        <v>9.6398273018505272</v>
      </c>
      <c r="L712" s="40">
        <f t="shared" si="331"/>
        <v>0</v>
      </c>
      <c r="M712" s="10">
        <f t="shared" si="348"/>
        <v>6.4041929154059227</v>
      </c>
      <c r="N712" s="10">
        <f t="shared" si="327"/>
        <v>17.20418640980624</v>
      </c>
      <c r="O712" s="10">
        <f t="shared" si="328"/>
        <v>-0.14810000000000001</v>
      </c>
      <c r="P712" s="10">
        <f t="shared" si="349"/>
        <v>13.067627947531491</v>
      </c>
      <c r="Q712" s="42">
        <f t="shared" si="350"/>
        <v>0.9078243418925277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6.6414964671371139E-4</v>
      </c>
      <c r="U712" s="42">
        <f t="shared" si="352"/>
        <v>0.19375596674887779</v>
      </c>
      <c r="V712" s="42">
        <f t="shared" si="353"/>
        <v>1.0158216330237213</v>
      </c>
      <c r="W712" s="42">
        <f t="shared" si="354"/>
        <v>1.0063706446274534</v>
      </c>
      <c r="X712" s="42">
        <f t="shared" si="355"/>
        <v>9.4509883962679009E-3</v>
      </c>
      <c r="Y712" s="42">
        <f t="shared" si="329"/>
        <v>1.3574138813253221E-2</v>
      </c>
      <c r="Z712" s="10">
        <f t="shared" si="356"/>
        <v>20.43837391229464</v>
      </c>
      <c r="AA712">
        <f t="shared" si="334"/>
        <v>6402872.8137662783</v>
      </c>
      <c r="AB712" s="10">
        <f t="shared" si="335"/>
        <v>6.4028728137662787</v>
      </c>
      <c r="AC712" s="10">
        <f t="shared" si="336"/>
        <v>6.3018728137662787</v>
      </c>
      <c r="AD712" s="3">
        <f t="shared" si="337"/>
        <v>913.97720286675542</v>
      </c>
      <c r="AI712" s="94">
        <f t="shared" si="338"/>
        <v>1.0063706446274534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139.67353966066324</v>
      </c>
      <c r="I713">
        <f t="shared" si="330"/>
        <v>1.3967353966066323E-4</v>
      </c>
      <c r="J713" s="4">
        <f t="shared" si="346"/>
        <v>1348.6384232106334</v>
      </c>
      <c r="K713" s="40">
        <f t="shared" si="347"/>
        <v>9.6556472076754805</v>
      </c>
      <c r="L713" s="40">
        <f t="shared" si="331"/>
        <v>0</v>
      </c>
      <c r="M713" s="10">
        <f t="shared" si="348"/>
        <v>6.4028728137662787</v>
      </c>
      <c r="N713" s="10">
        <f t="shared" si="327"/>
        <v>17.20418640980624</v>
      </c>
      <c r="O713" s="10">
        <f t="shared" si="328"/>
        <v>-0.14810000000000001</v>
      </c>
      <c r="P713" s="10">
        <f t="shared" si="349"/>
        <v>13.068026922986393</v>
      </c>
      <c r="Q713" s="42">
        <f t="shared" si="350"/>
        <v>0.90912724545993118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6.6489092491308808E-4</v>
      </c>
      <c r="U713" s="42">
        <f t="shared" si="352"/>
        <v>0.19243274809908065</v>
      </c>
      <c r="V713" s="42">
        <f t="shared" si="353"/>
        <v>1.015592161155989</v>
      </c>
      <c r="W713" s="42">
        <f t="shared" si="354"/>
        <v>1.0061598765999009</v>
      </c>
      <c r="X713" s="42">
        <f t="shared" si="355"/>
        <v>9.432284556088133E-3</v>
      </c>
      <c r="Y713" s="42">
        <f t="shared" si="329"/>
        <v>1.3586428170450113E-2</v>
      </c>
      <c r="Z713" s="10">
        <f t="shared" si="356"/>
        <v>20.43407070449349</v>
      </c>
      <c r="AA713">
        <f t="shared" si="334"/>
        <v>6401545.9827585649</v>
      </c>
      <c r="AB713" s="10">
        <f t="shared" si="335"/>
        <v>6.4015459827585648</v>
      </c>
      <c r="AC713" s="10">
        <f t="shared" si="336"/>
        <v>6.3005459827585648</v>
      </c>
      <c r="AD713" s="3">
        <f t="shared" si="337"/>
        <v>913.78476907303332</v>
      </c>
      <c r="AI713" s="94">
        <f t="shared" si="338"/>
        <v>1.0061598765999009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139.67353966066324</v>
      </c>
      <c r="I714">
        <f t="shared" si="330"/>
        <v>1.3967353966066323E-4</v>
      </c>
      <c r="J714" s="4">
        <f t="shared" si="346"/>
        <v>1350.8498669345081</v>
      </c>
      <c r="K714" s="40">
        <f t="shared" si="347"/>
        <v>9.6714801544830671</v>
      </c>
      <c r="L714" s="40">
        <f t="shared" si="331"/>
        <v>0</v>
      </c>
      <c r="M714" s="10">
        <f t="shared" si="348"/>
        <v>6.4015459827585648</v>
      </c>
      <c r="N714" s="10">
        <f t="shared" si="327"/>
        <v>17.20418640980624</v>
      </c>
      <c r="O714" s="10">
        <f t="shared" si="328"/>
        <v>-0.14810000000000001</v>
      </c>
      <c r="P714" s="10">
        <f t="shared" si="349"/>
        <v>13.068428027439218</v>
      </c>
      <c r="Q714" s="42">
        <f t="shared" si="350"/>
        <v>0.91043010903779487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6.6563201205360582E-4</v>
      </c>
      <c r="U714" s="42">
        <f t="shared" si="352"/>
        <v>0.19110987049889938</v>
      </c>
      <c r="V714" s="42">
        <f t="shared" si="353"/>
        <v>1.0153615640636713</v>
      </c>
      <c r="W714" s="42">
        <f t="shared" si="354"/>
        <v>1.0059480341583851</v>
      </c>
      <c r="X714" s="42">
        <f t="shared" si="355"/>
        <v>9.4135299052862109E-3</v>
      </c>
      <c r="Y714" s="42">
        <f t="shared" si="329"/>
        <v>1.3598692715702842E-2</v>
      </c>
      <c r="Z714" s="10">
        <f t="shared" si="356"/>
        <v>20.429745669455105</v>
      </c>
      <c r="AA714">
        <f t="shared" si="334"/>
        <v>6400212.421642405</v>
      </c>
      <c r="AB714" s="10">
        <f t="shared" si="335"/>
        <v>6.4002124216424052</v>
      </c>
      <c r="AC714" s="10">
        <f t="shared" si="336"/>
        <v>6.2992124216424052</v>
      </c>
      <c r="AD714" s="3">
        <f t="shared" si="337"/>
        <v>913.59135919396738</v>
      </c>
      <c r="AI714" s="94">
        <f t="shared" si="338"/>
        <v>1.0059480341583851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139.67353966066324</v>
      </c>
      <c r="I715">
        <f t="shared" si="330"/>
        <v>1.3967353966066323E-4</v>
      </c>
      <c r="J715" s="4">
        <f t="shared" si="346"/>
        <v>1353.0631321385874</v>
      </c>
      <c r="K715" s="40">
        <f t="shared" si="347"/>
        <v>9.6873261422732853</v>
      </c>
      <c r="L715" s="40">
        <f t="shared" si="331"/>
        <v>0</v>
      </c>
      <c r="M715" s="10">
        <f t="shared" si="348"/>
        <v>6.4002124216424052</v>
      </c>
      <c r="N715" s="10">
        <f t="shared" si="327"/>
        <v>17.20418640980624</v>
      </c>
      <c r="O715" s="10">
        <f t="shared" si="328"/>
        <v>-0.14810000000000001</v>
      </c>
      <c r="P715" s="10">
        <f t="shared" si="349"/>
        <v>13.068831262608477</v>
      </c>
      <c r="Q715" s="42">
        <f t="shared" si="350"/>
        <v>0.9117329324161636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6.6637290720486834E-4</v>
      </c>
      <c r="U715" s="42">
        <f t="shared" si="352"/>
        <v>0.18978733560913827</v>
      </c>
      <c r="V715" s="42">
        <f t="shared" si="353"/>
        <v>1.0151298416344503</v>
      </c>
      <c r="W715" s="42">
        <f t="shared" si="354"/>
        <v>1.0057351171846971</v>
      </c>
      <c r="X715" s="42">
        <f t="shared" si="355"/>
        <v>9.3947244497532001E-3</v>
      </c>
      <c r="Y715" s="42">
        <f t="shared" si="329"/>
        <v>1.3610932382349313E-2</v>
      </c>
      <c r="Z715" s="10">
        <f t="shared" si="356"/>
        <v>20.425398804763823</v>
      </c>
      <c r="AA715">
        <f t="shared" si="334"/>
        <v>6398872.1296729622</v>
      </c>
      <c r="AB715" s="10">
        <f t="shared" si="335"/>
        <v>6.398872129672962</v>
      </c>
      <c r="AC715" s="10">
        <f t="shared" si="336"/>
        <v>6.2978721296729621</v>
      </c>
      <c r="AD715" s="3">
        <f t="shared" si="337"/>
        <v>913.39697312153191</v>
      </c>
      <c r="AI715" s="94">
        <f t="shared" si="338"/>
        <v>1.0057351171846971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139.67353966066324</v>
      </c>
      <c r="I716">
        <f t="shared" si="330"/>
        <v>1.3967353966066323E-4</v>
      </c>
      <c r="J716" s="4">
        <f t="shared" si="346"/>
        <v>1355.2782188228716</v>
      </c>
      <c r="K716" s="40">
        <f t="shared" si="347"/>
        <v>9.703185171046135</v>
      </c>
      <c r="L716" s="40">
        <f t="shared" si="331"/>
        <v>0</v>
      </c>
      <c r="M716" s="10">
        <f t="shared" si="348"/>
        <v>6.398872129672962</v>
      </c>
      <c r="N716" s="10">
        <f t="shared" si="327"/>
        <v>17.20418640980624</v>
      </c>
      <c r="O716" s="10">
        <f t="shared" si="328"/>
        <v>-0.14810000000000001</v>
      </c>
      <c r="P716" s="10">
        <f t="shared" si="349"/>
        <v>13.069236630222939</v>
      </c>
      <c r="Q716" s="42">
        <f t="shared" si="350"/>
        <v>0.91303571538494921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6.6711360943647914E-4</v>
      </c>
      <c r="U716" s="42">
        <f t="shared" si="352"/>
        <v>0.18846514509060125</v>
      </c>
      <c r="V716" s="42">
        <f t="shared" si="353"/>
        <v>1.0148969937559906</v>
      </c>
      <c r="W716" s="42">
        <f t="shared" si="354"/>
        <v>1.0055211255599161</v>
      </c>
      <c r="X716" s="42">
        <f t="shared" si="355"/>
        <v>9.3758681960744994E-3</v>
      </c>
      <c r="Y716" s="42">
        <f t="shared" si="329"/>
        <v>1.3623147103752738E-2</v>
      </c>
      <c r="Z716" s="10">
        <f t="shared" si="356"/>
        <v>20.421030107990774</v>
      </c>
      <c r="AA716">
        <f t="shared" si="334"/>
        <v>6397525.1061013313</v>
      </c>
      <c r="AB716" s="10">
        <f t="shared" si="335"/>
        <v>6.3975251061013312</v>
      </c>
      <c r="AC716" s="10">
        <f t="shared" si="336"/>
        <v>6.2965251061013312</v>
      </c>
      <c r="AD716" s="3">
        <f t="shared" si="337"/>
        <v>913.20161074711109</v>
      </c>
      <c r="AI716" s="94">
        <f t="shared" si="338"/>
        <v>1.0055211255599161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139.67353966066324</v>
      </c>
      <c r="I717">
        <f t="shared" si="330"/>
        <v>1.3967353966066323E-4</v>
      </c>
      <c r="J717" s="4">
        <f t="shared" si="346"/>
        <v>1357.4951269873604</v>
      </c>
      <c r="K717" s="40">
        <f t="shared" si="347"/>
        <v>9.7190572408016145</v>
      </c>
      <c r="L717" s="40">
        <f t="shared" si="331"/>
        <v>0</v>
      </c>
      <c r="M717" s="10">
        <f t="shared" si="348"/>
        <v>6.3975251061013312</v>
      </c>
      <c r="N717" s="10">
        <f t="shared" si="327"/>
        <v>17.20418640980624</v>
      </c>
      <c r="O717" s="10">
        <f t="shared" si="328"/>
        <v>-0.14810000000000001</v>
      </c>
      <c r="P717" s="10">
        <f t="shared" si="349"/>
        <v>13.069644132021528</v>
      </c>
      <c r="Q717" s="42">
        <f t="shared" si="350"/>
        <v>0.9143384577339293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6.6785411781804206E-4</v>
      </c>
      <c r="U717" s="42">
        <f t="shared" si="352"/>
        <v>0.18714330060409248</v>
      </c>
      <c r="V717" s="42">
        <f t="shared" si="353"/>
        <v>1.014663020315284</v>
      </c>
      <c r="W717" s="42">
        <f t="shared" si="354"/>
        <v>1.0053060591644709</v>
      </c>
      <c r="X717" s="42">
        <f t="shared" si="355"/>
        <v>9.3569611508130812E-3</v>
      </c>
      <c r="Y717" s="42">
        <f t="shared" si="329"/>
        <v>1.3635336813301663E-2</v>
      </c>
      <c r="Z717" s="10">
        <f t="shared" si="356"/>
        <v>20.416639576693655</v>
      </c>
      <c r="AA717">
        <f t="shared" si="334"/>
        <v>6396171.3501744634</v>
      </c>
      <c r="AB717" s="10">
        <f t="shared" si="335"/>
        <v>6.3961713501744635</v>
      </c>
      <c r="AC717" s="10">
        <f t="shared" si="336"/>
        <v>6.2951713501744635</v>
      </c>
      <c r="AD717" s="3">
        <f t="shared" si="337"/>
        <v>913.00527196148857</v>
      </c>
      <c r="AI717" s="94">
        <f t="shared" si="338"/>
        <v>1.0053060591644709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139.67353966066324</v>
      </c>
      <c r="I718">
        <f t="shared" si="330"/>
        <v>1.3967353966066323E-4</v>
      </c>
      <c r="J718" s="4">
        <f t="shared" si="346"/>
        <v>1359.7138566320543</v>
      </c>
      <c r="K718" s="40">
        <f t="shared" si="347"/>
        <v>9.7349423515397273</v>
      </c>
      <c r="L718" s="40">
        <f t="shared" si="331"/>
        <v>0</v>
      </c>
      <c r="M718" s="10">
        <f t="shared" si="348"/>
        <v>6.3961713501744635</v>
      </c>
      <c r="N718" s="10">
        <f t="shared" si="327"/>
        <v>17.20418640980624</v>
      </c>
      <c r="O718" s="10">
        <f t="shared" si="328"/>
        <v>-0.14810000000000001</v>
      </c>
      <c r="P718" s="10">
        <f t="shared" si="349"/>
        <v>13.07005376975339</v>
      </c>
      <c r="Q718" s="42">
        <f t="shared" si="350"/>
        <v>0.91564115925274669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6.685944314191606E-4</v>
      </c>
      <c r="U718" s="42">
        <f t="shared" si="352"/>
        <v>0.18582180381041577</v>
      </c>
      <c r="V718" s="42">
        <f t="shared" si="353"/>
        <v>1.0144279211990022</v>
      </c>
      <c r="W718" s="42">
        <f t="shared" si="354"/>
        <v>1.0050899178781301</v>
      </c>
      <c r="X718" s="42">
        <f t="shared" si="355"/>
        <v>9.3380033208720903E-3</v>
      </c>
      <c r="Y718" s="42">
        <f t="shared" si="329"/>
        <v>1.3647501444410485E-2</v>
      </c>
      <c r="Z718" s="10">
        <f t="shared" si="356"/>
        <v>20.412227208417303</v>
      </c>
      <c r="AA718">
        <f t="shared" si="334"/>
        <v>6394810.8611353459</v>
      </c>
      <c r="AB718" s="10">
        <f t="shared" si="335"/>
        <v>6.3948108611353458</v>
      </c>
      <c r="AC718" s="10">
        <f t="shared" si="336"/>
        <v>6.2938108611353458</v>
      </c>
      <c r="AD718" s="3">
        <f t="shared" si="337"/>
        <v>912.80795665487256</v>
      </c>
      <c r="AI718" s="94">
        <f t="shared" si="338"/>
        <v>1.0050899178781301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139.67353966066324</v>
      </c>
      <c r="I719">
        <f t="shared" si="330"/>
        <v>1.3967353966066323E-4</v>
      </c>
      <c r="J719" s="4">
        <f t="shared" si="346"/>
        <v>1361.9344077569529</v>
      </c>
      <c r="K719" s="40">
        <f t="shared" si="347"/>
        <v>9.7508405032604699</v>
      </c>
      <c r="L719" s="40">
        <f t="shared" si="331"/>
        <v>0</v>
      </c>
      <c r="M719" s="10">
        <f t="shared" si="348"/>
        <v>6.3948108611353458</v>
      </c>
      <c r="N719" s="10">
        <f t="shared" si="327"/>
        <v>17.20418640980624</v>
      </c>
      <c r="O719" s="10">
        <f t="shared" si="328"/>
        <v>-0.14810000000000001</v>
      </c>
      <c r="P719" s="10">
        <f t="shared" si="349"/>
        <v>13.070465545177836</v>
      </c>
      <c r="Q719" s="42">
        <f t="shared" si="350"/>
        <v>0.91694381973090888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6.6933454930943838E-4</v>
      </c>
      <c r="U719" s="42">
        <f t="shared" si="352"/>
        <v>0.18450065637037538</v>
      </c>
      <c r="V719" s="42">
        <f t="shared" si="353"/>
        <v>1.0141916962924076</v>
      </c>
      <c r="W719" s="42">
        <f t="shared" si="354"/>
        <v>1.0048727015800283</v>
      </c>
      <c r="X719" s="42">
        <f t="shared" si="355"/>
        <v>9.3189947123792916E-3</v>
      </c>
      <c r="Y719" s="42">
        <f t="shared" si="329"/>
        <v>1.3659640930518505E-2</v>
      </c>
      <c r="Z719" s="10">
        <f t="shared" si="356"/>
        <v>20.407793000692021</v>
      </c>
      <c r="AA719">
        <f t="shared" si="334"/>
        <v>6393443.638222483</v>
      </c>
      <c r="AB719" s="10">
        <f t="shared" si="335"/>
        <v>6.3934436382224833</v>
      </c>
      <c r="AC719" s="10">
        <f t="shared" si="336"/>
        <v>6.2924436382224833</v>
      </c>
      <c r="AD719" s="3">
        <f t="shared" si="337"/>
        <v>912.60966471682127</v>
      </c>
      <c r="AI719" s="94">
        <f t="shared" si="338"/>
        <v>1.0048727015800283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139.67353966066324</v>
      </c>
      <c r="I720">
        <f t="shared" si="330"/>
        <v>1.3967353966066323E-4</v>
      </c>
      <c r="J720" s="4">
        <f t="shared" si="346"/>
        <v>1364.1567803620562</v>
      </c>
      <c r="K720" s="40">
        <f t="shared" si="347"/>
        <v>9.7667516959638458</v>
      </c>
      <c r="L720" s="40">
        <f t="shared" si="331"/>
        <v>0</v>
      </c>
      <c r="M720" s="10">
        <f t="shared" si="348"/>
        <v>6.3934436382224833</v>
      </c>
      <c r="N720" s="10">
        <f t="shared" si="327"/>
        <v>17.20418640980624</v>
      </c>
      <c r="O720" s="10">
        <f t="shared" si="328"/>
        <v>-0.14810000000000001</v>
      </c>
      <c r="P720" s="10">
        <f t="shared" si="349"/>
        <v>13.070879460064537</v>
      </c>
      <c r="Q720" s="42">
        <f t="shared" si="350"/>
        <v>0.91824643895778679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6.7007447055847922E-4</v>
      </c>
      <c r="U720" s="42">
        <f t="shared" si="352"/>
        <v>0.1831798599447752</v>
      </c>
      <c r="V720" s="42">
        <f t="shared" si="353"/>
        <v>1.0139543454811701</v>
      </c>
      <c r="W720" s="42">
        <f t="shared" si="354"/>
        <v>1.004654410148585</v>
      </c>
      <c r="X720" s="42">
        <f t="shared" si="355"/>
        <v>9.2999353325851075E-3</v>
      </c>
      <c r="Y720" s="42">
        <f t="shared" si="329"/>
        <v>1.3671755205091451E-2</v>
      </c>
      <c r="Z720" s="10">
        <f t="shared" si="356"/>
        <v>20.403336951035623</v>
      </c>
      <c r="AA720">
        <f t="shared" si="334"/>
        <v>6392069.6806705296</v>
      </c>
      <c r="AB720" s="10">
        <f t="shared" si="335"/>
        <v>6.3920696806705299</v>
      </c>
      <c r="AC720" s="10">
        <f t="shared" si="336"/>
        <v>6.29106968067053</v>
      </c>
      <c r="AD720" s="3">
        <f t="shared" si="337"/>
        <v>912.41039603633499</v>
      </c>
      <c r="AI720" s="94">
        <f t="shared" si="338"/>
        <v>1.004654410148585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139.67353966066324</v>
      </c>
      <c r="I721">
        <f t="shared" si="330"/>
        <v>1.3967353966066323E-4</v>
      </c>
      <c r="J721" s="4">
        <f t="shared" si="346"/>
        <v>1366.3809744473645</v>
      </c>
      <c r="K721" s="40">
        <f t="shared" si="347"/>
        <v>9.7826759296498533</v>
      </c>
      <c r="L721" s="40">
        <f t="shared" si="331"/>
        <v>0</v>
      </c>
      <c r="M721" s="10">
        <f t="shared" si="348"/>
        <v>6.3920696806705299</v>
      </c>
      <c r="N721" s="10">
        <f t="shared" si="327"/>
        <v>17.20418640980624</v>
      </c>
      <c r="O721" s="10">
        <f t="shared" si="328"/>
        <v>-0.14810000000000001</v>
      </c>
      <c r="P721" s="10">
        <f t="shared" si="349"/>
        <v>13.071295516193352</v>
      </c>
      <c r="Q721" s="42">
        <f t="shared" si="350"/>
        <v>0.91954901672261435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6.7081419423588654E-4</v>
      </c>
      <c r="U721" s="42">
        <f t="shared" si="352"/>
        <v>0.18185941619441923</v>
      </c>
      <c r="V721" s="42">
        <f t="shared" si="353"/>
        <v>1.0137158686497154</v>
      </c>
      <c r="W721" s="42">
        <f t="shared" si="354"/>
        <v>1.0044350434616047</v>
      </c>
      <c r="X721" s="42">
        <f t="shared" si="355"/>
        <v>9.2808251881106862E-3</v>
      </c>
      <c r="Y721" s="42">
        <f t="shared" si="329"/>
        <v>1.3683844201620736E-2</v>
      </c>
      <c r="Z721" s="10">
        <f t="shared" si="356"/>
        <v>20.398859056952094</v>
      </c>
      <c r="AA721">
        <f t="shared" si="334"/>
        <v>6390688.9877098761</v>
      </c>
      <c r="AB721" s="10">
        <f t="shared" si="335"/>
        <v>6.3906889877098765</v>
      </c>
      <c r="AC721" s="10">
        <f t="shared" si="336"/>
        <v>6.2896889877098765</v>
      </c>
      <c r="AD721" s="3">
        <f t="shared" si="337"/>
        <v>912.21015050179494</v>
      </c>
      <c r="AI721" s="94">
        <f t="shared" si="338"/>
        <v>1.0044350434616047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139.67353966066324</v>
      </c>
      <c r="I722">
        <f t="shared" si="330"/>
        <v>1.3967353966066323E-4</v>
      </c>
      <c r="J722" s="4">
        <f t="shared" si="346"/>
        <v>1368.6069900128773</v>
      </c>
      <c r="K722" s="40">
        <f t="shared" si="347"/>
        <v>9.7986132043184906</v>
      </c>
      <c r="L722" s="40">
        <f t="shared" si="331"/>
        <v>0</v>
      </c>
      <c r="M722" s="10">
        <f t="shared" si="348"/>
        <v>6.3906889877098765</v>
      </c>
      <c r="N722" s="10">
        <f t="shared" si="327"/>
        <v>17.20418640980624</v>
      </c>
      <c r="O722" s="10">
        <f t="shared" si="328"/>
        <v>-0.14810000000000001</v>
      </c>
      <c r="P722" s="10">
        <f t="shared" si="349"/>
        <v>13.071713715354482</v>
      </c>
      <c r="Q722" s="42">
        <f t="shared" si="350"/>
        <v>0.92085155281448761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6.7155371941126404E-4</v>
      </c>
      <c r="U722" s="42">
        <f t="shared" si="352"/>
        <v>0.18053932678011164</v>
      </c>
      <c r="V722" s="42">
        <f t="shared" si="353"/>
        <v>1.0134762656818885</v>
      </c>
      <c r="W722" s="42">
        <f t="shared" si="354"/>
        <v>1.0042146013962114</v>
      </c>
      <c r="X722" s="42">
        <f t="shared" si="355"/>
        <v>9.2616642856770959E-3</v>
      </c>
      <c r="Y722" s="42">
        <f t="shared" si="329"/>
        <v>1.3695907853623644E-2</v>
      </c>
      <c r="Z722" s="10">
        <f t="shared" si="356"/>
        <v>20.394359315931624</v>
      </c>
      <c r="AA722">
        <f t="shared" si="334"/>
        <v>6389301.5585666588</v>
      </c>
      <c r="AB722" s="10">
        <f t="shared" si="335"/>
        <v>6.3893015585666584</v>
      </c>
      <c r="AC722" s="10">
        <f t="shared" si="336"/>
        <v>6.2883015585666584</v>
      </c>
      <c r="AD722" s="3">
        <f t="shared" si="337"/>
        <v>912.00892800096574</v>
      </c>
      <c r="AI722" s="94">
        <f t="shared" si="338"/>
        <v>1.0042146013962114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139.67353966066324</v>
      </c>
      <c r="I723">
        <f t="shared" si="330"/>
        <v>1.3967353966066323E-4</v>
      </c>
      <c r="J723" s="4">
        <f t="shared" si="346"/>
        <v>1370.8348270585952</v>
      </c>
      <c r="K723" s="40">
        <f t="shared" si="347"/>
        <v>9.814563519969763</v>
      </c>
      <c r="L723" s="40">
        <f t="shared" si="331"/>
        <v>0</v>
      </c>
      <c r="M723" s="10">
        <f t="shared" si="348"/>
        <v>6.3893015585666584</v>
      </c>
      <c r="N723" s="10">
        <f t="shared" si="327"/>
        <v>17.20418640980624</v>
      </c>
      <c r="O723" s="10">
        <f t="shared" si="328"/>
        <v>-0.14810000000000001</v>
      </c>
      <c r="P723" s="10">
        <f t="shared" si="349"/>
        <v>13.072134059348476</v>
      </c>
      <c r="Q723" s="42">
        <f t="shared" si="350"/>
        <v>0.92215404702236381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6.7229304515421535E-4</v>
      </c>
      <c r="U723" s="42">
        <f t="shared" si="352"/>
        <v>0.17921959336265633</v>
      </c>
      <c r="V723" s="42">
        <f t="shared" si="353"/>
        <v>1.0132355364613987</v>
      </c>
      <c r="W723" s="42">
        <f t="shared" si="354"/>
        <v>1.0039930838288493</v>
      </c>
      <c r="X723" s="42">
        <f t="shared" si="355"/>
        <v>9.2424526325494138E-3</v>
      </c>
      <c r="Y723" s="42">
        <f t="shared" si="329"/>
        <v>1.3707946094644111E-2</v>
      </c>
      <c r="Z723" s="10">
        <f t="shared" si="356"/>
        <v>20.389837725451532</v>
      </c>
      <c r="AA723">
        <f t="shared" si="334"/>
        <v>6387907.3924630461</v>
      </c>
      <c r="AB723" s="10">
        <f t="shared" si="335"/>
        <v>6.3879073924630463</v>
      </c>
      <c r="AC723" s="10">
        <f t="shared" si="336"/>
        <v>6.2869073924630463</v>
      </c>
      <c r="AD723" s="3">
        <f t="shared" si="337"/>
        <v>911.80672842103638</v>
      </c>
      <c r="AI723" s="94">
        <f t="shared" si="338"/>
        <v>1.0039930838288493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139.67353966066324</v>
      </c>
      <c r="I724">
        <f t="shared" si="330"/>
        <v>1.3967353966066323E-4</v>
      </c>
      <c r="J724" s="4">
        <f t="shared" si="346"/>
        <v>1373.064485584518</v>
      </c>
      <c r="K724" s="40">
        <f t="shared" si="347"/>
        <v>9.8305268766036651</v>
      </c>
      <c r="L724" s="40">
        <f t="shared" si="331"/>
        <v>0</v>
      </c>
      <c r="M724" s="10">
        <f t="shared" si="348"/>
        <v>6.3879073924630463</v>
      </c>
      <c r="N724" s="10">
        <f t="shared" si="327"/>
        <v>17.20418640980624</v>
      </c>
      <c r="O724" s="10">
        <f t="shared" si="328"/>
        <v>-0.14810000000000001</v>
      </c>
      <c r="P724" s="10">
        <f t="shared" si="349"/>
        <v>13.072556549986178</v>
      </c>
      <c r="Q724" s="42">
        <f t="shared" si="350"/>
        <v>0.923456499135061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6.7303217053434419E-4</v>
      </c>
      <c r="U724" s="42">
        <f t="shared" si="352"/>
        <v>0.17790021760285735</v>
      </c>
      <c r="V724" s="42">
        <f t="shared" si="353"/>
        <v>1.0129936808707265</v>
      </c>
      <c r="W724" s="42">
        <f t="shared" si="354"/>
        <v>1.0037704906353295</v>
      </c>
      <c r="X724" s="42">
        <f t="shared" si="355"/>
        <v>9.2231902353969719E-3</v>
      </c>
      <c r="Y724" s="42">
        <f t="shared" si="329"/>
        <v>1.3719958858252012E-2</v>
      </c>
      <c r="Z724" s="10">
        <f t="shared" si="356"/>
        <v>20.385294282974986</v>
      </c>
      <c r="AA724">
        <f t="shared" si="334"/>
        <v>6386506.4886168437</v>
      </c>
      <c r="AB724" s="10">
        <f t="shared" si="335"/>
        <v>6.3865064886168437</v>
      </c>
      <c r="AC724" s="10">
        <f t="shared" si="336"/>
        <v>6.2855064886168437</v>
      </c>
      <c r="AD724" s="3">
        <f t="shared" si="337"/>
        <v>911.60355164856321</v>
      </c>
      <c r="AI724" s="94">
        <f t="shared" si="338"/>
        <v>1.0037704906353295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139.67353966066324</v>
      </c>
      <c r="I725">
        <f t="shared" si="330"/>
        <v>1.3967353966066323E-4</v>
      </c>
      <c r="J725" s="4">
        <f t="shared" si="346"/>
        <v>1375.2959655906454</v>
      </c>
      <c r="K725" s="40">
        <f t="shared" si="347"/>
        <v>9.8465032742201988</v>
      </c>
      <c r="L725" s="40">
        <f t="shared" si="331"/>
        <v>0</v>
      </c>
      <c r="M725" s="10">
        <f t="shared" si="348"/>
        <v>6.3865064886168437</v>
      </c>
      <c r="N725" s="10">
        <f t="shared" si="327"/>
        <v>17.20418640980624</v>
      </c>
      <c r="O725" s="10">
        <f t="shared" si="328"/>
        <v>-0.14810000000000001</v>
      </c>
      <c r="P725" s="10">
        <f t="shared" si="349"/>
        <v>13.072981189088871</v>
      </c>
      <c r="Q725" s="42">
        <f t="shared" si="350"/>
        <v>0.9247589089412569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6.7377109462125407E-4</v>
      </c>
      <c r="U725" s="42">
        <f t="shared" si="352"/>
        <v>0.17658120116151882</v>
      </c>
      <c r="V725" s="42">
        <f t="shared" si="353"/>
        <v>1.0127506987920647</v>
      </c>
      <c r="W725" s="42">
        <f t="shared" si="354"/>
        <v>1.003546821690767</v>
      </c>
      <c r="X725" s="42">
        <f t="shared" si="355"/>
        <v>9.2038771012976639E-3</v>
      </c>
      <c r="Y725" s="42">
        <f t="shared" si="329"/>
        <v>1.3731946078043764E-2</v>
      </c>
      <c r="Z725" s="10">
        <f t="shared" si="356"/>
        <v>20.380728985951649</v>
      </c>
      <c r="AA725">
        <f t="shared" si="334"/>
        <v>6385098.8462416921</v>
      </c>
      <c r="AB725" s="10">
        <f t="shared" si="335"/>
        <v>6.385098846241692</v>
      </c>
      <c r="AC725" s="10">
        <f t="shared" si="336"/>
        <v>6.284098846241692</v>
      </c>
      <c r="AD725" s="3">
        <f t="shared" si="337"/>
        <v>911.39939756949843</v>
      </c>
      <c r="AI725" s="94">
        <f t="shared" si="338"/>
        <v>1.003546821690767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139.67353966066324</v>
      </c>
      <c r="I726">
        <f t="shared" si="330"/>
        <v>1.3967353966066323E-4</v>
      </c>
      <c r="J726" s="4">
        <f t="shared" si="346"/>
        <v>1377.5292670769777</v>
      </c>
      <c r="K726" s="40">
        <f t="shared" si="347"/>
        <v>9.862492712819364</v>
      </c>
      <c r="L726" s="40">
        <f t="shared" si="331"/>
        <v>0</v>
      </c>
      <c r="M726" s="10">
        <f t="shared" si="348"/>
        <v>6.385098846241692</v>
      </c>
      <c r="N726" s="10">
        <f t="shared" si="327"/>
        <v>17.20418640980624</v>
      </c>
      <c r="O726" s="10">
        <f t="shared" si="328"/>
        <v>-0.14810000000000001</v>
      </c>
      <c r="P726" s="10">
        <f t="shared" si="349"/>
        <v>13.073407978488241</v>
      </c>
      <c r="Q726" s="42">
        <f t="shared" si="350"/>
        <v>0.92606127622948808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6.745098164845487E-4</v>
      </c>
      <c r="U726" s="42">
        <f t="shared" si="352"/>
        <v>0.17526254569944472</v>
      </c>
      <c r="V726" s="42">
        <f t="shared" si="353"/>
        <v>1.0125065901071866</v>
      </c>
      <c r="W726" s="42">
        <f t="shared" si="354"/>
        <v>1.0033220768696107</v>
      </c>
      <c r="X726" s="42">
        <f t="shared" si="355"/>
        <v>9.1845132375758531E-3</v>
      </c>
      <c r="Y726" s="42">
        <f t="shared" si="329"/>
        <v>1.374390768764271E-2</v>
      </c>
      <c r="Z726" s="10">
        <f t="shared" si="356"/>
        <v>20.376141831818021</v>
      </c>
      <c r="AA726">
        <f t="shared" si="334"/>
        <v>6383684.464547175</v>
      </c>
      <c r="AB726" s="10">
        <f t="shared" si="335"/>
        <v>6.3836844645471746</v>
      </c>
      <c r="AC726" s="10">
        <f t="shared" si="336"/>
        <v>6.2826844645471747</v>
      </c>
      <c r="AD726" s="3">
        <f t="shared" si="337"/>
        <v>911.19426606920592</v>
      </c>
      <c r="AI726" s="94">
        <f t="shared" si="338"/>
        <v>1.0033220768696107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139.67353966066324</v>
      </c>
      <c r="I727">
        <f t="shared" si="330"/>
        <v>1.3967353966066323E-4</v>
      </c>
      <c r="J727" s="4">
        <f t="shared" si="346"/>
        <v>1379.7643900435146</v>
      </c>
      <c r="K727" s="40">
        <f t="shared" si="347"/>
        <v>9.8784951924011608</v>
      </c>
      <c r="L727" s="40">
        <f t="shared" si="331"/>
        <v>0</v>
      </c>
      <c r="M727" s="10">
        <f t="shared" si="348"/>
        <v>6.3836844645471746</v>
      </c>
      <c r="N727" s="10">
        <f t="shared" si="327"/>
        <v>17.20418640980624</v>
      </c>
      <c r="O727" s="10">
        <f t="shared" si="328"/>
        <v>-0.14810000000000001</v>
      </c>
      <c r="P727" s="10">
        <f t="shared" si="349"/>
        <v>13.073836920026359</v>
      </c>
      <c r="Q727" s="42">
        <f t="shared" si="350"/>
        <v>0.92736360078814939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6.7524833519383182E-4</v>
      </c>
      <c r="U727" s="42">
        <f t="shared" si="352"/>
        <v>0.17394425287743903</v>
      </c>
      <c r="V727" s="42">
        <f t="shared" si="353"/>
        <v>1.0122613546970145</v>
      </c>
      <c r="W727" s="42">
        <f t="shared" si="354"/>
        <v>1.0030962560456627</v>
      </c>
      <c r="X727" s="42">
        <f t="shared" si="355"/>
        <v>9.165098651351844E-3</v>
      </c>
      <c r="Y727" s="42">
        <f t="shared" si="329"/>
        <v>1.375584362069892E-2</v>
      </c>
      <c r="Z727" s="10">
        <f t="shared" si="356"/>
        <v>20.371532817996904</v>
      </c>
      <c r="AA727">
        <f t="shared" si="334"/>
        <v>6382263.3427386489</v>
      </c>
      <c r="AB727" s="10">
        <f t="shared" si="335"/>
        <v>6.382263342738649</v>
      </c>
      <c r="AC727" s="10">
        <f t="shared" si="336"/>
        <v>6.2812633427386491</v>
      </c>
      <c r="AD727" s="3">
        <f t="shared" si="337"/>
        <v>910.98815703243633</v>
      </c>
      <c r="AI727" s="94">
        <f t="shared" si="338"/>
        <v>1.0030962560456627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139.67353966066324</v>
      </c>
      <c r="I728">
        <f t="shared" si="330"/>
        <v>1.3967353966066323E-4</v>
      </c>
      <c r="J728" s="4">
        <f t="shared" si="346"/>
        <v>1382.0013344902566</v>
      </c>
      <c r="K728" s="40">
        <f t="shared" si="347"/>
        <v>9.8945107129655891</v>
      </c>
      <c r="L728" s="40">
        <f t="shared" si="331"/>
        <v>0</v>
      </c>
      <c r="M728" s="10">
        <f t="shared" si="348"/>
        <v>6.382263342738649</v>
      </c>
      <c r="N728" s="10">
        <f t="shared" si="327"/>
        <v>17.20418640980624</v>
      </c>
      <c r="O728" s="10">
        <f t="shared" si="328"/>
        <v>-0.14810000000000001</v>
      </c>
      <c r="P728" s="10">
        <f t="shared" si="349"/>
        <v>13.074268015555772</v>
      </c>
      <c r="Q728" s="42">
        <f t="shared" si="350"/>
        <v>0.92866588240549308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6.7598664981870682E-4</v>
      </c>
      <c r="U728" s="42">
        <f t="shared" si="352"/>
        <v>0.17262632435630582</v>
      </c>
      <c r="V728" s="42">
        <f t="shared" si="353"/>
        <v>1.0120149924418338</v>
      </c>
      <c r="W728" s="42">
        <f t="shared" si="354"/>
        <v>1.0028693590920497</v>
      </c>
      <c r="X728" s="42">
        <f t="shared" si="355"/>
        <v>9.1456333497841324E-3</v>
      </c>
      <c r="Y728" s="42">
        <f t="shared" si="329"/>
        <v>1.3767753810889309E-2</v>
      </c>
      <c r="Z728" s="10">
        <f t="shared" si="356"/>
        <v>20.366901941897357</v>
      </c>
      <c r="AA728">
        <f t="shared" si="334"/>
        <v>6380835.4800172355</v>
      </c>
      <c r="AB728" s="10">
        <f t="shared" si="335"/>
        <v>6.3808354800172351</v>
      </c>
      <c r="AC728" s="10">
        <f t="shared" si="336"/>
        <v>6.2798354800172351</v>
      </c>
      <c r="AD728" s="3">
        <f t="shared" si="337"/>
        <v>910.78107034332641</v>
      </c>
      <c r="AI728" s="94">
        <f t="shared" si="338"/>
        <v>1.0028693590920497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139.67353966066324</v>
      </c>
      <c r="I729">
        <f t="shared" si="330"/>
        <v>1.3967353966066323E-4</v>
      </c>
      <c r="J729" s="4">
        <f t="shared" si="346"/>
        <v>1384.2401004172034</v>
      </c>
      <c r="K729" s="40">
        <f t="shared" si="347"/>
        <v>9.9105392745126508</v>
      </c>
      <c r="L729" s="40">
        <f t="shared" si="331"/>
        <v>0</v>
      </c>
      <c r="M729" s="10">
        <f t="shared" si="348"/>
        <v>6.3808354800172351</v>
      </c>
      <c r="N729" s="10">
        <f t="shared" si="327"/>
        <v>17.20418640980624</v>
      </c>
      <c r="O729" s="10">
        <f t="shared" si="328"/>
        <v>-0.14810000000000001</v>
      </c>
      <c r="P729" s="10">
        <f t="shared" si="349"/>
        <v>13.074701266939517</v>
      </c>
      <c r="Q729" s="42">
        <f t="shared" si="350"/>
        <v>0.9299681208696281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6.7672475942877753E-4</v>
      </c>
      <c r="U729" s="42">
        <f t="shared" si="352"/>
        <v>0.17130876179684904</v>
      </c>
      <c r="V729" s="42">
        <f t="shared" si="353"/>
        <v>1.0117675032214166</v>
      </c>
      <c r="W729" s="42">
        <f t="shared" si="354"/>
        <v>1.0026413858812224</v>
      </c>
      <c r="X729" s="42">
        <f t="shared" si="355"/>
        <v>9.1261173401941953E-3</v>
      </c>
      <c r="Y729" s="42">
        <f t="shared" si="329"/>
        <v>1.3779638191917919E-2</v>
      </c>
      <c r="Z729" s="10">
        <f t="shared" si="356"/>
        <v>20.362249200914849</v>
      </c>
      <c r="AA729">
        <f t="shared" si="334"/>
        <v>6379400.8755798675</v>
      </c>
      <c r="AB729" s="10">
        <f t="shared" si="335"/>
        <v>6.3794008755798677</v>
      </c>
      <c r="AC729" s="10">
        <f t="shared" si="336"/>
        <v>6.2784008755798677</v>
      </c>
      <c r="AD729" s="3">
        <f t="shared" si="337"/>
        <v>910.573005885405</v>
      </c>
      <c r="AI729" s="94">
        <f t="shared" si="338"/>
        <v>1.0026413858812224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139.67353966066324</v>
      </c>
      <c r="I730">
        <f t="shared" si="330"/>
        <v>1.3967353966066323E-4</v>
      </c>
      <c r="J730" s="4">
        <f t="shared" si="346"/>
        <v>1386.4806878243548</v>
      </c>
      <c r="K730" s="40">
        <f t="shared" si="347"/>
        <v>9.9265808770423423</v>
      </c>
      <c r="L730" s="40">
        <f t="shared" si="331"/>
        <v>0</v>
      </c>
      <c r="M730" s="10">
        <f t="shared" si="348"/>
        <v>6.3794008755798677</v>
      </c>
      <c r="N730" s="10">
        <f t="shared" si="327"/>
        <v>17.20418640980624</v>
      </c>
      <c r="O730" s="10">
        <f t="shared" si="328"/>
        <v>-0.14810000000000001</v>
      </c>
      <c r="P730" s="10">
        <f t="shared" si="349"/>
        <v>13.075136676051129</v>
      </c>
      <c r="Q730" s="42">
        <f t="shared" si="350"/>
        <v>0.93127031596851906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6.7746266309364758E-4</v>
      </c>
      <c r="U730" s="42">
        <f t="shared" si="352"/>
        <v>0.16999156685987285</v>
      </c>
      <c r="V730" s="42">
        <f t="shared" si="353"/>
        <v>1.0115188869148739</v>
      </c>
      <c r="W730" s="42">
        <f t="shared" si="354"/>
        <v>1.0024123362849631</v>
      </c>
      <c r="X730" s="42">
        <f t="shared" si="355"/>
        <v>9.1065506299108367E-3</v>
      </c>
      <c r="Y730" s="42">
        <f t="shared" si="329"/>
        <v>1.3791496697515991E-2</v>
      </c>
      <c r="Z730" s="10">
        <f t="shared" si="356"/>
        <v>20.35757459243116</v>
      </c>
      <c r="AA730">
        <f t="shared" si="334"/>
        <v>6377959.5286192549</v>
      </c>
      <c r="AB730" s="10">
        <f t="shared" si="335"/>
        <v>6.3779595286192547</v>
      </c>
      <c r="AC730" s="10">
        <f t="shared" si="336"/>
        <v>6.2769595286192548</v>
      </c>
      <c r="AD730" s="3">
        <f t="shared" si="337"/>
        <v>910.36396354158887</v>
      </c>
      <c r="AI730" s="94">
        <f t="shared" si="338"/>
        <v>1.0024123362849631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139.67353966066324</v>
      </c>
      <c r="I731">
        <f t="shared" si="330"/>
        <v>1.3967353966066323E-4</v>
      </c>
      <c r="J731" s="4">
        <f t="shared" si="346"/>
        <v>1388.7230967117114</v>
      </c>
      <c r="K731" s="40">
        <f t="shared" si="347"/>
        <v>9.942635520554667</v>
      </c>
      <c r="L731" s="40">
        <f t="shared" si="331"/>
        <v>0</v>
      </c>
      <c r="M731" s="10">
        <f t="shared" si="348"/>
        <v>6.3779595286192547</v>
      </c>
      <c r="N731" s="10">
        <f t="shared" si="327"/>
        <v>17.20418640980624</v>
      </c>
      <c r="O731" s="10">
        <f t="shared" si="328"/>
        <v>-0.14810000000000001</v>
      </c>
      <c r="P731" s="10">
        <f t="shared" si="349"/>
        <v>13.075574244774694</v>
      </c>
      <c r="Q731" s="42">
        <f t="shared" si="350"/>
        <v>0.93257246748998568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6.7820035988292045E-4</v>
      </c>
      <c r="U731" s="42">
        <f t="shared" si="352"/>
        <v>0.16867474120618117</v>
      </c>
      <c r="V731" s="42">
        <f t="shared" si="353"/>
        <v>1.0112691434008609</v>
      </c>
      <c r="W731" s="42">
        <f t="shared" si="354"/>
        <v>1.0021822101743789</v>
      </c>
      <c r="X731" s="42">
        <f t="shared" si="355"/>
        <v>9.0869332264820191E-3</v>
      </c>
      <c r="Y731" s="42">
        <f t="shared" si="329"/>
        <v>1.3803329261442321E-2</v>
      </c>
      <c r="Z731" s="10">
        <f t="shared" si="356"/>
        <v>20.352878113814665</v>
      </c>
      <c r="AA731">
        <f t="shared" si="334"/>
        <v>6376511.4383239737</v>
      </c>
      <c r="AB731" s="10">
        <f t="shared" si="335"/>
        <v>6.3765114383239734</v>
      </c>
      <c r="AC731" s="10">
        <f t="shared" si="336"/>
        <v>6.2755114383239734</v>
      </c>
      <c r="AD731" s="3">
        <f t="shared" si="337"/>
        <v>910.15394319419488</v>
      </c>
      <c r="AI731" s="94">
        <f t="shared" si="338"/>
        <v>1.0021822101743789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139.67353966066324</v>
      </c>
      <c r="I732">
        <f t="shared" si="330"/>
        <v>1.3967353966066323E-4</v>
      </c>
      <c r="J732" s="4">
        <f t="shared" si="346"/>
        <v>1390.9673270792725</v>
      </c>
      <c r="K732" s="40">
        <f t="shared" si="347"/>
        <v>9.9587032050496216</v>
      </c>
      <c r="L732" s="40">
        <f t="shared" si="331"/>
        <v>0</v>
      </c>
      <c r="M732" s="10">
        <f t="shared" si="348"/>
        <v>6.3765114383239734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17.20418640980624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-0.14810000000000001</v>
      </c>
      <c r="P732" s="10">
        <f t="shared" si="349"/>
        <v>13.076013975004829</v>
      </c>
      <c r="Q732" s="42">
        <f t="shared" si="350"/>
        <v>0.93387457522170192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6.789378488662E-4</v>
      </c>
      <c r="U732" s="42">
        <f t="shared" si="352"/>
        <v>0.16735828649657813</v>
      </c>
      <c r="V732" s="42">
        <f t="shared" si="353"/>
        <v>1.0110182725571315</v>
      </c>
      <c r="W732" s="42">
        <f t="shared" si="354"/>
        <v>1.0019510074199178</v>
      </c>
      <c r="X732" s="42">
        <f t="shared" si="355"/>
        <v>9.0672651372136759E-3</v>
      </c>
      <c r="Y732" s="42">
        <f t="shared" si="329"/>
        <v>1.3815135817483008E-2</v>
      </c>
      <c r="Z732" s="10">
        <f t="shared" si="356"/>
        <v>20.348159762419712</v>
      </c>
      <c r="AA732">
        <f t="shared" si="334"/>
        <v>6375056.6038782764</v>
      </c>
      <c r="AB732" s="10">
        <f t="shared" si="335"/>
        <v>6.3750566038782761</v>
      </c>
      <c r="AC732" s="10">
        <f t="shared" si="336"/>
        <v>6.2740566038782761</v>
      </c>
      <c r="AD732" s="3">
        <f t="shared" si="337"/>
        <v>909.94294472491322</v>
      </c>
      <c r="AI732" s="94">
        <f t="shared" si="338"/>
        <v>1.0019510074199178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139.67353966066324</v>
      </c>
      <c r="I733">
        <f t="shared" si="330"/>
        <v>1.3967353966066323E-4</v>
      </c>
      <c r="J733" s="4">
        <f t="shared" si="346"/>
        <v>1393.2133789270383</v>
      </c>
      <c r="K733" s="40">
        <f t="shared" si="347"/>
        <v>9.9747839305272077</v>
      </c>
      <c r="L733" s="40">
        <f t="shared" si="331"/>
        <v>0</v>
      </c>
      <c r="M733" s="10">
        <f t="shared" si="348"/>
        <v>6.3750566038782761</v>
      </c>
      <c r="N733" s="10">
        <f t="shared" si="357"/>
        <v>17.20418640980624</v>
      </c>
      <c r="O733" s="10">
        <f t="shared" si="358"/>
        <v>-0.14810000000000001</v>
      </c>
      <c r="P733" s="10">
        <f t="shared" si="349"/>
        <v>13.076455868646775</v>
      </c>
      <c r="Q733" s="42">
        <f t="shared" si="350"/>
        <v>0.93517663895119507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6.7967512911308971E-4</v>
      </c>
      <c r="U733" s="42">
        <f t="shared" si="352"/>
        <v>0.1660422043918677</v>
      </c>
      <c r="V733" s="42">
        <f t="shared" si="353"/>
        <v>1.0107662742611956</v>
      </c>
      <c r="W733" s="42">
        <f t="shared" si="354"/>
        <v>1.0017187278913375</v>
      </c>
      <c r="X733" s="42">
        <f t="shared" si="355"/>
        <v>9.0475463698580505E-3</v>
      </c>
      <c r="Y733" s="42">
        <f t="shared" si="329"/>
        <v>1.3826916299452107E-2</v>
      </c>
      <c r="Z733" s="10">
        <f t="shared" si="356"/>
        <v>20.343419535587383</v>
      </c>
      <c r="AA733">
        <f t="shared" si="334"/>
        <v>6373595.0244623236</v>
      </c>
      <c r="AB733" s="10">
        <f t="shared" si="335"/>
        <v>6.3735950244623236</v>
      </c>
      <c r="AC733" s="10">
        <f t="shared" si="336"/>
        <v>6.2725950244623236</v>
      </c>
      <c r="AD733" s="3">
        <f t="shared" si="337"/>
        <v>909.7309680148403</v>
      </c>
      <c r="AI733" s="94">
        <f t="shared" si="338"/>
        <v>1.0017187278913375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139.67353966066324</v>
      </c>
      <c r="I734">
        <f t="shared" si="330"/>
        <v>1.3967353966066323E-4</v>
      </c>
      <c r="J734" s="4">
        <f t="shared" si="346"/>
        <v>1395.4612522550092</v>
      </c>
      <c r="K734" s="40">
        <f t="shared" si="347"/>
        <v>9.9908776969874271</v>
      </c>
      <c r="L734" s="40">
        <f t="shared" si="331"/>
        <v>0</v>
      </c>
      <c r="M734" s="10">
        <f t="shared" si="348"/>
        <v>6.3735950244623236</v>
      </c>
      <c r="N734" s="10">
        <f t="shared" si="357"/>
        <v>17.20418640980624</v>
      </c>
      <c r="O734" s="10">
        <f t="shared" si="358"/>
        <v>-0.14810000000000001</v>
      </c>
      <c r="P734" s="10">
        <f t="shared" si="349"/>
        <v>13.076899927616338</v>
      </c>
      <c r="Q734" s="42">
        <f t="shared" si="350"/>
        <v>0.93647865846584522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6.8041219969319322E-4</v>
      </c>
      <c r="U734" s="42">
        <f t="shared" si="352"/>
        <v>0.1647264965528539</v>
      </c>
      <c r="V734" s="42">
        <f t="shared" si="353"/>
        <v>1.0105131483895899</v>
      </c>
      <c r="W734" s="42">
        <f t="shared" si="354"/>
        <v>1.0014853714577414</v>
      </c>
      <c r="X734" s="42">
        <f t="shared" si="355"/>
        <v>9.0277769318485301E-3</v>
      </c>
      <c r="Y734" s="42">
        <f t="shared" ref="Y734:Y797" si="359">IF((X734*(Q734-Q733)+Y733)&lt;0,0,X734*(Q734-Q733)+Y733)</f>
        <v>1.3838670641191281E-2</v>
      </c>
      <c r="Z734" s="10">
        <f t="shared" si="356"/>
        <v>20.338657430644716</v>
      </c>
      <c r="AA734">
        <f t="shared" si="334"/>
        <v>6372126.6992519489</v>
      </c>
      <c r="AB734" s="10">
        <f t="shared" si="335"/>
        <v>6.3721266992519485</v>
      </c>
      <c r="AC734" s="10">
        <f t="shared" si="336"/>
        <v>6.2711266992519485</v>
      </c>
      <c r="AD734" s="3">
        <f t="shared" si="337"/>
        <v>909.5180129444451</v>
      </c>
      <c r="AI734" s="94">
        <f t="shared" si="338"/>
        <v>1.0014853714577414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139.67353966066324</v>
      </c>
      <c r="I735">
        <f t="shared" si="330"/>
        <v>1.3967353966066323E-4</v>
      </c>
      <c r="J735" s="4">
        <f t="shared" si="346"/>
        <v>1397.7109470631849</v>
      </c>
      <c r="K735" s="40">
        <f t="shared" si="347"/>
        <v>10.006984504430278</v>
      </c>
      <c r="L735" s="40">
        <f t="shared" si="331"/>
        <v>0</v>
      </c>
      <c r="M735" s="10">
        <f t="shared" si="348"/>
        <v>6.3721266992519485</v>
      </c>
      <c r="N735" s="10">
        <f t="shared" si="357"/>
        <v>17.20418640980624</v>
      </c>
      <c r="O735" s="10">
        <f t="shared" si="358"/>
        <v>-0.14810000000000001</v>
      </c>
      <c r="P735" s="10">
        <f t="shared" si="349"/>
        <v>13.077346153840006</v>
      </c>
      <c r="Q735" s="42">
        <f t="shared" si="350"/>
        <v>0.9377806335528841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6.8114905967611424E-4</v>
      </c>
      <c r="U735" s="42">
        <f t="shared" si="352"/>
        <v>0.16341116464034081</v>
      </c>
      <c r="V735" s="42">
        <f t="shared" si="353"/>
        <v>1.0102588948184767</v>
      </c>
      <c r="W735" s="42">
        <f t="shared" si="354"/>
        <v>1.0012509379875432</v>
      </c>
      <c r="X735" s="42">
        <f t="shared" si="355"/>
        <v>9.0079568309335833E-3</v>
      </c>
      <c r="Y735" s="42">
        <f t="shared" si="359"/>
        <v>1.3850398776570278E-2</v>
      </c>
      <c r="Z735" s="10">
        <f t="shared" si="356"/>
        <v>20.333873444905187</v>
      </c>
      <c r="AA735">
        <f t="shared" si="334"/>
        <v>6370651.6274188003</v>
      </c>
      <c r="AB735" s="10">
        <f t="shared" si="335"/>
        <v>6.3706516274188001</v>
      </c>
      <c r="AC735" s="10">
        <f t="shared" si="336"/>
        <v>6.2696516274188001</v>
      </c>
      <c r="AD735" s="3">
        <f t="shared" si="337"/>
        <v>909.30407939358963</v>
      </c>
      <c r="AI735" s="94">
        <f t="shared" si="338"/>
        <v>1.0012509379875432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139.67353966066324</v>
      </c>
      <c r="I736">
        <f t="shared" si="330"/>
        <v>1.3967353966066323E-4</v>
      </c>
      <c r="J736" s="4">
        <f t="shared" si="346"/>
        <v>1399.9624633515652</v>
      </c>
      <c r="K736" s="40">
        <f t="shared" si="347"/>
        <v>10.023104352855759</v>
      </c>
      <c r="L736" s="40">
        <f t="shared" si="331"/>
        <v>0</v>
      </c>
      <c r="M736" s="10">
        <f t="shared" si="348"/>
        <v>6.3706516274188001</v>
      </c>
      <c r="N736" s="10">
        <f t="shared" si="357"/>
        <v>17.20418640980624</v>
      </c>
      <c r="O736" s="10">
        <f t="shared" si="358"/>
        <v>-0.14810000000000001</v>
      </c>
      <c r="P736" s="10">
        <f t="shared" si="349"/>
        <v>13.077794549254914</v>
      </c>
      <c r="Q736" s="42">
        <f t="shared" si="350"/>
        <v>0.93908256399939449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6.8188570813145627E-4</v>
      </c>
      <c r="U736" s="42">
        <f t="shared" si="352"/>
        <v>0.16209621031513241</v>
      </c>
      <c r="V736" s="42">
        <f t="shared" si="353"/>
        <v>1.0100035134234033</v>
      </c>
      <c r="W736" s="42">
        <f t="shared" si="354"/>
        <v>1.0010154273484877</v>
      </c>
      <c r="X736" s="42">
        <f t="shared" si="355"/>
        <v>8.9880860749156355E-3</v>
      </c>
      <c r="Y736" s="42">
        <f t="shared" si="359"/>
        <v>1.3862100639487068E-2</v>
      </c>
      <c r="Z736" s="10">
        <f t="shared" si="356"/>
        <v>20.329067575668684</v>
      </c>
      <c r="AA736">
        <f t="shared" si="334"/>
        <v>6369169.8081303388</v>
      </c>
      <c r="AB736" s="10">
        <f t="shared" si="335"/>
        <v>6.369169808130339</v>
      </c>
      <c r="AC736" s="10">
        <f t="shared" si="336"/>
        <v>6.268169808130339</v>
      </c>
      <c r="AD736" s="3">
        <f t="shared" si="337"/>
        <v>909.08916724152846</v>
      </c>
      <c r="AI736" s="94">
        <f t="shared" si="338"/>
        <v>1.0010154273484877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139.67353966066324</v>
      </c>
      <c r="I737">
        <f t="shared" si="330"/>
        <v>1.3967353966066323E-4</v>
      </c>
      <c r="J737" s="4">
        <f t="shared" si="346"/>
        <v>1402.2158011201504</v>
      </c>
      <c r="K737" s="40">
        <f t="shared" si="347"/>
        <v>10.039237242263873</v>
      </c>
      <c r="L737" s="40">
        <f t="shared" si="331"/>
        <v>0</v>
      </c>
      <c r="M737" s="10">
        <f t="shared" si="348"/>
        <v>6.369169808130339</v>
      </c>
      <c r="N737" s="10">
        <f t="shared" si="357"/>
        <v>17.20418640980624</v>
      </c>
      <c r="O737" s="10">
        <f t="shared" si="358"/>
        <v>-0.14810000000000001</v>
      </c>
      <c r="P737" s="10">
        <f t="shared" si="349"/>
        <v>13.078245115808883</v>
      </c>
      <c r="Q737" s="42">
        <f t="shared" si="350"/>
        <v>0.94038444959230949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6.8262214412882316E-4</v>
      </c>
      <c r="U737" s="42">
        <f t="shared" si="352"/>
        <v>0.16078163523803271</v>
      </c>
      <c r="V737" s="42">
        <f t="shared" si="353"/>
        <v>1.0097470040791297</v>
      </c>
      <c r="W737" s="42">
        <f t="shared" si="354"/>
        <v>1.0007788394076511</v>
      </c>
      <c r="X737" s="42">
        <f t="shared" si="355"/>
        <v>8.9681646714785401E-3</v>
      </c>
      <c r="Y737" s="42">
        <f t="shared" si="359"/>
        <v>1.3873776163867755E-2</v>
      </c>
      <c r="Z737" s="10">
        <f t="shared" si="356"/>
        <v>20.324239820221131</v>
      </c>
      <c r="AA737">
        <f t="shared" si="334"/>
        <v>6367681.240549718</v>
      </c>
      <c r="AB737" s="10">
        <f t="shared" si="335"/>
        <v>6.3676812405497181</v>
      </c>
      <c r="AC737" s="10">
        <f t="shared" si="336"/>
        <v>6.2666812405497181</v>
      </c>
      <c r="AD737" s="3">
        <f t="shared" si="337"/>
        <v>908.87327636689167</v>
      </c>
      <c r="AI737" s="94">
        <f t="shared" si="338"/>
        <v>1.0007788394076511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139.67353966066324</v>
      </c>
      <c r="I738">
        <f t="shared" si="330"/>
        <v>1.3967353966066323E-4</v>
      </c>
      <c r="J738" s="4">
        <f t="shared" si="346"/>
        <v>1404.4709603689403</v>
      </c>
      <c r="K738" s="40">
        <f t="shared" si="347"/>
        <v>10.055383172654617</v>
      </c>
      <c r="L738" s="40">
        <f t="shared" si="331"/>
        <v>0</v>
      </c>
      <c r="M738" s="10">
        <f t="shared" si="348"/>
        <v>6.3676812405497181</v>
      </c>
      <c r="N738" s="10">
        <f t="shared" si="357"/>
        <v>17.20418640980624</v>
      </c>
      <c r="O738" s="10">
        <f t="shared" si="358"/>
        <v>-0.14810000000000001</v>
      </c>
      <c r="P738" s="10">
        <f t="shared" si="349"/>
        <v>13.078697855460467</v>
      </c>
      <c r="Q738" s="42">
        <f t="shared" si="350"/>
        <v>0.94168629011841165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6.8335836673781829E-4</v>
      </c>
      <c r="U738" s="42">
        <f t="shared" si="352"/>
        <v>0.15946744106984589</v>
      </c>
      <c r="V738" s="42">
        <f t="shared" si="353"/>
        <v>1.0094893666597122</v>
      </c>
      <c r="W738" s="42">
        <f t="shared" si="354"/>
        <v>1.0005411740314227</v>
      </c>
      <c r="X738" s="42">
        <f t="shared" si="355"/>
        <v>8.9481926282894975E-3</v>
      </c>
      <c r="Y738" s="42">
        <f t="shared" si="359"/>
        <v>1.3885425283666632E-2</v>
      </c>
      <c r="Z738" s="10">
        <f t="shared" si="356"/>
        <v>20.31939017583435</v>
      </c>
      <c r="AA738">
        <f t="shared" si="334"/>
        <v>6366185.9238357451</v>
      </c>
      <c r="AB738" s="10">
        <f t="shared" si="335"/>
        <v>6.3661859238357454</v>
      </c>
      <c r="AC738" s="10">
        <f t="shared" si="336"/>
        <v>6.2651859238357455</v>
      </c>
      <c r="AD738" s="3">
        <f t="shared" si="337"/>
        <v>908.65640664767875</v>
      </c>
      <c r="AI738" s="94">
        <f t="shared" si="338"/>
        <v>1.0005411740314227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139.67353966066324</v>
      </c>
      <c r="I739">
        <f t="shared" si="330"/>
        <v>1.3967353966066323E-4</v>
      </c>
      <c r="J739" s="4">
        <f t="shared" si="346"/>
        <v>1406.7279410979354</v>
      </c>
      <c r="K739" s="40">
        <f t="shared" si="347"/>
        <v>10.071542144027996</v>
      </c>
      <c r="L739" s="40">
        <f t="shared" si="331"/>
        <v>0</v>
      </c>
      <c r="M739" s="10">
        <f t="shared" si="348"/>
        <v>6.3661859238357454</v>
      </c>
      <c r="N739" s="10">
        <f t="shared" si="357"/>
        <v>17.20418640980624</v>
      </c>
      <c r="O739" s="10">
        <f t="shared" si="358"/>
        <v>-0.14810000000000001</v>
      </c>
      <c r="P739" s="10">
        <f t="shared" si="349"/>
        <v>13.079152770179006</v>
      </c>
      <c r="Q739" s="42">
        <f t="shared" si="350"/>
        <v>0.94298808536433187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6.8409437502804551E-4</v>
      </c>
      <c r="U739" s="42">
        <f t="shared" si="352"/>
        <v>0.15815362947137573</v>
      </c>
      <c r="V739" s="42">
        <f t="shared" si="353"/>
        <v>1.0092306010392924</v>
      </c>
      <c r="W739" s="42">
        <f t="shared" si="354"/>
        <v>1.0003024310854969</v>
      </c>
      <c r="X739" s="42">
        <f t="shared" si="355"/>
        <v>8.9281699537955284E-3</v>
      </c>
      <c r="Y739" s="42">
        <f t="shared" si="359"/>
        <v>1.389704793286725E-2</v>
      </c>
      <c r="Z739" s="10">
        <f t="shared" si="356"/>
        <v>20.314518639767385</v>
      </c>
      <c r="AA739">
        <f t="shared" si="334"/>
        <v>6364683.8571432848</v>
      </c>
      <c r="AB739" s="10">
        <f t="shared" si="335"/>
        <v>6.3646838571432847</v>
      </c>
      <c r="AC739" s="10">
        <f t="shared" si="336"/>
        <v>6.2636838571432847</v>
      </c>
      <c r="AD739" s="3">
        <f t="shared" si="337"/>
        <v>908.43855796131754</v>
      </c>
      <c r="AI739" s="94">
        <f t="shared" si="338"/>
        <v>1.0003024310854969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139.67353966066324</v>
      </c>
      <c r="I740">
        <f t="shared" si="330"/>
        <v>1.3967353966066323E-4</v>
      </c>
      <c r="J740" s="4">
        <f t="shared" si="346"/>
        <v>1408.9867433071349</v>
      </c>
      <c r="K740" s="40">
        <f t="shared" si="347"/>
        <v>10.087714156384003</v>
      </c>
      <c r="L740" s="40">
        <f t="shared" si="331"/>
        <v>0</v>
      </c>
      <c r="M740" s="10">
        <f t="shared" si="348"/>
        <v>6.3646838571432847</v>
      </c>
      <c r="N740" s="10">
        <f t="shared" si="357"/>
        <v>17.20418640980624</v>
      </c>
      <c r="O740" s="10">
        <f t="shared" si="358"/>
        <v>-0.14810000000000001</v>
      </c>
      <c r="P740" s="10">
        <f t="shared" si="349"/>
        <v>13.079609861944522</v>
      </c>
      <c r="Q740" s="42">
        <f t="shared" si="350"/>
        <v>0.94428983511654907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6.8483016806910842E-4</v>
      </c>
      <c r="U740" s="42">
        <f t="shared" si="352"/>
        <v>0.15684020210342642</v>
      </c>
      <c r="V740" s="42">
        <f t="shared" si="353"/>
        <v>1.0089707070903835</v>
      </c>
      <c r="W740" s="42">
        <f t="shared" si="354"/>
        <v>1.0000626104349388</v>
      </c>
      <c r="X740" s="42">
        <f t="shared" si="355"/>
        <v>8.908096655444675E-3</v>
      </c>
      <c r="Y740" s="42">
        <f t="shared" si="359"/>
        <v>1.3908644045481202E-2</v>
      </c>
      <c r="Z740" s="10">
        <f t="shared" si="356"/>
        <v>20.309625209264489</v>
      </c>
      <c r="AA740">
        <f t="shared" si="334"/>
        <v>6363175.0396226458</v>
      </c>
      <c r="AB740" s="10">
        <f t="shared" si="335"/>
        <v>6.3631750396226456</v>
      </c>
      <c r="AC740" s="10">
        <f t="shared" si="336"/>
        <v>6.2621750396226457</v>
      </c>
      <c r="AD740" s="3">
        <f t="shared" si="337"/>
        <v>908.21973018457516</v>
      </c>
      <c r="AI740" s="94">
        <f t="shared" si="338"/>
        <v>1.0000626104349388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139.67353966066324</v>
      </c>
      <c r="I741">
        <f t="shared" si="330"/>
        <v>1.3967353966066323E-4</v>
      </c>
      <c r="J741" s="4">
        <f t="shared" si="346"/>
        <v>1411.2473669965395</v>
      </c>
      <c r="K741" s="40">
        <f t="shared" si="347"/>
        <v>10.103899209722643</v>
      </c>
      <c r="L741" s="40">
        <f t="shared" si="331"/>
        <v>0</v>
      </c>
      <c r="M741" s="10">
        <f t="shared" si="348"/>
        <v>6.3631750396226456</v>
      </c>
      <c r="N741" s="10">
        <f t="shared" si="357"/>
        <v>17.20418640980624</v>
      </c>
      <c r="O741" s="10">
        <f t="shared" si="358"/>
        <v>-0.14810000000000001</v>
      </c>
      <c r="P741" s="10">
        <f t="shared" si="349"/>
        <v>13.080069132747933</v>
      </c>
      <c r="Q741" s="42">
        <f t="shared" si="350"/>
        <v>0.94559153916138894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6.8556574493061065E-4</v>
      </c>
      <c r="U741" s="42">
        <f t="shared" si="352"/>
        <v>0.15552716062680194</v>
      </c>
      <c r="V741" s="42">
        <f t="shared" si="353"/>
        <v>1.0087096846856636</v>
      </c>
      <c r="W741" s="42">
        <f t="shared" si="354"/>
        <v>0.99982171194408687</v>
      </c>
      <c r="X741" s="42">
        <f t="shared" si="355"/>
        <v>8.8879727415767107E-3</v>
      </c>
      <c r="Y741" s="42">
        <f t="shared" si="359"/>
        <v>1.3920213555549338E-2</v>
      </c>
      <c r="Z741" s="10">
        <f t="shared" si="356"/>
        <v>20.304709881556683</v>
      </c>
      <c r="AA741">
        <f t="shared" si="334"/>
        <v>6361659.4704200514</v>
      </c>
      <c r="AB741" s="10">
        <f t="shared" si="335"/>
        <v>6.3616594704200518</v>
      </c>
      <c r="AC741" s="10">
        <f t="shared" si="336"/>
        <v>6.2606594704200518</v>
      </c>
      <c r="AD741" s="3">
        <f t="shared" si="337"/>
        <v>907.99992319362605</v>
      </c>
      <c r="AI741" s="94">
        <f t="shared" si="338"/>
        <v>0.99982171194408687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139.67353966066324</v>
      </c>
      <c r="I742">
        <f t="shared" si="330"/>
        <v>1.3967353966066323E-4</v>
      </c>
      <c r="J742" s="4">
        <f t="shared" si="346"/>
        <v>1413.5098121661488</v>
      </c>
      <c r="K742" s="40">
        <f t="shared" si="347"/>
        <v>10.120097304043915</v>
      </c>
      <c r="L742" s="40">
        <f t="shared" si="331"/>
        <v>0</v>
      </c>
      <c r="M742" s="10">
        <f t="shared" si="348"/>
        <v>6.3616594704200518</v>
      </c>
      <c r="N742" s="10">
        <f t="shared" si="357"/>
        <v>17.20418640980624</v>
      </c>
      <c r="O742" s="10">
        <f t="shared" si="358"/>
        <v>-0.14810000000000001</v>
      </c>
      <c r="P742" s="10">
        <f t="shared" si="349"/>
        <v>13.08053058459093</v>
      </c>
      <c r="Q742" s="42">
        <f t="shared" si="350"/>
        <v>0.94689319728502352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6.8630110468215579E-4</v>
      </c>
      <c r="U742" s="42">
        <f t="shared" si="352"/>
        <v>0.15421450670230633</v>
      </c>
      <c r="V742" s="42">
        <f t="shared" si="353"/>
        <v>1.0084475336967336</v>
      </c>
      <c r="W742" s="42">
        <f t="shared" si="354"/>
        <v>0.99957973547662626</v>
      </c>
      <c r="X742" s="42">
        <f t="shared" si="355"/>
        <v>8.8677982201073036E-3</v>
      </c>
      <c r="Y742" s="42">
        <f t="shared" si="359"/>
        <v>1.3931756397141294E-2</v>
      </c>
      <c r="Z742" s="10">
        <f t="shared" si="356"/>
        <v>20.299772653860813</v>
      </c>
      <c r="AA742">
        <f t="shared" si="334"/>
        <v>6360137.1486773584</v>
      </c>
      <c r="AB742" s="10">
        <f t="shared" si="335"/>
        <v>6.3601371486773584</v>
      </c>
      <c r="AC742" s="10">
        <f t="shared" si="336"/>
        <v>6.2591371486773584</v>
      </c>
      <c r="AD742" s="3">
        <f t="shared" si="337"/>
        <v>907.77913686401132</v>
      </c>
      <c r="AI742" s="94">
        <f t="shared" si="338"/>
        <v>0.99957973547662626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139.67353966066324</v>
      </c>
      <c r="I743">
        <f t="shared" ref="I743:I806" si="360">H743/1000^2</f>
        <v>1.3967353966066323E-4</v>
      </c>
      <c r="J743" s="4">
        <f t="shared" si="346"/>
        <v>1415.7740788159631</v>
      </c>
      <c r="K743" s="40">
        <f t="shared" si="347"/>
        <v>10.136308439347818</v>
      </c>
      <c r="L743" s="40">
        <f t="shared" ref="L743:L806" si="361">IF((gstar-K743)&lt;0,0,gstar-K743)</f>
        <v>0</v>
      </c>
      <c r="M743" s="10">
        <f t="shared" si="348"/>
        <v>6.3601371486773584</v>
      </c>
      <c r="N743" s="10">
        <f t="shared" si="357"/>
        <v>17.20418640980624</v>
      </c>
      <c r="O743" s="10">
        <f t="shared" si="358"/>
        <v>-0.14810000000000001</v>
      </c>
      <c r="P743" s="10">
        <f t="shared" si="349"/>
        <v>13.080994219486108</v>
      </c>
      <c r="Q743" s="42">
        <f t="shared" si="350"/>
        <v>0.94819480927347011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6.8703624639334738E-4</v>
      </c>
      <c r="U743" s="42">
        <f t="shared" si="352"/>
        <v>0.15290224199074365</v>
      </c>
      <c r="V743" s="42">
        <f t="shared" si="353"/>
        <v>1.0081842539947778</v>
      </c>
      <c r="W743" s="42">
        <f t="shared" si="354"/>
        <v>0.99933668089554561</v>
      </c>
      <c r="X743" s="42">
        <f t="shared" si="355"/>
        <v>8.847573099232231E-3</v>
      </c>
      <c r="Y743" s="42">
        <f t="shared" si="359"/>
        <v>1.3943272504355913E-2</v>
      </c>
      <c r="Z743" s="10">
        <f t="shared" si="356"/>
        <v>20.294813523379961</v>
      </c>
      <c r="AA743">
        <f t="shared" ref="AA743:AA806" si="364">Z743*rat*to+patm*1000000</f>
        <v>6358608.0735321781</v>
      </c>
      <c r="AB743" s="10">
        <f t="shared" ref="AB743:AB806" si="365">AA743/1000000</f>
        <v>6.3586080735321779</v>
      </c>
      <c r="AC743" s="10">
        <f t="shared" ref="AC743:AC806" si="366">AB743-patm</f>
        <v>6.257608073532178</v>
      </c>
      <c r="AD743" s="3">
        <f t="shared" ref="AD743:AD806" si="367">AC743*1000000/6895</f>
        <v>907.5573710706567</v>
      </c>
      <c r="AI743" s="94">
        <f t="shared" ref="AI743:AI806" si="368">($M743-patm)*1000000*$I743/SQRT(rat*to)*SQRT(k)*(2/(k+1))^((k+1)/2/(k-1))</f>
        <v>0.99933668089554561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139.67353966066324</v>
      </c>
      <c r="I744">
        <f t="shared" si="360"/>
        <v>1.3967353966066323E-4</v>
      </c>
      <c r="J744" s="4">
        <f t="shared" ref="J744:J807" si="376">PI()/4*dc^2-PI()/4*(F744^2-E744^2)</f>
        <v>1418.0401669459818</v>
      </c>
      <c r="K744" s="40">
        <f t="shared" ref="K744:K807" si="377">J744/H744</f>
        <v>10.152532615634353</v>
      </c>
      <c r="L744" s="40">
        <f t="shared" si="361"/>
        <v>0</v>
      </c>
      <c r="M744" s="10">
        <f t="shared" ref="M744:M807" si="378">AB743</f>
        <v>6.3586080735321779</v>
      </c>
      <c r="N744" s="10">
        <f t="shared" si="357"/>
        <v>17.20418640980624</v>
      </c>
      <c r="O744" s="10">
        <f t="shared" si="358"/>
        <v>-0.14810000000000001</v>
      </c>
      <c r="P744" s="10">
        <f t="shared" ref="P744:P807" si="379">(1+kv*L744)*N744*M744^O744</f>
        <v>13.081460039456934</v>
      </c>
      <c r="Q744" s="42">
        <f t="shared" ref="Q744:Q807" si="380">xincp/P744+Q743</f>
        <v>0.94949637491259042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6.8777116913378922E-4</v>
      </c>
      <c r="U744" s="42">
        <f t="shared" ref="U744:U807" si="382">rhopgrain*R744/1000^2</f>
        <v>0.15159036815291793</v>
      </c>
      <c r="V744" s="42">
        <f t="shared" ref="V744:V807" si="383">(U743-U744)/(Q744-Q743)</f>
        <v>1.0079198454504121</v>
      </c>
      <c r="W744" s="42">
        <f t="shared" ref="W744:W807" si="384">IF(V744&lt;AI744,IF(AB743&gt;pbd,AI744,0),AI744)</f>
        <v>0.99909254806315551</v>
      </c>
      <c r="X744" s="42">
        <f t="shared" ref="X744:X807" si="385">V744-W744</f>
        <v>8.8272973872566274E-3</v>
      </c>
      <c r="Y744" s="42">
        <f t="shared" si="359"/>
        <v>1.3954761811321463E-2</v>
      </c>
      <c r="Z744" s="10">
        <f t="shared" ref="Z744:Z807" si="386">Y744/T744</f>
        <v>20.289832487303496</v>
      </c>
      <c r="AA744">
        <f t="shared" si="364"/>
        <v>6357072.2441178923</v>
      </c>
      <c r="AB744" s="10">
        <f t="shared" si="365"/>
        <v>6.3570722441178926</v>
      </c>
      <c r="AC744" s="10">
        <f t="shared" si="366"/>
        <v>6.2560722441178926</v>
      </c>
      <c r="AD744" s="3">
        <f t="shared" si="367"/>
        <v>907.33462568787411</v>
      </c>
      <c r="AI744" s="94">
        <f t="shared" si="368"/>
        <v>0.99909254806315551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139.67353966066324</v>
      </c>
      <c r="I745">
        <f t="shared" si="360"/>
        <v>1.3967353966066323E-4</v>
      </c>
      <c r="J745" s="4">
        <f t="shared" si="376"/>
        <v>1420.3080765562056</v>
      </c>
      <c r="K745" s="40">
        <f t="shared" si="377"/>
        <v>10.16876983290352</v>
      </c>
      <c r="L745" s="40">
        <f t="shared" si="361"/>
        <v>0</v>
      </c>
      <c r="M745" s="10">
        <f t="shared" si="378"/>
        <v>6.3570722441178926</v>
      </c>
      <c r="N745" s="10">
        <f t="shared" si="357"/>
        <v>17.20418640980624</v>
      </c>
      <c r="O745" s="10">
        <f t="shared" si="358"/>
        <v>-0.14810000000000001</v>
      </c>
      <c r="P745" s="10">
        <f t="shared" si="379"/>
        <v>13.081928046537776</v>
      </c>
      <c r="Q745" s="42">
        <f t="shared" si="380"/>
        <v>0.95079789398809011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6.8850587197308495E-4</v>
      </c>
      <c r="U745" s="42">
        <f t="shared" si="382"/>
        <v>0.15027888684963311</v>
      </c>
      <c r="V745" s="42">
        <f t="shared" si="383"/>
        <v>1.0076543079334443</v>
      </c>
      <c r="W745" s="42">
        <f t="shared" si="384"/>
        <v>0.9988473368410915</v>
      </c>
      <c r="X745" s="42">
        <f t="shared" si="385"/>
        <v>8.8069710923528444E-3</v>
      </c>
      <c r="Y745" s="42">
        <f t="shared" si="359"/>
        <v>1.3966224252195535E-2</v>
      </c>
      <c r="Z745" s="10">
        <f t="shared" si="386"/>
        <v>20.284829542806719</v>
      </c>
      <c r="AA745">
        <f t="shared" si="364"/>
        <v>6355529.6595635479</v>
      </c>
      <c r="AB745" s="10">
        <f t="shared" si="365"/>
        <v>6.3555296595635475</v>
      </c>
      <c r="AC745" s="10">
        <f t="shared" si="366"/>
        <v>6.2545296595635476</v>
      </c>
      <c r="AD745" s="3">
        <f t="shared" si="367"/>
        <v>907.11090058934701</v>
      </c>
      <c r="AI745" s="94">
        <f t="shared" si="368"/>
        <v>0.9988473368410915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139.67353966066324</v>
      </c>
      <c r="I746">
        <f t="shared" si="360"/>
        <v>1.3967353966066323E-4</v>
      </c>
      <c r="J746" s="4">
        <f t="shared" si="376"/>
        <v>1422.5778076466343</v>
      </c>
      <c r="K746" s="40">
        <f t="shared" si="377"/>
        <v>10.185020091155318</v>
      </c>
      <c r="L746" s="40">
        <f t="shared" si="361"/>
        <v>0</v>
      </c>
      <c r="M746" s="10">
        <f t="shared" si="378"/>
        <v>6.3555296595635475</v>
      </c>
      <c r="N746" s="10">
        <f t="shared" si="357"/>
        <v>17.20418640980624</v>
      </c>
      <c r="O746" s="10">
        <f t="shared" si="358"/>
        <v>-0.14810000000000001</v>
      </c>
      <c r="P746" s="10">
        <f t="shared" si="379"/>
        <v>13.082398242773969</v>
      </c>
      <c r="Q746" s="42">
        <f t="shared" si="380"/>
        <v>0.9520993662855175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6.8924035398083817E-4</v>
      </c>
      <c r="U746" s="42">
        <f t="shared" si="382"/>
        <v>0.1489677997416933</v>
      </c>
      <c r="V746" s="42">
        <f t="shared" si="383"/>
        <v>1.0073876413131739</v>
      </c>
      <c r="W746" s="42">
        <f t="shared" si="384"/>
        <v>0.99860104709029662</v>
      </c>
      <c r="X746" s="42">
        <f t="shared" si="385"/>
        <v>8.7865942228773086E-3</v>
      </c>
      <c r="Y746" s="42">
        <f t="shared" si="359"/>
        <v>1.3977659761165344E-2</v>
      </c>
      <c r="Z746" s="10">
        <f t="shared" si="386"/>
        <v>20.279804687051076</v>
      </c>
      <c r="AA746">
        <f t="shared" si="364"/>
        <v>6353980.3189939177</v>
      </c>
      <c r="AB746" s="10">
        <f t="shared" si="365"/>
        <v>6.3539803189939175</v>
      </c>
      <c r="AC746" s="10">
        <f t="shared" si="366"/>
        <v>6.2529803189939175</v>
      </c>
      <c r="AD746" s="3">
        <f t="shared" si="367"/>
        <v>906.88619564813894</v>
      </c>
      <c r="AI746" s="94">
        <f t="shared" si="368"/>
        <v>0.99860104709029662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139.67353966066324</v>
      </c>
      <c r="I747">
        <f t="shared" si="360"/>
        <v>1.3967353966066323E-4</v>
      </c>
      <c r="J747" s="4">
        <f t="shared" si="376"/>
        <v>1424.8493602172675</v>
      </c>
      <c r="K747" s="40">
        <f t="shared" si="377"/>
        <v>10.201283390389747</v>
      </c>
      <c r="L747" s="40">
        <f t="shared" si="361"/>
        <v>0</v>
      </c>
      <c r="M747" s="10">
        <f t="shared" si="378"/>
        <v>6.3539803189939175</v>
      </c>
      <c r="N747" s="10">
        <f t="shared" si="357"/>
        <v>17.20418640980624</v>
      </c>
      <c r="O747" s="10">
        <f t="shared" si="358"/>
        <v>-0.14810000000000001</v>
      </c>
      <c r="P747" s="10">
        <f t="shared" si="379"/>
        <v>13.082870630221819</v>
      </c>
      <c r="Q747" s="42">
        <f t="shared" si="380"/>
        <v>0.95340079159026303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6.8997461422665239E-4</v>
      </c>
      <c r="U747" s="42">
        <f t="shared" si="382"/>
        <v>0.14765710848990257</v>
      </c>
      <c r="V747" s="42">
        <f t="shared" si="383"/>
        <v>1.0071198454582166</v>
      </c>
      <c r="W747" s="42">
        <f t="shared" si="384"/>
        <v>0.99835367867103153</v>
      </c>
      <c r="X747" s="42">
        <f t="shared" si="385"/>
        <v>8.7661667871851146E-3</v>
      </c>
      <c r="Y747" s="42">
        <f t="shared" si="359"/>
        <v>1.3989068272447806E-2</v>
      </c>
      <c r="Z747" s="10">
        <f t="shared" si="386"/>
        <v>20.274757917184015</v>
      </c>
      <c r="AA747">
        <f t="shared" si="364"/>
        <v>6352424.2215294605</v>
      </c>
      <c r="AB747" s="10">
        <f t="shared" si="365"/>
        <v>6.3524242215294606</v>
      </c>
      <c r="AC747" s="10">
        <f t="shared" si="366"/>
        <v>6.2514242215294606</v>
      </c>
      <c r="AD747" s="3">
        <f t="shared" si="367"/>
        <v>906.66051073668757</v>
      </c>
      <c r="AI747" s="94">
        <f t="shared" si="368"/>
        <v>0.99835367867103153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139.67353966066324</v>
      </c>
      <c r="I748">
        <f t="shared" si="360"/>
        <v>1.3967353966066323E-4</v>
      </c>
      <c r="J748" s="4">
        <f t="shared" si="376"/>
        <v>1427.1227342681057</v>
      </c>
      <c r="K748" s="40">
        <f t="shared" si="377"/>
        <v>10.217559730606808</v>
      </c>
      <c r="L748" s="40">
        <f t="shared" si="361"/>
        <v>0</v>
      </c>
      <c r="M748" s="10">
        <f t="shared" si="378"/>
        <v>6.3524242215294606</v>
      </c>
      <c r="N748" s="10">
        <f t="shared" si="357"/>
        <v>17.20418640980624</v>
      </c>
      <c r="O748" s="10">
        <f t="shared" si="358"/>
        <v>-0.14810000000000001</v>
      </c>
      <c r="P748" s="10">
        <f t="shared" si="379"/>
        <v>13.083345210948647</v>
      </c>
      <c r="Q748" s="42">
        <f t="shared" si="380"/>
        <v>0.95470216968755839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6.9070865178013144E-4</v>
      </c>
      <c r="U748" s="42">
        <f t="shared" si="382"/>
        <v>0.14634681475506484</v>
      </c>
      <c r="V748" s="42">
        <f t="shared" si="383"/>
        <v>1.0068509202367149</v>
      </c>
      <c r="W748" s="42">
        <f t="shared" si="384"/>
        <v>0.99810523144286867</v>
      </c>
      <c r="X748" s="42">
        <f t="shared" si="385"/>
        <v>8.7456887938461847E-3</v>
      </c>
      <c r="Y748" s="42">
        <f t="shared" si="359"/>
        <v>1.400044972028988E-2</v>
      </c>
      <c r="Z748" s="10">
        <f t="shared" si="386"/>
        <v>20.26968923033926</v>
      </c>
      <c r="AA748">
        <f t="shared" si="364"/>
        <v>6350861.3662863998</v>
      </c>
      <c r="AB748" s="10">
        <f t="shared" si="365"/>
        <v>6.3508613662863995</v>
      </c>
      <c r="AC748" s="10">
        <f t="shared" si="366"/>
        <v>6.2498613662863995</v>
      </c>
      <c r="AD748" s="3">
        <f t="shared" si="367"/>
        <v>906.43384572681646</v>
      </c>
      <c r="AI748" s="94">
        <f t="shared" si="368"/>
        <v>0.99810523144286867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139.67353966066324</v>
      </c>
      <c r="I749">
        <f t="shared" si="360"/>
        <v>1.3967353966066323E-4</v>
      </c>
      <c r="J749" s="4">
        <f t="shared" si="376"/>
        <v>1429.3979297991489</v>
      </c>
      <c r="K749" s="40">
        <f t="shared" si="377"/>
        <v>10.233849111806503</v>
      </c>
      <c r="L749" s="40">
        <f t="shared" si="361"/>
        <v>0</v>
      </c>
      <c r="M749" s="10">
        <f t="shared" si="378"/>
        <v>6.3508613662863995</v>
      </c>
      <c r="N749" s="10">
        <f t="shared" si="357"/>
        <v>17.20418640980624</v>
      </c>
      <c r="O749" s="10">
        <f t="shared" si="358"/>
        <v>-0.14810000000000001</v>
      </c>
      <c r="P749" s="10">
        <f t="shared" si="379"/>
        <v>13.083821987032776</v>
      </c>
      <c r="Q749" s="42">
        <f t="shared" si="380"/>
        <v>0.95600350036247572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6.9144246571087883E-4</v>
      </c>
      <c r="U749" s="42">
        <f t="shared" si="382"/>
        <v>0.14503692019798414</v>
      </c>
      <c r="V749" s="42">
        <f t="shared" si="383"/>
        <v>1.0065808655159101</v>
      </c>
      <c r="W749" s="42">
        <f t="shared" si="384"/>
        <v>0.99785570526470357</v>
      </c>
      <c r="X749" s="42">
        <f t="shared" si="385"/>
        <v>8.7251602512065096E-3</v>
      </c>
      <c r="Y749" s="42">
        <f t="shared" si="359"/>
        <v>1.4011804038968343E-2</v>
      </c>
      <c r="Z749" s="10">
        <f t="shared" si="386"/>
        <v>20.264598623636267</v>
      </c>
      <c r="AA749">
        <f t="shared" si="364"/>
        <v>6349291.7523765638</v>
      </c>
      <c r="AB749" s="10">
        <f t="shared" si="365"/>
        <v>6.3492917523765637</v>
      </c>
      <c r="AC749" s="10">
        <f t="shared" si="366"/>
        <v>6.2482917523765638</v>
      </c>
      <c r="AD749" s="3">
        <f t="shared" si="367"/>
        <v>906.20620048971193</v>
      </c>
      <c r="AI749" s="94">
        <f t="shared" si="368"/>
        <v>0.99785570526470357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139.67353966066324</v>
      </c>
      <c r="I750">
        <f t="shared" si="360"/>
        <v>1.3967353966066323E-4</v>
      </c>
      <c r="J750" s="4">
        <f t="shared" si="376"/>
        <v>1431.6749468103965</v>
      </c>
      <c r="K750" s="40">
        <f t="shared" si="377"/>
        <v>10.250151533988827</v>
      </c>
      <c r="L750" s="40">
        <f t="shared" si="361"/>
        <v>0</v>
      </c>
      <c r="M750" s="10">
        <f t="shared" si="378"/>
        <v>6.3492917523765637</v>
      </c>
      <c r="N750" s="10">
        <f t="shared" si="357"/>
        <v>17.20418640980624</v>
      </c>
      <c r="O750" s="10">
        <f t="shared" si="358"/>
        <v>-0.14810000000000001</v>
      </c>
      <c r="P750" s="10">
        <f t="shared" si="379"/>
        <v>13.084300960563633</v>
      </c>
      <c r="Q750" s="42">
        <f t="shared" si="380"/>
        <v>0.95730478339992653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6.9217605508849829E-4</v>
      </c>
      <c r="U750" s="42">
        <f t="shared" si="382"/>
        <v>0.14372742647946463</v>
      </c>
      <c r="V750" s="42">
        <f t="shared" si="383"/>
        <v>1.0063096811626735</v>
      </c>
      <c r="W750" s="42">
        <f t="shared" si="384"/>
        <v>0.99760509999473046</v>
      </c>
      <c r="X750" s="42">
        <f t="shared" si="385"/>
        <v>8.7045811679430374E-3</v>
      </c>
      <c r="Y750" s="42">
        <f t="shared" si="359"/>
        <v>1.4023131162790302E-2</v>
      </c>
      <c r="Z750" s="10">
        <f t="shared" si="386"/>
        <v>20.259486094180723</v>
      </c>
      <c r="AA750">
        <f t="shared" si="364"/>
        <v>6347715.3789075324</v>
      </c>
      <c r="AB750" s="10">
        <f t="shared" si="365"/>
        <v>6.347715378907532</v>
      </c>
      <c r="AC750" s="10">
        <f t="shared" si="366"/>
        <v>6.246715378907532</v>
      </c>
      <c r="AD750" s="3">
        <f t="shared" si="367"/>
        <v>905.9775748959438</v>
      </c>
      <c r="AI750" s="94">
        <f t="shared" si="368"/>
        <v>0.99760509999473046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139.67353966066324</v>
      </c>
      <c r="I751">
        <f t="shared" si="360"/>
        <v>1.3967353966066323E-4</v>
      </c>
      <c r="J751" s="4">
        <f t="shared" si="376"/>
        <v>1433.9537853018492</v>
      </c>
      <c r="K751" s="40">
        <f t="shared" si="377"/>
        <v>10.266466997153783</v>
      </c>
      <c r="L751" s="40">
        <f t="shared" si="361"/>
        <v>0</v>
      </c>
      <c r="M751" s="10">
        <f t="shared" si="378"/>
        <v>6.347715378907532</v>
      </c>
      <c r="N751" s="10">
        <f t="shared" si="357"/>
        <v>17.20418640980624</v>
      </c>
      <c r="O751" s="10">
        <f t="shared" si="358"/>
        <v>-0.14810000000000001</v>
      </c>
      <c r="P751" s="10">
        <f t="shared" si="379"/>
        <v>13.084782133641708</v>
      </c>
      <c r="Q751" s="42">
        <f t="shared" si="380"/>
        <v>0.95860601858466132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6.9290941898259332E-4</v>
      </c>
      <c r="U751" s="42">
        <f t="shared" si="382"/>
        <v>0.14241833526031025</v>
      </c>
      <c r="V751" s="42">
        <f t="shared" si="383"/>
        <v>1.0060373670430529</v>
      </c>
      <c r="W751" s="42">
        <f t="shared" si="384"/>
        <v>0.99735341549046497</v>
      </c>
      <c r="X751" s="42">
        <f t="shared" si="385"/>
        <v>8.6839515525879429E-3</v>
      </c>
      <c r="Y751" s="42">
        <f t="shared" si="359"/>
        <v>1.4034431026093062E-2</v>
      </c>
      <c r="Z751" s="10">
        <f t="shared" si="386"/>
        <v>20.254351639064129</v>
      </c>
      <c r="AA751">
        <f t="shared" si="364"/>
        <v>6346132.2449825145</v>
      </c>
      <c r="AB751" s="10">
        <f t="shared" si="365"/>
        <v>6.3461322449825142</v>
      </c>
      <c r="AC751" s="10">
        <f t="shared" si="366"/>
        <v>6.2451322449825142</v>
      </c>
      <c r="AD751" s="3">
        <f t="shared" si="367"/>
        <v>905.74796881544808</v>
      </c>
      <c r="AI751" s="94">
        <f t="shared" si="368"/>
        <v>0.99735341549046497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139.67353966066324</v>
      </c>
      <c r="I752">
        <f t="shared" si="360"/>
        <v>1.3967353966066323E-4</v>
      </c>
      <c r="J752" s="4">
        <f t="shared" si="376"/>
        <v>1436.2344452735065</v>
      </c>
      <c r="K752" s="40">
        <f t="shared" si="377"/>
        <v>10.28279550130137</v>
      </c>
      <c r="L752" s="40">
        <f t="shared" si="361"/>
        <v>0</v>
      </c>
      <c r="M752" s="10">
        <f t="shared" si="378"/>
        <v>6.3461322449825142</v>
      </c>
      <c r="N752" s="10">
        <f t="shared" si="357"/>
        <v>17.20418640980624</v>
      </c>
      <c r="O752" s="10">
        <f t="shared" si="358"/>
        <v>-0.14810000000000001</v>
      </c>
      <c r="P752" s="10">
        <f t="shared" si="379"/>
        <v>13.085265508378642</v>
      </c>
      <c r="Q752" s="42">
        <f t="shared" si="380"/>
        <v>0.9599072057012682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6.9364255646276764E-4</v>
      </c>
      <c r="U752" s="42">
        <f t="shared" si="382"/>
        <v>0.14110964820132504</v>
      </c>
      <c r="V752" s="42">
        <f t="shared" si="383"/>
        <v>1.0057639230227655</v>
      </c>
      <c r="W752" s="42">
        <f t="shared" si="384"/>
        <v>0.99710065160872541</v>
      </c>
      <c r="X752" s="42">
        <f t="shared" si="385"/>
        <v>8.6632714140401079E-3</v>
      </c>
      <c r="Y752" s="42">
        <f t="shared" si="359"/>
        <v>1.404570356324468E-2</v>
      </c>
      <c r="Z752" s="10">
        <f t="shared" si="386"/>
        <v>20.249195255364359</v>
      </c>
      <c r="AA752">
        <f t="shared" si="364"/>
        <v>6344542.3497005133</v>
      </c>
      <c r="AB752" s="10">
        <f t="shared" si="365"/>
        <v>6.3445423497005136</v>
      </c>
      <c r="AC752" s="10">
        <f t="shared" si="366"/>
        <v>6.2435423497005136</v>
      </c>
      <c r="AD752" s="3">
        <f t="shared" si="367"/>
        <v>905.51738211755082</v>
      </c>
      <c r="AI752" s="94">
        <f t="shared" si="368"/>
        <v>0.99710065160872541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139.67353966066324</v>
      </c>
      <c r="I753">
        <f t="shared" si="360"/>
        <v>1.3967353966066323E-4</v>
      </c>
      <c r="J753" s="4">
        <f t="shared" si="376"/>
        <v>1438.5169267253689</v>
      </c>
      <c r="K753" s="40">
        <f t="shared" si="377"/>
        <v>10.299137046431591</v>
      </c>
      <c r="L753" s="40">
        <f t="shared" si="361"/>
        <v>0</v>
      </c>
      <c r="M753" s="10">
        <f t="shared" si="378"/>
        <v>6.3445423497005136</v>
      </c>
      <c r="N753" s="10">
        <f t="shared" si="357"/>
        <v>17.20418640980624</v>
      </c>
      <c r="O753" s="10">
        <f t="shared" si="358"/>
        <v>-0.14810000000000001</v>
      </c>
      <c r="P753" s="10">
        <f t="shared" si="379"/>
        <v>13.085751086897185</v>
      </c>
      <c r="Q753" s="42">
        <f t="shared" si="380"/>
        <v>0.96120834453417259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6.9437546659862498E-4</v>
      </c>
      <c r="U753" s="42">
        <f t="shared" si="382"/>
        <v>0.13980136696331294</v>
      </c>
      <c r="V753" s="42">
        <f t="shared" si="383"/>
        <v>1.0054893489665278</v>
      </c>
      <c r="W753" s="42">
        <f t="shared" si="384"/>
        <v>0.99684680820565807</v>
      </c>
      <c r="X753" s="42">
        <f t="shared" si="385"/>
        <v>8.6425407608696769E-3</v>
      </c>
      <c r="Y753" s="42">
        <f t="shared" si="359"/>
        <v>1.4056948708643607E-2</v>
      </c>
      <c r="Z753" s="10">
        <f t="shared" si="386"/>
        <v>20.244016940144935</v>
      </c>
      <c r="AA753">
        <f t="shared" si="364"/>
        <v>6342945.69215611</v>
      </c>
      <c r="AB753" s="10">
        <f t="shared" si="365"/>
        <v>6.3429456921561096</v>
      </c>
      <c r="AC753" s="10">
        <f t="shared" si="366"/>
        <v>6.2419456921561096</v>
      </c>
      <c r="AD753" s="3">
        <f t="shared" si="367"/>
        <v>905.28581467093693</v>
      </c>
      <c r="AI753" s="94">
        <f t="shared" si="368"/>
        <v>0.99684680820565807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139.67353966066324</v>
      </c>
      <c r="I754">
        <f t="shared" si="360"/>
        <v>1.3967353966066323E-4</v>
      </c>
      <c r="J754" s="4">
        <f t="shared" si="376"/>
        <v>1440.8012296574359</v>
      </c>
      <c r="K754" s="40">
        <f t="shared" si="377"/>
        <v>10.315491632544441</v>
      </c>
      <c r="L754" s="40">
        <f t="shared" si="361"/>
        <v>0</v>
      </c>
      <c r="M754" s="10">
        <f t="shared" si="378"/>
        <v>6.3429456921561096</v>
      </c>
      <c r="N754" s="10">
        <f t="shared" si="357"/>
        <v>17.20418640980624</v>
      </c>
      <c r="O754" s="10">
        <f t="shared" si="358"/>
        <v>-0.14810000000000001</v>
      </c>
      <c r="P754" s="10">
        <f t="shared" si="379"/>
        <v>13.086238871331304</v>
      </c>
      <c r="Q754" s="42">
        <f t="shared" si="380"/>
        <v>0.96250943486763607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6.9510814845976884E-4</v>
      </c>
      <c r="U754" s="42">
        <f t="shared" si="382"/>
        <v>0.13849349320707813</v>
      </c>
      <c r="V754" s="42">
        <f t="shared" si="383"/>
        <v>1.0052136447384639</v>
      </c>
      <c r="W754" s="42">
        <f t="shared" si="384"/>
        <v>0.99659188513670294</v>
      </c>
      <c r="X754" s="42">
        <f t="shared" si="385"/>
        <v>8.6217596017609255E-3</v>
      </c>
      <c r="Y754" s="42">
        <f t="shared" si="359"/>
        <v>1.4068166396718904E-2</v>
      </c>
      <c r="Z754" s="10">
        <f t="shared" si="386"/>
        <v>20.238816690455089</v>
      </c>
      <c r="AA754">
        <f t="shared" si="364"/>
        <v>6341342.2714394787</v>
      </c>
      <c r="AB754" s="10">
        <f t="shared" si="365"/>
        <v>6.3413422714394789</v>
      </c>
      <c r="AC754" s="10">
        <f t="shared" si="366"/>
        <v>6.2403422714394789</v>
      </c>
      <c r="AD754" s="3">
        <f t="shared" si="367"/>
        <v>905.05326634365179</v>
      </c>
      <c r="AI754" s="94">
        <f t="shared" si="368"/>
        <v>0.99659188513670294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139.67353966066324</v>
      </c>
      <c r="I755">
        <f t="shared" si="360"/>
        <v>1.3967353966066323E-4</v>
      </c>
      <c r="J755" s="4">
        <f t="shared" si="376"/>
        <v>1443.087354069708</v>
      </c>
      <c r="K755" s="40">
        <f t="shared" si="377"/>
        <v>10.331859259639927</v>
      </c>
      <c r="L755" s="40">
        <f t="shared" si="361"/>
        <v>0</v>
      </c>
      <c r="M755" s="10">
        <f t="shared" si="378"/>
        <v>6.3413422714394789</v>
      </c>
      <c r="N755" s="10">
        <f t="shared" si="357"/>
        <v>17.20418640980624</v>
      </c>
      <c r="O755" s="10">
        <f t="shared" si="358"/>
        <v>-0.14810000000000001</v>
      </c>
      <c r="P755" s="10">
        <f t="shared" si="379"/>
        <v>13.086728863826194</v>
      </c>
      <c r="Q755" s="42">
        <f t="shared" si="380"/>
        <v>0.96381047648575557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6.9584060111580284E-4</v>
      </c>
      <c r="U755" s="42">
        <f t="shared" si="382"/>
        <v>0.13718602859342452</v>
      </c>
      <c r="V755" s="42">
        <f t="shared" si="383"/>
        <v>1.0049368102024201</v>
      </c>
      <c r="W755" s="42">
        <f t="shared" si="384"/>
        <v>0.9963358822565973</v>
      </c>
      <c r="X755" s="42">
        <f t="shared" si="385"/>
        <v>8.6009279458227894E-3</v>
      </c>
      <c r="Y755" s="42">
        <f t="shared" si="359"/>
        <v>1.4079356561930868E-2</v>
      </c>
      <c r="Z755" s="10">
        <f t="shared" si="386"/>
        <v>20.233594503330455</v>
      </c>
      <c r="AA755">
        <f t="shared" si="364"/>
        <v>6339732.0866366001</v>
      </c>
      <c r="AB755" s="10">
        <f t="shared" si="365"/>
        <v>6.3397320866365998</v>
      </c>
      <c r="AC755" s="10">
        <f t="shared" si="366"/>
        <v>6.2387320866365998</v>
      </c>
      <c r="AD755" s="3">
        <f t="shared" si="367"/>
        <v>904.81973700313267</v>
      </c>
      <c r="AI755" s="94">
        <f t="shared" si="368"/>
        <v>0.9963358822565973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139.67353966066324</v>
      </c>
      <c r="I756">
        <f t="shared" si="360"/>
        <v>1.3967353966066323E-4</v>
      </c>
      <c r="J756" s="4">
        <f t="shared" si="376"/>
        <v>1445.3752999621845</v>
      </c>
      <c r="K756" s="40">
        <f t="shared" si="377"/>
        <v>10.348239927718041</v>
      </c>
      <c r="L756" s="40">
        <f t="shared" si="361"/>
        <v>0</v>
      </c>
      <c r="M756" s="10">
        <f t="shared" si="378"/>
        <v>6.3397320866365998</v>
      </c>
      <c r="N756" s="10">
        <f t="shared" si="357"/>
        <v>17.20418640980624</v>
      </c>
      <c r="O756" s="10">
        <f t="shared" si="358"/>
        <v>-0.14810000000000001</v>
      </c>
      <c r="P756" s="10">
        <f t="shared" si="379"/>
        <v>13.087221066538266</v>
      </c>
      <c r="Q756" s="42">
        <f t="shared" si="380"/>
        <v>0.96511146917246249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6.965728236363307E-4</v>
      </c>
      <c r="U756" s="42">
        <f t="shared" si="382"/>
        <v>0.13587897478315628</v>
      </c>
      <c r="V756" s="42">
        <f t="shared" si="383"/>
        <v>1.0046588452212375</v>
      </c>
      <c r="W756" s="42">
        <f t="shared" si="384"/>
        <v>0.99607879941940836</v>
      </c>
      <c r="X756" s="42">
        <f t="shared" si="385"/>
        <v>8.5800458018291392E-3</v>
      </c>
      <c r="Y756" s="42">
        <f t="shared" si="359"/>
        <v>1.4090519138770657E-2</v>
      </c>
      <c r="Z756" s="10">
        <f t="shared" si="386"/>
        <v>20.228350375792278</v>
      </c>
      <c r="AA756">
        <f t="shared" si="364"/>
        <v>6338115.1368290186</v>
      </c>
      <c r="AB756" s="10">
        <f t="shared" si="365"/>
        <v>6.3381151368290185</v>
      </c>
      <c r="AC756" s="10">
        <f t="shared" si="366"/>
        <v>6.2371151368290185</v>
      </c>
      <c r="AD756" s="3">
        <f t="shared" si="367"/>
        <v>904.58522651617386</v>
      </c>
      <c r="AI756" s="94">
        <f t="shared" si="368"/>
        <v>0.99607879941940836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139.67353966066324</v>
      </c>
      <c r="I757">
        <f t="shared" si="360"/>
        <v>1.3967353966066323E-4</v>
      </c>
      <c r="J757" s="4">
        <f t="shared" si="376"/>
        <v>1447.6650673348661</v>
      </c>
      <c r="K757" s="40">
        <f t="shared" si="377"/>
        <v>10.364633636778786</v>
      </c>
      <c r="L757" s="40">
        <f t="shared" si="361"/>
        <v>0</v>
      </c>
      <c r="M757" s="10">
        <f t="shared" si="378"/>
        <v>6.3381151368290185</v>
      </c>
      <c r="N757" s="10">
        <f t="shared" si="357"/>
        <v>17.20418640980624</v>
      </c>
      <c r="O757" s="10">
        <f t="shared" si="358"/>
        <v>-0.14810000000000001</v>
      </c>
      <c r="P757" s="10">
        <f t="shared" si="379"/>
        <v>13.087715481635218</v>
      </c>
      <c r="Q757" s="42">
        <f t="shared" si="380"/>
        <v>0.96641241271152201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6.9730481509095604E-4</v>
      </c>
      <c r="U757" s="42">
        <f t="shared" si="382"/>
        <v>0.13457233343707733</v>
      </c>
      <c r="V757" s="42">
        <f t="shared" si="383"/>
        <v>1.0043797496573461</v>
      </c>
      <c r="W757" s="42">
        <f t="shared" si="384"/>
        <v>0.99582063647849495</v>
      </c>
      <c r="X757" s="42">
        <f t="shared" si="385"/>
        <v>8.5591131788511632E-3</v>
      </c>
      <c r="Y757" s="42">
        <f t="shared" si="359"/>
        <v>1.4101654061760763E-2</v>
      </c>
      <c r="Z757" s="10">
        <f t="shared" si="386"/>
        <v>20.223084304847877</v>
      </c>
      <c r="AA757">
        <f t="shared" si="364"/>
        <v>6336491.4210939845</v>
      </c>
      <c r="AB757" s="10">
        <f t="shared" si="365"/>
        <v>6.3364914210939842</v>
      </c>
      <c r="AC757" s="10">
        <f t="shared" si="366"/>
        <v>6.2354914210939842</v>
      </c>
      <c r="AD757" s="3">
        <f t="shared" si="367"/>
        <v>904.34973474894628</v>
      </c>
      <c r="AI757" s="94">
        <f t="shared" si="368"/>
        <v>0.99582063647849495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139.67353966066324</v>
      </c>
      <c r="I758">
        <f t="shared" si="360"/>
        <v>1.3967353966066323E-4</v>
      </c>
      <c r="J758" s="4">
        <f t="shared" si="376"/>
        <v>1449.9566561877525</v>
      </c>
      <c r="K758" s="40">
        <f t="shared" si="377"/>
        <v>10.381040386822166</v>
      </c>
      <c r="L758" s="40">
        <f t="shared" si="361"/>
        <v>0</v>
      </c>
      <c r="M758" s="10">
        <f t="shared" si="378"/>
        <v>6.3364914210939842</v>
      </c>
      <c r="N758" s="10">
        <f t="shared" si="357"/>
        <v>17.20418640980624</v>
      </c>
      <c r="O758" s="10">
        <f t="shared" si="358"/>
        <v>-0.14810000000000001</v>
      </c>
      <c r="P758" s="10">
        <f t="shared" si="379"/>
        <v>13.088212111296041</v>
      </c>
      <c r="Q758" s="42">
        <f t="shared" si="380"/>
        <v>0.96771330688653223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6.9803657454928258E-4</v>
      </c>
      <c r="U758" s="42">
        <f t="shared" si="382"/>
        <v>0.13326610621599164</v>
      </c>
      <c r="V758" s="42">
        <f t="shared" si="383"/>
        <v>1.0040995233723997</v>
      </c>
      <c r="W758" s="42">
        <f t="shared" si="384"/>
        <v>0.99556139328653037</v>
      </c>
      <c r="X758" s="42">
        <f t="shared" si="385"/>
        <v>8.5381300858693443E-3</v>
      </c>
      <c r="Y758" s="42">
        <f t="shared" si="359"/>
        <v>1.4112761265454949E-2</v>
      </c>
      <c r="Z758" s="10">
        <f t="shared" si="386"/>
        <v>20.217796287490327</v>
      </c>
      <c r="AA758">
        <f t="shared" si="364"/>
        <v>6334860.9385043588</v>
      </c>
      <c r="AB758" s="10">
        <f t="shared" si="365"/>
        <v>6.3348609385043586</v>
      </c>
      <c r="AC758" s="10">
        <f t="shared" si="366"/>
        <v>6.2338609385043586</v>
      </c>
      <c r="AD758" s="3">
        <f t="shared" si="367"/>
        <v>904.11326156698465</v>
      </c>
      <c r="AI758" s="94">
        <f t="shared" si="368"/>
        <v>0.99556139328653037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139.67353966066324</v>
      </c>
      <c r="I759">
        <f t="shared" si="360"/>
        <v>1.3967353966066323E-4</v>
      </c>
      <c r="J759" s="4">
        <f t="shared" si="376"/>
        <v>1452.2500665208436</v>
      </c>
      <c r="K759" s="40">
        <f t="shared" si="377"/>
        <v>10.397460177848174</v>
      </c>
      <c r="L759" s="40">
        <f t="shared" si="361"/>
        <v>0</v>
      </c>
      <c r="M759" s="10">
        <f t="shared" si="378"/>
        <v>6.3348609385043586</v>
      </c>
      <c r="N759" s="10">
        <f t="shared" si="357"/>
        <v>17.20418640980624</v>
      </c>
      <c r="O759" s="10">
        <f t="shared" si="358"/>
        <v>-0.14810000000000001</v>
      </c>
      <c r="P759" s="10">
        <f t="shared" si="379"/>
        <v>13.088710957711085</v>
      </c>
      <c r="Q759" s="42">
        <f t="shared" si="380"/>
        <v>0.96901415148092307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6.9876810108091371E-4</v>
      </c>
      <c r="U759" s="42">
        <f t="shared" si="382"/>
        <v>0.13196029478070337</v>
      </c>
      <c r="V759" s="42">
        <f t="shared" si="383"/>
        <v>1.0038181662274239</v>
      </c>
      <c r="W759" s="42">
        <f t="shared" si="384"/>
        <v>0.99530106969548726</v>
      </c>
      <c r="X759" s="42">
        <f t="shared" si="385"/>
        <v>8.5170965319366632E-3</v>
      </c>
      <c r="Y759" s="42">
        <f t="shared" si="359"/>
        <v>1.4123840684438425E-2</v>
      </c>
      <c r="Z759" s="10">
        <f t="shared" si="386"/>
        <v>20.212486320698485</v>
      </c>
      <c r="AA759">
        <f t="shared" si="364"/>
        <v>6333223.6881286148</v>
      </c>
      <c r="AB759" s="10">
        <f t="shared" si="365"/>
        <v>6.3332236881286148</v>
      </c>
      <c r="AC759" s="10">
        <f t="shared" si="366"/>
        <v>6.2322236881286148</v>
      </c>
      <c r="AD759" s="3">
        <f t="shared" si="367"/>
        <v>903.87580683518706</v>
      </c>
      <c r="AI759" s="94">
        <f t="shared" si="368"/>
        <v>0.99530106969548726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139.67353966066324</v>
      </c>
      <c r="I760">
        <f t="shared" si="360"/>
        <v>1.3967353966066323E-4</v>
      </c>
      <c r="J760" s="4">
        <f t="shared" si="376"/>
        <v>1454.5452983341395</v>
      </c>
      <c r="K760" s="40">
        <f t="shared" si="377"/>
        <v>10.413893009856816</v>
      </c>
      <c r="L760" s="40">
        <f t="shared" si="361"/>
        <v>0</v>
      </c>
      <c r="M760" s="10">
        <f t="shared" si="378"/>
        <v>6.3332236881286148</v>
      </c>
      <c r="N760" s="10">
        <f t="shared" si="357"/>
        <v>17.20418640980624</v>
      </c>
      <c r="O760" s="10">
        <f t="shared" si="358"/>
        <v>-0.14810000000000001</v>
      </c>
      <c r="P760" s="10">
        <f t="shared" si="379"/>
        <v>13.089212023082061</v>
      </c>
      <c r="Q760" s="42">
        <f t="shared" si="380"/>
        <v>0.97031494627795578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6.9949939375545328E-4</v>
      </c>
      <c r="U760" s="42">
        <f t="shared" si="382"/>
        <v>0.13065490079201653</v>
      </c>
      <c r="V760" s="42">
        <f t="shared" si="383"/>
        <v>1.0035356780828324</v>
      </c>
      <c r="W760" s="42">
        <f t="shared" si="384"/>
        <v>0.9950396655566377</v>
      </c>
      <c r="X760" s="42">
        <f t="shared" si="385"/>
        <v>8.4960125261946962E-3</v>
      </c>
      <c r="Y760" s="42">
        <f t="shared" si="359"/>
        <v>1.4134892253328023E-2</v>
      </c>
      <c r="Z760" s="10">
        <f t="shared" si="386"/>
        <v>20.207154401437002</v>
      </c>
      <c r="AA760">
        <f t="shared" si="364"/>
        <v>6331579.6690308461</v>
      </c>
      <c r="AB760" s="10">
        <f t="shared" si="365"/>
        <v>6.3315796690308463</v>
      </c>
      <c r="AC760" s="10">
        <f t="shared" si="366"/>
        <v>6.2305796690308464</v>
      </c>
      <c r="AD760" s="3">
        <f t="shared" si="367"/>
        <v>903.63737041781667</v>
      </c>
      <c r="AI760" s="94">
        <f t="shared" si="368"/>
        <v>0.9950396655566377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139.67353966066324</v>
      </c>
      <c r="I761">
        <f t="shared" si="360"/>
        <v>1.3967353966066323E-4</v>
      </c>
      <c r="J761" s="4">
        <f t="shared" si="376"/>
        <v>1456.8423516276403</v>
      </c>
      <c r="K761" s="40">
        <f t="shared" si="377"/>
        <v>10.430338882848087</v>
      </c>
      <c r="L761" s="40">
        <f t="shared" si="361"/>
        <v>0</v>
      </c>
      <c r="M761" s="10">
        <f t="shared" si="378"/>
        <v>6.3315796690308463</v>
      </c>
      <c r="N761" s="10">
        <f t="shared" si="357"/>
        <v>17.20418640980624</v>
      </c>
      <c r="O761" s="10">
        <f t="shared" si="358"/>
        <v>-0.14810000000000001</v>
      </c>
      <c r="P761" s="10">
        <f t="shared" si="379"/>
        <v>13.089715309622092</v>
      </c>
      <c r="Q761" s="42">
        <f t="shared" si="380"/>
        <v>0.97161569106072176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7.002304516425049E-4</v>
      </c>
      <c r="U761" s="42">
        <f t="shared" si="382"/>
        <v>0.12934992591073502</v>
      </c>
      <c r="V761" s="42">
        <f t="shared" si="383"/>
        <v>1.0032520587985969</v>
      </c>
      <c r="W761" s="42">
        <f t="shared" si="384"/>
        <v>0.99477718072055454</v>
      </c>
      <c r="X761" s="42">
        <f t="shared" si="385"/>
        <v>8.4748780780423694E-3</v>
      </c>
      <c r="Y761" s="42">
        <f t="shared" si="359"/>
        <v>1.4145915906772614E-2</v>
      </c>
      <c r="Z761" s="10">
        <f t="shared" si="386"/>
        <v>20.201800526656701</v>
      </c>
      <c r="AA761">
        <f t="shared" si="364"/>
        <v>6329928.8802708862</v>
      </c>
      <c r="AB761" s="10">
        <f t="shared" si="365"/>
        <v>6.3299288802708862</v>
      </c>
      <c r="AC761" s="10">
        <f t="shared" si="366"/>
        <v>6.2289288802708862</v>
      </c>
      <c r="AD761" s="3">
        <f t="shared" si="367"/>
        <v>903.39795217851872</v>
      </c>
      <c r="AI761" s="94">
        <f t="shared" si="368"/>
        <v>0.99477718072055454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139.67353966066324</v>
      </c>
      <c r="I762">
        <f t="shared" si="360"/>
        <v>1.3967353966066323E-4</v>
      </c>
      <c r="J762" s="4">
        <f t="shared" si="376"/>
        <v>1459.1412264013459</v>
      </c>
      <c r="K762" s="40">
        <f t="shared" si="377"/>
        <v>10.446797796821992</v>
      </c>
      <c r="L762" s="40">
        <f t="shared" si="361"/>
        <v>0</v>
      </c>
      <c r="M762" s="10">
        <f t="shared" si="378"/>
        <v>6.3299288802708862</v>
      </c>
      <c r="N762" s="10">
        <f t="shared" si="357"/>
        <v>17.20418640980624</v>
      </c>
      <c r="O762" s="10">
        <f t="shared" si="358"/>
        <v>-0.14810000000000001</v>
      </c>
      <c r="P762" s="10">
        <f t="shared" si="379"/>
        <v>13.090220819555693</v>
      </c>
      <c r="Q762" s="42">
        <f t="shared" si="380"/>
        <v>0.972916385612142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7.0096127381167217E-4</v>
      </c>
      <c r="U762" s="42">
        <f t="shared" si="382"/>
        <v>0.12804537179766304</v>
      </c>
      <c r="V762" s="42">
        <f t="shared" si="383"/>
        <v>1.0029673082335384</v>
      </c>
      <c r="W762" s="42">
        <f t="shared" si="384"/>
        <v>0.99451361503713032</v>
      </c>
      <c r="X762" s="42">
        <f t="shared" si="385"/>
        <v>8.4536931964080964E-3</v>
      </c>
      <c r="Y762" s="42">
        <f t="shared" si="359"/>
        <v>1.415691157945256E-2</v>
      </c>
      <c r="Z762" s="10">
        <f t="shared" si="386"/>
        <v>20.196424693293554</v>
      </c>
      <c r="AA762">
        <f t="shared" si="364"/>
        <v>6328271.3209039848</v>
      </c>
      <c r="AB762" s="10">
        <f t="shared" si="365"/>
        <v>6.3282713209039851</v>
      </c>
      <c r="AC762" s="10">
        <f t="shared" si="366"/>
        <v>6.2272713209039852</v>
      </c>
      <c r="AD762" s="3">
        <f t="shared" si="367"/>
        <v>903.15755198027341</v>
      </c>
      <c r="AI762" s="94">
        <f t="shared" si="368"/>
        <v>0.99451361503713032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139.67353966066324</v>
      </c>
      <c r="I763">
        <f t="shared" si="360"/>
        <v>1.3967353966066323E-4</v>
      </c>
      <c r="J763" s="4">
        <f t="shared" si="376"/>
        <v>1461.4419226552563</v>
      </c>
      <c r="K763" s="40">
        <f t="shared" si="377"/>
        <v>10.46326975177853</v>
      </c>
      <c r="L763" s="40">
        <f t="shared" si="361"/>
        <v>0</v>
      </c>
      <c r="M763" s="10">
        <f t="shared" si="378"/>
        <v>6.3282713209039851</v>
      </c>
      <c r="N763" s="10">
        <f t="shared" si="357"/>
        <v>17.20418640980624</v>
      </c>
      <c r="O763" s="10">
        <f t="shared" si="358"/>
        <v>-0.14810000000000001</v>
      </c>
      <c r="P763" s="10">
        <f t="shared" si="379"/>
        <v>13.090728555118917</v>
      </c>
      <c r="Q763" s="42">
        <f t="shared" si="380"/>
        <v>0.97421702971496582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7.0169185933255873E-4</v>
      </c>
      <c r="U763" s="42">
        <f t="shared" si="382"/>
        <v>0.12674124011360452</v>
      </c>
      <c r="V763" s="42">
        <f t="shared" si="383"/>
        <v>1.0026814262465218</v>
      </c>
      <c r="W763" s="42">
        <f t="shared" si="384"/>
        <v>0.99424896835552545</v>
      </c>
      <c r="X763" s="42">
        <f t="shared" si="385"/>
        <v>8.4324578909963366E-3</v>
      </c>
      <c r="Y763" s="42">
        <f t="shared" si="359"/>
        <v>1.4167879206080794E-2</v>
      </c>
      <c r="Z763" s="10">
        <f t="shared" si="386"/>
        <v>20.191026898270017</v>
      </c>
      <c r="AA763">
        <f t="shared" si="364"/>
        <v>6326606.9899812276</v>
      </c>
      <c r="AB763" s="10">
        <f t="shared" si="365"/>
        <v>6.3266069899812276</v>
      </c>
      <c r="AC763" s="10">
        <f t="shared" si="366"/>
        <v>6.2256069899812276</v>
      </c>
      <c r="AD763" s="3">
        <f t="shared" si="367"/>
        <v>902.91616968545725</v>
      </c>
      <c r="AI763" s="94">
        <f t="shared" si="368"/>
        <v>0.99424896835552545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139.67353966066324</v>
      </c>
      <c r="I764">
        <f t="shared" si="360"/>
        <v>1.3967353966066323E-4</v>
      </c>
      <c r="J764" s="4">
        <f t="shared" si="376"/>
        <v>1463.7444403893714</v>
      </c>
      <c r="K764" s="40">
        <f t="shared" si="377"/>
        <v>10.479754747717696</v>
      </c>
      <c r="L764" s="40">
        <f t="shared" si="361"/>
        <v>0</v>
      </c>
      <c r="M764" s="10">
        <f t="shared" si="378"/>
        <v>6.3266069899812276</v>
      </c>
      <c r="N764" s="10">
        <f t="shared" si="357"/>
        <v>17.20418640980624</v>
      </c>
      <c r="O764" s="10">
        <f t="shared" si="358"/>
        <v>-0.14810000000000001</v>
      </c>
      <c r="P764" s="10">
        <f t="shared" si="379"/>
        <v>13.091238518559233</v>
      </c>
      <c r="Q764" s="42">
        <f t="shared" si="380"/>
        <v>0.97551762315177049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7.0242220727476817E-4</v>
      </c>
      <c r="U764" s="42">
        <f t="shared" si="382"/>
        <v>0.12543753251936354</v>
      </c>
      <c r="V764" s="42">
        <f t="shared" si="383"/>
        <v>1.002394412695149</v>
      </c>
      <c r="W764" s="42">
        <f t="shared" si="384"/>
        <v>0.99398324052423626</v>
      </c>
      <c r="X764" s="42">
        <f t="shared" si="385"/>
        <v>8.4111721709126952E-3</v>
      </c>
      <c r="Y764" s="42">
        <f t="shared" si="359"/>
        <v>1.4178818721402118E-2</v>
      </c>
      <c r="Z764" s="10">
        <f t="shared" si="386"/>
        <v>20.185607138493779</v>
      </c>
      <c r="AA764">
        <f t="shared" si="364"/>
        <v>6324935.886549145</v>
      </c>
      <c r="AB764" s="10">
        <f t="shared" si="365"/>
        <v>6.3249358865491452</v>
      </c>
      <c r="AC764" s="10">
        <f t="shared" si="366"/>
        <v>6.2239358865491452</v>
      </c>
      <c r="AD764" s="3">
        <f t="shared" si="367"/>
        <v>902.67380515578611</v>
      </c>
      <c r="AI764" s="94">
        <f t="shared" si="368"/>
        <v>0.99398324052423626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139.67353966066324</v>
      </c>
      <c r="I765">
        <f t="shared" si="360"/>
        <v>1.3967353966066323E-4</v>
      </c>
      <c r="J765" s="4">
        <f t="shared" si="376"/>
        <v>1466.0487796036916</v>
      </c>
      <c r="K765" s="40">
        <f t="shared" si="377"/>
        <v>10.496252784639497</v>
      </c>
      <c r="L765" s="40">
        <f t="shared" si="361"/>
        <v>0</v>
      </c>
      <c r="M765" s="10">
        <f t="shared" si="378"/>
        <v>6.3249358865491452</v>
      </c>
      <c r="N765" s="10">
        <f t="shared" si="357"/>
        <v>17.20418640980624</v>
      </c>
      <c r="O765" s="10">
        <f t="shared" si="358"/>
        <v>-0.14810000000000001</v>
      </c>
      <c r="P765" s="10">
        <f t="shared" si="379"/>
        <v>13.091750712135694</v>
      </c>
      <c r="Q765" s="42">
        <f t="shared" si="380"/>
        <v>0.97681816570496016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7.0315231670790423E-4</v>
      </c>
      <c r="U765" s="42">
        <f t="shared" si="382"/>
        <v>0.124134250675744</v>
      </c>
      <c r="V765" s="42">
        <f t="shared" si="383"/>
        <v>1.0021062674367278</v>
      </c>
      <c r="W765" s="42">
        <f t="shared" si="384"/>
        <v>0.99371643139103116</v>
      </c>
      <c r="X765" s="42">
        <f t="shared" si="385"/>
        <v>8.3898360456966525E-3</v>
      </c>
      <c r="Y765" s="42">
        <f t="shared" si="359"/>
        <v>1.418973006019383E-2</v>
      </c>
      <c r="Z765" s="10">
        <f t="shared" si="386"/>
        <v>20.180165410858443</v>
      </c>
      <c r="AA765">
        <f t="shared" si="364"/>
        <v>6323258.0096499259</v>
      </c>
      <c r="AB765" s="10">
        <f t="shared" si="365"/>
        <v>6.3232580096499262</v>
      </c>
      <c r="AC765" s="10">
        <f t="shared" si="366"/>
        <v>6.2222580096499263</v>
      </c>
      <c r="AD765" s="3">
        <f t="shared" si="367"/>
        <v>902.43045825234606</v>
      </c>
      <c r="AI765" s="94">
        <f t="shared" si="368"/>
        <v>0.99371643139103116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139.67353966066324</v>
      </c>
      <c r="I766">
        <f t="shared" si="360"/>
        <v>1.3967353966066323E-4</v>
      </c>
      <c r="J766" s="4">
        <f t="shared" si="376"/>
        <v>1468.3549402982164</v>
      </c>
      <c r="K766" s="40">
        <f t="shared" si="377"/>
        <v>10.512763862543927</v>
      </c>
      <c r="L766" s="40">
        <f t="shared" si="361"/>
        <v>0</v>
      </c>
      <c r="M766" s="10">
        <f t="shared" si="378"/>
        <v>6.3232580096499262</v>
      </c>
      <c r="N766" s="10">
        <f t="shared" si="357"/>
        <v>17.20418640980624</v>
      </c>
      <c r="O766" s="10">
        <f t="shared" si="358"/>
        <v>-0.14810000000000001</v>
      </c>
      <c r="P766" s="10">
        <f t="shared" si="379"/>
        <v>13.092265138118897</v>
      </c>
      <c r="Q766" s="42">
        <f t="shared" si="380"/>
        <v>0.97811865715676483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7.0388218670157051E-4</v>
      </c>
      <c r="U766" s="42">
        <f t="shared" si="382"/>
        <v>0.12283139624355009</v>
      </c>
      <c r="V766" s="42">
        <f t="shared" si="383"/>
        <v>1.0018169903277478</v>
      </c>
      <c r="W766" s="42">
        <f t="shared" si="384"/>
        <v>0.99344854080298539</v>
      </c>
      <c r="X766" s="42">
        <f t="shared" si="385"/>
        <v>8.3684495247624557E-3</v>
      </c>
      <c r="Y766" s="42">
        <f t="shared" si="359"/>
        <v>1.4200613157265642E-2</v>
      </c>
      <c r="Z766" s="10">
        <f t="shared" si="386"/>
        <v>20.17470171224317</v>
      </c>
      <c r="AA766">
        <f t="shared" si="364"/>
        <v>6321573.3583213044</v>
      </c>
      <c r="AB766" s="10">
        <f t="shared" si="365"/>
        <v>6.3215733583213041</v>
      </c>
      <c r="AC766" s="10">
        <f t="shared" si="366"/>
        <v>6.2205733583213041</v>
      </c>
      <c r="AD766" s="3">
        <f t="shared" si="367"/>
        <v>902.18612883557716</v>
      </c>
      <c r="AI766" s="94">
        <f t="shared" si="368"/>
        <v>0.99344854080298539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139.67353966066324</v>
      </c>
      <c r="I767">
        <f t="shared" si="360"/>
        <v>1.3967353966066323E-4</v>
      </c>
      <c r="J767" s="4">
        <f t="shared" si="376"/>
        <v>1470.6629224729461</v>
      </c>
      <c r="K767" s="40">
        <f t="shared" si="377"/>
        <v>10.52928798143099</v>
      </c>
      <c r="L767" s="40">
        <f t="shared" si="361"/>
        <v>0</v>
      </c>
      <c r="M767" s="10">
        <f t="shared" si="378"/>
        <v>6.3215733583213041</v>
      </c>
      <c r="N767" s="10">
        <f t="shared" si="357"/>
        <v>17.20418640980624</v>
      </c>
      <c r="O767" s="10">
        <f t="shared" si="358"/>
        <v>-0.14810000000000001</v>
      </c>
      <c r="P767" s="10">
        <f t="shared" si="379"/>
        <v>13.09278179879105</v>
      </c>
      <c r="Q767" s="42">
        <f t="shared" si="380"/>
        <v>0.97941909728923959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7.0461181632537053E-4</v>
      </c>
      <c r="U767" s="42">
        <f t="shared" si="382"/>
        <v>0.12152897088358582</v>
      </c>
      <c r="V767" s="42">
        <f t="shared" si="383"/>
        <v>1.0015265812242593</v>
      </c>
      <c r="W767" s="42">
        <f t="shared" si="384"/>
        <v>0.99317956860646373</v>
      </c>
      <c r="X767" s="42">
        <f t="shared" si="385"/>
        <v>8.3470126177955795E-3</v>
      </c>
      <c r="Y767" s="42">
        <f t="shared" si="359"/>
        <v>1.4211467947460097E-2</v>
      </c>
      <c r="Z767" s="10">
        <f t="shared" si="386"/>
        <v>20.169216039513064</v>
      </c>
      <c r="AA767">
        <f t="shared" si="364"/>
        <v>6319881.9315966815</v>
      </c>
      <c r="AB767" s="10">
        <f t="shared" si="365"/>
        <v>6.3198819315966812</v>
      </c>
      <c r="AC767" s="10">
        <f t="shared" si="366"/>
        <v>6.2188819315966812</v>
      </c>
      <c r="AD767" s="3">
        <f t="shared" si="367"/>
        <v>901.94081676529106</v>
      </c>
      <c r="AI767" s="94">
        <f t="shared" si="368"/>
        <v>0.99317956860646373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139.67353966066324</v>
      </c>
      <c r="I768">
        <f t="shared" si="360"/>
        <v>1.3967353966066323E-4</v>
      </c>
      <c r="J768" s="4">
        <f t="shared" si="376"/>
        <v>1472.9727261278804</v>
      </c>
      <c r="K768" s="40">
        <f t="shared" si="377"/>
        <v>10.545825141300682</v>
      </c>
      <c r="L768" s="40">
        <f t="shared" si="361"/>
        <v>0</v>
      </c>
      <c r="M768" s="10">
        <f t="shared" si="378"/>
        <v>6.3198819315966812</v>
      </c>
      <c r="N768" s="10">
        <f t="shared" si="357"/>
        <v>17.20418640980624</v>
      </c>
      <c r="O768" s="10">
        <f t="shared" si="358"/>
        <v>-0.14810000000000001</v>
      </c>
      <c r="P768" s="10">
        <f t="shared" si="379"/>
        <v>13.093300696445962</v>
      </c>
      <c r="Q768" s="42">
        <f t="shared" si="380"/>
        <v>0.98071948588426394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7.0534120464890802E-4</v>
      </c>
      <c r="U768" s="42">
        <f t="shared" si="382"/>
        <v>0.12022697625665513</v>
      </c>
      <c r="V768" s="42">
        <f t="shared" si="383"/>
        <v>1.0012350399814987</v>
      </c>
      <c r="W768" s="42">
        <f t="shared" si="384"/>
        <v>0.99290951464713806</v>
      </c>
      <c r="X768" s="42">
        <f t="shared" si="385"/>
        <v>8.3255253343605951E-3</v>
      </c>
      <c r="Y768" s="42">
        <f t="shared" si="359"/>
        <v>1.4222294365652486E-2</v>
      </c>
      <c r="Z768" s="10">
        <f t="shared" si="386"/>
        <v>20.163708389518803</v>
      </c>
      <c r="AA768">
        <f t="shared" si="364"/>
        <v>6318183.7285050116</v>
      </c>
      <c r="AB768" s="10">
        <f t="shared" si="365"/>
        <v>6.3181837285050113</v>
      </c>
      <c r="AC768" s="10">
        <f t="shared" si="366"/>
        <v>6.2171837285050113</v>
      </c>
      <c r="AD768" s="3">
        <f t="shared" si="367"/>
        <v>901.69452190065431</v>
      </c>
      <c r="AI768" s="94">
        <f t="shared" si="368"/>
        <v>0.99290951464713806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139.67353966066324</v>
      </c>
      <c r="I769">
        <f t="shared" si="360"/>
        <v>1.3967353966066323E-4</v>
      </c>
      <c r="J769" s="4">
        <f t="shared" si="376"/>
        <v>1475.2843512630197</v>
      </c>
      <c r="K769" s="40">
        <f t="shared" si="377"/>
        <v>10.562375342153009</v>
      </c>
      <c r="L769" s="40">
        <f t="shared" si="361"/>
        <v>0</v>
      </c>
      <c r="M769" s="10">
        <f t="shared" si="378"/>
        <v>6.3181837285050113</v>
      </c>
      <c r="N769" s="10">
        <f t="shared" si="357"/>
        <v>17.20418640980624</v>
      </c>
      <c r="O769" s="10">
        <f t="shared" si="358"/>
        <v>-0.14810000000000001</v>
      </c>
      <c r="P769" s="10">
        <f t="shared" si="379"/>
        <v>13.093821833389113</v>
      </c>
      <c r="Q769" s="42">
        <f t="shared" si="380"/>
        <v>0.98201982272354083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7.0607035074178668E-4</v>
      </c>
      <c r="U769" s="42">
        <f t="shared" si="382"/>
        <v>0.11892541402356212</v>
      </c>
      <c r="V769" s="42">
        <f t="shared" si="383"/>
        <v>1.0009423664539163</v>
      </c>
      <c r="W769" s="42">
        <f t="shared" si="384"/>
        <v>0.99263837876997107</v>
      </c>
      <c r="X769" s="42">
        <f t="shared" si="385"/>
        <v>8.3039876839452464E-3</v>
      </c>
      <c r="Y769" s="42">
        <f t="shared" si="359"/>
        <v>1.4233092346750822E-2</v>
      </c>
      <c r="Z769" s="10">
        <f t="shared" si="386"/>
        <v>20.158178759096391</v>
      </c>
      <c r="AA769">
        <f t="shared" si="364"/>
        <v>6316478.7480707215</v>
      </c>
      <c r="AB769" s="10">
        <f t="shared" si="365"/>
        <v>6.3164787480707218</v>
      </c>
      <c r="AC769" s="10">
        <f t="shared" si="366"/>
        <v>6.2154787480707219</v>
      </c>
      <c r="AD769" s="3">
        <f t="shared" si="367"/>
        <v>901.44724410017716</v>
      </c>
      <c r="AI769" s="94">
        <f t="shared" si="368"/>
        <v>0.99263837876997107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139.67353966066324</v>
      </c>
      <c r="I770">
        <f t="shared" si="360"/>
        <v>1.3967353966066323E-4</v>
      </c>
      <c r="J770" s="4">
        <f t="shared" si="376"/>
        <v>1477.597797878364</v>
      </c>
      <c r="K770" s="40">
        <f t="shared" si="377"/>
        <v>10.578938583987968</v>
      </c>
      <c r="L770" s="40">
        <f t="shared" si="361"/>
        <v>0</v>
      </c>
      <c r="M770" s="10">
        <f t="shared" si="378"/>
        <v>6.3164787480707218</v>
      </c>
      <c r="N770" s="10">
        <f t="shared" si="357"/>
        <v>17.20418640980624</v>
      </c>
      <c r="O770" s="10">
        <f t="shared" si="358"/>
        <v>-0.14810000000000001</v>
      </c>
      <c r="P770" s="10">
        <f t="shared" si="379"/>
        <v>13.094345211937711</v>
      </c>
      <c r="Q770" s="42">
        <f t="shared" si="380"/>
        <v>0.98332010758859545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7.0679925367361004E-4</v>
      </c>
      <c r="U770" s="42">
        <f t="shared" si="382"/>
        <v>0.1176242858451108</v>
      </c>
      <c r="V770" s="42">
        <f t="shared" si="383"/>
        <v>1.0006485604957513</v>
      </c>
      <c r="W770" s="42">
        <f t="shared" si="384"/>
        <v>0.99236616081920181</v>
      </c>
      <c r="X770" s="42">
        <f t="shared" si="385"/>
        <v>8.2823996765495345E-3</v>
      </c>
      <c r="Y770" s="42">
        <f t="shared" si="359"/>
        <v>1.4243861825696572E-2</v>
      </c>
      <c r="Z770" s="10">
        <f t="shared" si="386"/>
        <v>20.152627145067964</v>
      </c>
      <c r="AA770">
        <f t="shared" si="364"/>
        <v>6314766.9893139638</v>
      </c>
      <c r="AB770" s="10">
        <f t="shared" si="365"/>
        <v>6.3147669893139637</v>
      </c>
      <c r="AC770" s="10">
        <f t="shared" si="366"/>
        <v>6.2137669893139638</v>
      </c>
      <c r="AD770" s="3">
        <f t="shared" si="367"/>
        <v>901.1989832217497</v>
      </c>
      <c r="AI770" s="94">
        <f t="shared" si="368"/>
        <v>0.99236616081920181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139.67353966066324</v>
      </c>
      <c r="I771">
        <f t="shared" si="360"/>
        <v>1.3967353966066323E-4</v>
      </c>
      <c r="J771" s="4">
        <f t="shared" si="376"/>
        <v>1479.9130659739128</v>
      </c>
      <c r="K771" s="40">
        <f t="shared" si="377"/>
        <v>10.595514866805557</v>
      </c>
      <c r="L771" s="40">
        <f t="shared" si="361"/>
        <v>0</v>
      </c>
      <c r="M771" s="10">
        <f t="shared" si="378"/>
        <v>6.3147669893139637</v>
      </c>
      <c r="N771" s="10">
        <f t="shared" si="357"/>
        <v>17.20418640980624</v>
      </c>
      <c r="O771" s="10">
        <f t="shared" si="358"/>
        <v>-0.14810000000000001</v>
      </c>
      <c r="P771" s="10">
        <f t="shared" si="379"/>
        <v>13.094870834420634</v>
      </c>
      <c r="Q771" s="42">
        <f t="shared" si="380"/>
        <v>0.98462034026077483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7.0752791251398181E-4</v>
      </c>
      <c r="U771" s="42">
        <f t="shared" si="382"/>
        <v>0.11632359338210516</v>
      </c>
      <c r="V771" s="42">
        <f t="shared" si="383"/>
        <v>1.0003536219602061</v>
      </c>
      <c r="W771" s="42">
        <f t="shared" si="384"/>
        <v>0.99209286063838797</v>
      </c>
      <c r="X771" s="42">
        <f t="shared" si="385"/>
        <v>8.2607613218180775E-3</v>
      </c>
      <c r="Y771" s="42">
        <f t="shared" si="359"/>
        <v>1.4254602737464275E-2</v>
      </c>
      <c r="Z771" s="10">
        <f t="shared" si="386"/>
        <v>20.147053544241032</v>
      </c>
      <c r="AA771">
        <f t="shared" si="364"/>
        <v>6313048.4512503799</v>
      </c>
      <c r="AB771" s="10">
        <f t="shared" si="365"/>
        <v>6.3130484512503795</v>
      </c>
      <c r="AC771" s="10">
        <f t="shared" si="366"/>
        <v>6.2120484512503795</v>
      </c>
      <c r="AD771" s="3">
        <f t="shared" si="367"/>
        <v>900.94973912260764</v>
      </c>
      <c r="AI771" s="94">
        <f t="shared" si="368"/>
        <v>0.99209286063838797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139.67353966066324</v>
      </c>
      <c r="I772">
        <f t="shared" si="360"/>
        <v>1.3967353966066323E-4</v>
      </c>
      <c r="J772" s="4">
        <f t="shared" si="376"/>
        <v>1482.2301555496665</v>
      </c>
      <c r="K772" s="40">
        <f t="shared" si="377"/>
        <v>10.612104190605777</v>
      </c>
      <c r="L772" s="40">
        <f t="shared" si="361"/>
        <v>0</v>
      </c>
      <c r="M772" s="10">
        <f t="shared" si="378"/>
        <v>6.3130484512503795</v>
      </c>
      <c r="N772" s="10">
        <f t="shared" si="357"/>
        <v>17.20418640980624</v>
      </c>
      <c r="O772" s="10">
        <f t="shared" si="358"/>
        <v>-0.14810000000000001</v>
      </c>
      <c r="P772" s="10">
        <f t="shared" si="379"/>
        <v>13.095398703178564</v>
      </c>
      <c r="Q772" s="42">
        <f t="shared" si="380"/>
        <v>0.98592052052124679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7.082563263325056E-4</v>
      </c>
      <c r="U772" s="42">
        <f t="shared" si="382"/>
        <v>0.11502333829534929</v>
      </c>
      <c r="V772" s="42">
        <f t="shared" si="383"/>
        <v>1.0000575506998375</v>
      </c>
      <c r="W772" s="42">
        <f t="shared" si="384"/>
        <v>0.99181847807036616</v>
      </c>
      <c r="X772" s="42">
        <f t="shared" si="385"/>
        <v>8.2390726294713224E-3</v>
      </c>
      <c r="Y772" s="42">
        <f t="shared" si="359"/>
        <v>1.4265315017061709E-2</v>
      </c>
      <c r="Z772" s="10">
        <f t="shared" si="386"/>
        <v>20.141457953408469</v>
      </c>
      <c r="AA772">
        <f t="shared" si="364"/>
        <v>6311323.1328911018</v>
      </c>
      <c r="AB772" s="10">
        <f t="shared" si="365"/>
        <v>6.3113231328911015</v>
      </c>
      <c r="AC772" s="10">
        <f t="shared" si="366"/>
        <v>6.2103231328911015</v>
      </c>
      <c r="AD772" s="3">
        <f t="shared" si="367"/>
        <v>900.6995116593331</v>
      </c>
      <c r="AI772" s="94">
        <f t="shared" si="368"/>
        <v>0.99181847807036616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139.67353966066324</v>
      </c>
      <c r="I773">
        <f t="shared" si="360"/>
        <v>1.3967353966066323E-4</v>
      </c>
      <c r="J773" s="4">
        <f t="shared" si="376"/>
        <v>1484.5490666056251</v>
      </c>
      <c r="K773" s="40">
        <f t="shared" si="377"/>
        <v>10.628706555388629</v>
      </c>
      <c r="L773" s="40">
        <f t="shared" si="361"/>
        <v>0</v>
      </c>
      <c r="M773" s="10">
        <f t="shared" si="378"/>
        <v>6.3113231328911015</v>
      </c>
      <c r="N773" s="10">
        <f t="shared" si="357"/>
        <v>17.20418640980624</v>
      </c>
      <c r="O773" s="10">
        <f t="shared" si="358"/>
        <v>-0.14810000000000001</v>
      </c>
      <c r="P773" s="10">
        <f t="shared" si="379"/>
        <v>13.095928820563978</v>
      </c>
      <c r="Q773" s="42">
        <f t="shared" si="380"/>
        <v>0.98722064815099897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7.0898449419878504E-4</v>
      </c>
      <c r="U773" s="42">
        <f t="shared" si="382"/>
        <v>0.11372352224564715</v>
      </c>
      <c r="V773" s="42">
        <f t="shared" si="383"/>
        <v>0.99976034656682278</v>
      </c>
      <c r="W773" s="42">
        <f t="shared" si="384"/>
        <v>0.99154301295725344</v>
      </c>
      <c r="X773" s="42">
        <f t="shared" si="385"/>
        <v>8.2173336095693328E-3</v>
      </c>
      <c r="Y773" s="42">
        <f t="shared" si="359"/>
        <v>1.4275998599530401E-2</v>
      </c>
      <c r="Z773" s="10">
        <f t="shared" si="386"/>
        <v>20.135840369349033</v>
      </c>
      <c r="AA773">
        <f t="shared" si="364"/>
        <v>6309591.0332429036</v>
      </c>
      <c r="AB773" s="10">
        <f t="shared" si="365"/>
        <v>6.3095910332429037</v>
      </c>
      <c r="AC773" s="10">
        <f t="shared" si="366"/>
        <v>6.2085910332429037</v>
      </c>
      <c r="AD773" s="3">
        <f t="shared" si="367"/>
        <v>900.44830068787576</v>
      </c>
      <c r="AI773" s="94">
        <f t="shared" si="368"/>
        <v>0.99154301295725344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139.67353966066324</v>
      </c>
      <c r="I774">
        <f t="shared" si="360"/>
        <v>1.3967353966066323E-4</v>
      </c>
      <c r="J774" s="4">
        <f t="shared" si="376"/>
        <v>1486.8697991417885</v>
      </c>
      <c r="K774" s="40">
        <f t="shared" si="377"/>
        <v>10.645321961154114</v>
      </c>
      <c r="L774" s="40">
        <f t="shared" si="361"/>
        <v>0</v>
      </c>
      <c r="M774" s="10">
        <f t="shared" si="378"/>
        <v>6.3095910332429037</v>
      </c>
      <c r="N774" s="10">
        <f t="shared" si="357"/>
        <v>17.20418640980624</v>
      </c>
      <c r="O774" s="10">
        <f t="shared" si="358"/>
        <v>-0.14810000000000001</v>
      </c>
      <c r="P774" s="10">
        <f t="shared" si="379"/>
        <v>13.09646118894117</v>
      </c>
      <c r="Q774" s="42">
        <f t="shared" si="380"/>
        <v>0.98852072293083804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7.0971241518242374E-4</v>
      </c>
      <c r="U774" s="42">
        <f t="shared" si="382"/>
        <v>0.11242414689380284</v>
      </c>
      <c r="V774" s="42">
        <f t="shared" si="383"/>
        <v>0.9994620094123785</v>
      </c>
      <c r="W774" s="42">
        <f t="shared" si="384"/>
        <v>0.99126646514047079</v>
      </c>
      <c r="X774" s="42">
        <f t="shared" si="385"/>
        <v>8.1955442719077176E-3</v>
      </c>
      <c r="Y774" s="42">
        <f t="shared" si="359"/>
        <v>1.4286653419945363E-2</v>
      </c>
      <c r="Z774" s="10">
        <f t="shared" si="386"/>
        <v>20.130200788826748</v>
      </c>
      <c r="AA774">
        <f t="shared" si="364"/>
        <v>6307852.1513080234</v>
      </c>
      <c r="AB774" s="10">
        <f t="shared" si="365"/>
        <v>6.3078521513080235</v>
      </c>
      <c r="AC774" s="10">
        <f t="shared" si="366"/>
        <v>6.2068521513080235</v>
      </c>
      <c r="AD774" s="3">
        <f t="shared" si="367"/>
        <v>900.19610606352774</v>
      </c>
      <c r="AI774" s="94">
        <f t="shared" si="368"/>
        <v>0.99126646514047079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139.67353966066324</v>
      </c>
      <c r="I775">
        <f t="shared" si="360"/>
        <v>1.3967353966066323E-4</v>
      </c>
      <c r="J775" s="4">
        <f t="shared" si="376"/>
        <v>1489.1923531581565</v>
      </c>
      <c r="K775" s="40">
        <f t="shared" si="377"/>
        <v>10.661950407902228</v>
      </c>
      <c r="L775" s="40">
        <f t="shared" si="361"/>
        <v>0</v>
      </c>
      <c r="M775" s="10">
        <f t="shared" si="378"/>
        <v>6.3078521513080235</v>
      </c>
      <c r="N775" s="10">
        <f t="shared" si="357"/>
        <v>17.20418640980624</v>
      </c>
      <c r="O775" s="10">
        <f t="shared" si="358"/>
        <v>-0.14810000000000001</v>
      </c>
      <c r="P775" s="10">
        <f t="shared" si="379"/>
        <v>13.096995810686318</v>
      </c>
      <c r="Q775" s="42">
        <f t="shared" si="380"/>
        <v>0.98982074464138869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7.1044008835302542E-4</v>
      </c>
      <c r="U775" s="42">
        <f t="shared" si="382"/>
        <v>0.11112521390062036</v>
      </c>
      <c r="V775" s="42">
        <f t="shared" si="383"/>
        <v>0.99916253908735575</v>
      </c>
      <c r="W775" s="42">
        <f t="shared" si="384"/>
        <v>0.99098883446071484</v>
      </c>
      <c r="X775" s="42">
        <f t="shared" si="385"/>
        <v>8.1737046266409097E-3</v>
      </c>
      <c r="Y775" s="42">
        <f t="shared" si="359"/>
        <v>1.4297279413415624E-2</v>
      </c>
      <c r="Z775" s="10">
        <f t="shared" si="386"/>
        <v>20.124539208591436</v>
      </c>
      <c r="AA775">
        <f t="shared" si="364"/>
        <v>6306106.4860843131</v>
      </c>
      <c r="AB775" s="10">
        <f t="shared" si="365"/>
        <v>6.306106486084313</v>
      </c>
      <c r="AC775" s="10">
        <f t="shared" si="366"/>
        <v>6.205106486084313</v>
      </c>
      <c r="AD775" s="3">
        <f t="shared" si="367"/>
        <v>899.94292764094462</v>
      </c>
      <c r="AI775" s="94">
        <f t="shared" si="368"/>
        <v>0.99098883446071484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139.67353966066324</v>
      </c>
      <c r="I776">
        <f t="shared" si="360"/>
        <v>1.3967353966066323E-4</v>
      </c>
      <c r="J776" s="4">
        <f t="shared" si="376"/>
        <v>1491.5167286547296</v>
      </c>
      <c r="K776" s="40">
        <f t="shared" si="377"/>
        <v>10.678591895632977</v>
      </c>
      <c r="L776" s="40">
        <f t="shared" si="361"/>
        <v>0</v>
      </c>
      <c r="M776" s="10">
        <f t="shared" si="378"/>
        <v>6.306106486084313</v>
      </c>
      <c r="N776" s="10">
        <f t="shared" si="357"/>
        <v>17.20418640980624</v>
      </c>
      <c r="O776" s="10">
        <f t="shared" si="358"/>
        <v>-0.14810000000000001</v>
      </c>
      <c r="P776" s="10">
        <f t="shared" si="379"/>
        <v>13.097532688187473</v>
      </c>
      <c r="Q776" s="42">
        <f t="shared" si="380"/>
        <v>0.99112071306309302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7.111675127801937E-4</v>
      </c>
      <c r="U776" s="42">
        <f t="shared" si="382"/>
        <v>0.10982672492690372</v>
      </c>
      <c r="V776" s="42">
        <f t="shared" si="383"/>
        <v>0.99886193544167201</v>
      </c>
      <c r="W776" s="42">
        <f t="shared" si="384"/>
        <v>0.99071012075798237</v>
      </c>
      <c r="X776" s="42">
        <f t="shared" si="385"/>
        <v>8.1518146836896399E-3</v>
      </c>
      <c r="Y776" s="42">
        <f t="shared" si="359"/>
        <v>1.4307876515084006E-2</v>
      </c>
      <c r="Z776" s="10">
        <f t="shared" si="386"/>
        <v>20.118855625378174</v>
      </c>
      <c r="AA776">
        <f t="shared" si="364"/>
        <v>6304354.036565084</v>
      </c>
      <c r="AB776" s="10">
        <f t="shared" si="365"/>
        <v>6.3043540365650843</v>
      </c>
      <c r="AC776" s="10">
        <f t="shared" si="366"/>
        <v>6.2033540365650843</v>
      </c>
      <c r="AD776" s="3">
        <f t="shared" si="367"/>
        <v>899.68876527412385</v>
      </c>
      <c r="AI776" s="94">
        <f t="shared" si="368"/>
        <v>0.99071012075798237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139.67353966066324</v>
      </c>
      <c r="I777">
        <f t="shared" si="360"/>
        <v>1.3967353966066323E-4</v>
      </c>
      <c r="J777" s="4">
        <f t="shared" si="376"/>
        <v>1493.8429256315073</v>
      </c>
      <c r="K777" s="40">
        <f t="shared" si="377"/>
        <v>10.695246424346355</v>
      </c>
      <c r="L777" s="40">
        <f t="shared" si="361"/>
        <v>0</v>
      </c>
      <c r="M777" s="10">
        <f t="shared" si="378"/>
        <v>6.3043540365650843</v>
      </c>
      <c r="N777" s="10">
        <f t="shared" si="357"/>
        <v>17.20418640980624</v>
      </c>
      <c r="O777" s="10">
        <f t="shared" si="358"/>
        <v>-0.14810000000000001</v>
      </c>
      <c r="P777" s="10">
        <f t="shared" si="379"/>
        <v>13.098071823844647</v>
      </c>
      <c r="Q777" s="42">
        <f t="shared" si="380"/>
        <v>0.99242062797620922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7.1189468753353208E-4</v>
      </c>
      <c r="U777" s="42">
        <f t="shared" si="382"/>
        <v>0.10852868163345697</v>
      </c>
      <c r="V777" s="42">
        <f t="shared" si="383"/>
        <v>0.99856019832485154</v>
      </c>
      <c r="W777" s="42">
        <f t="shared" si="384"/>
        <v>0.99043032387154528</v>
      </c>
      <c r="X777" s="42">
        <f t="shared" si="385"/>
        <v>8.1298744533062628E-3</v>
      </c>
      <c r="Y777" s="42">
        <f t="shared" si="359"/>
        <v>1.4318444660127621E-2</v>
      </c>
      <c r="Z777" s="10">
        <f t="shared" si="386"/>
        <v>20.113150035907783</v>
      </c>
      <c r="AA777">
        <f t="shared" si="364"/>
        <v>6302594.8017392475</v>
      </c>
      <c r="AB777" s="10">
        <f t="shared" si="365"/>
        <v>6.3025948017392475</v>
      </c>
      <c r="AC777" s="10">
        <f t="shared" si="366"/>
        <v>6.2015948017392475</v>
      </c>
      <c r="AD777" s="3">
        <f t="shared" si="367"/>
        <v>899.43361881642454</v>
      </c>
      <c r="AI777" s="94">
        <f t="shared" si="368"/>
        <v>0.99043032387154528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139.67353966066324</v>
      </c>
      <c r="I778">
        <f t="shared" si="360"/>
        <v>1.3967353966066323E-4</v>
      </c>
      <c r="J778" s="4">
        <f t="shared" si="376"/>
        <v>1496.1709440884902</v>
      </c>
      <c r="K778" s="40">
        <f t="shared" si="377"/>
        <v>10.711913994042368</v>
      </c>
      <c r="L778" s="40">
        <f t="shared" si="361"/>
        <v>0</v>
      </c>
      <c r="M778" s="10">
        <f t="shared" si="378"/>
        <v>6.3025948017392475</v>
      </c>
      <c r="N778" s="10">
        <f t="shared" si="357"/>
        <v>17.20418640980624</v>
      </c>
      <c r="O778" s="10">
        <f t="shared" si="358"/>
        <v>-0.14810000000000001</v>
      </c>
      <c r="P778" s="10">
        <f t="shared" si="379"/>
        <v>13.098613220069796</v>
      </c>
      <c r="Q778" s="42">
        <f t="shared" si="380"/>
        <v>0.99372048916081124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7.126216116826444E-4</v>
      </c>
      <c r="U778" s="42">
        <f t="shared" si="382"/>
        <v>0.10723108568108414</v>
      </c>
      <c r="V778" s="42">
        <f t="shared" si="383"/>
        <v>0.99825732758542585</v>
      </c>
      <c r="W778" s="42">
        <f t="shared" si="384"/>
        <v>0.99014944363997237</v>
      </c>
      <c r="X778" s="42">
        <f t="shared" si="385"/>
        <v>8.1078839454534757E-3</v>
      </c>
      <c r="Y778" s="42">
        <f t="shared" si="359"/>
        <v>1.4328983783757573E-2</v>
      </c>
      <c r="Z778" s="10">
        <f t="shared" si="386"/>
        <v>20.10742243688615</v>
      </c>
      <c r="AA778">
        <f t="shared" si="364"/>
        <v>6300828.7805911135</v>
      </c>
      <c r="AB778" s="10">
        <f t="shared" si="365"/>
        <v>6.3008287805911136</v>
      </c>
      <c r="AC778" s="10">
        <f t="shared" si="366"/>
        <v>6.1998287805911136</v>
      </c>
      <c r="AD778" s="3">
        <f t="shared" si="367"/>
        <v>899.17748812053856</v>
      </c>
      <c r="AI778" s="94">
        <f t="shared" si="368"/>
        <v>0.99014944363997237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139.67353966066324</v>
      </c>
      <c r="I779">
        <f t="shared" si="360"/>
        <v>1.3967353966066323E-4</v>
      </c>
      <c r="J779" s="4">
        <f t="shared" si="376"/>
        <v>1498.5007840256776</v>
      </c>
      <c r="K779" s="40">
        <f t="shared" si="377"/>
        <v>10.72859460472101</v>
      </c>
      <c r="L779" s="40">
        <f t="shared" si="361"/>
        <v>0</v>
      </c>
      <c r="M779" s="10">
        <f t="shared" si="378"/>
        <v>6.3008287805911136</v>
      </c>
      <c r="N779" s="10">
        <f t="shared" si="357"/>
        <v>17.20418640980624</v>
      </c>
      <c r="O779" s="10">
        <f t="shared" si="358"/>
        <v>-0.14810000000000001</v>
      </c>
      <c r="P779" s="10">
        <f t="shared" si="379"/>
        <v>13.09915687928692</v>
      </c>
      <c r="Q779" s="42">
        <f t="shared" si="380"/>
        <v>0.99502029639678735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7.1334828429713405E-4</v>
      </c>
      <c r="U779" s="42">
        <f t="shared" si="382"/>
        <v>0.10593393873058923</v>
      </c>
      <c r="V779" s="42">
        <f t="shared" si="383"/>
        <v>0.9979533230716231</v>
      </c>
      <c r="W779" s="42">
        <f t="shared" si="384"/>
        <v>0.98986747990109814</v>
      </c>
      <c r="X779" s="42">
        <f t="shared" si="385"/>
        <v>8.0858431705249645E-3</v>
      </c>
      <c r="Y779" s="42">
        <f t="shared" si="359"/>
        <v>1.4339493821219589E-2</v>
      </c>
      <c r="Z779" s="10">
        <f t="shared" si="386"/>
        <v>20.101672825004929</v>
      </c>
      <c r="AA779">
        <f t="shared" si="364"/>
        <v>6299055.9721006015</v>
      </c>
      <c r="AB779" s="10">
        <f t="shared" si="365"/>
        <v>6.2990559721006019</v>
      </c>
      <c r="AC779" s="10">
        <f t="shared" si="366"/>
        <v>6.1980559721006019</v>
      </c>
      <c r="AD779" s="3">
        <f t="shared" si="367"/>
        <v>898.92037303852089</v>
      </c>
      <c r="AI779" s="94">
        <f t="shared" si="368"/>
        <v>0.98986747990109814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139.67353966066324</v>
      </c>
      <c r="I780">
        <f t="shared" si="360"/>
        <v>1.3967353966066323E-4</v>
      </c>
      <c r="J780" s="4">
        <f t="shared" si="376"/>
        <v>1500.8324454430697</v>
      </c>
      <c r="K780" s="40">
        <f t="shared" si="377"/>
        <v>10.745288256382283</v>
      </c>
      <c r="L780" s="40">
        <f t="shared" si="361"/>
        <v>0</v>
      </c>
      <c r="M780" s="10">
        <f t="shared" si="378"/>
        <v>6.2990559721006019</v>
      </c>
      <c r="N780" s="10">
        <f t="shared" si="357"/>
        <v>17.20418640980624</v>
      </c>
      <c r="O780" s="10">
        <f t="shared" si="358"/>
        <v>-0.14810000000000001</v>
      </c>
      <c r="P780" s="10">
        <f t="shared" si="379"/>
        <v>13.09970280393202</v>
      </c>
      <c r="Q780" s="42">
        <f t="shared" si="380"/>
        <v>0.99632004946383956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7.1407470444660487E-4</v>
      </c>
      <c r="U780" s="42">
        <f t="shared" si="382"/>
        <v>0.1046372424427764</v>
      </c>
      <c r="V780" s="42">
        <f t="shared" si="383"/>
        <v>0.99764818463070426</v>
      </c>
      <c r="W780" s="42">
        <f t="shared" si="384"/>
        <v>0.98958443249205608</v>
      </c>
      <c r="X780" s="42">
        <f t="shared" si="385"/>
        <v>8.0637521386481836E-3</v>
      </c>
      <c r="Y780" s="42">
        <f t="shared" si="359"/>
        <v>1.4349974707793745E-2</v>
      </c>
      <c r="Z780" s="10">
        <f t="shared" si="386"/>
        <v>20.095901196940897</v>
      </c>
      <c r="AA780">
        <f t="shared" si="364"/>
        <v>6297276.3752430445</v>
      </c>
      <c r="AB780" s="10">
        <f t="shared" si="365"/>
        <v>6.2972763752430447</v>
      </c>
      <c r="AC780" s="10">
        <f t="shared" si="366"/>
        <v>6.1962763752430448</v>
      </c>
      <c r="AD780" s="3">
        <f t="shared" si="367"/>
        <v>898.66227342176137</v>
      </c>
      <c r="AI780" s="94">
        <f t="shared" si="368"/>
        <v>0.98958443249205608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139.67353966066324</v>
      </c>
      <c r="I781">
        <f t="shared" si="360"/>
        <v>1.3967353966066323E-4</v>
      </c>
      <c r="J781" s="4">
        <f t="shared" si="376"/>
        <v>1503.1659283406668</v>
      </c>
      <c r="K781" s="40">
        <f t="shared" si="377"/>
        <v>10.761994949026189</v>
      </c>
      <c r="L781" s="40">
        <f t="shared" si="361"/>
        <v>0</v>
      </c>
      <c r="M781" s="10">
        <f t="shared" si="378"/>
        <v>6.2972763752430447</v>
      </c>
      <c r="N781" s="10">
        <f t="shared" si="357"/>
        <v>17.20418640980624</v>
      </c>
      <c r="O781" s="10">
        <f t="shared" si="358"/>
        <v>-0.14810000000000001</v>
      </c>
      <c r="P781" s="10">
        <f t="shared" si="379"/>
        <v>13.100250996453211</v>
      </c>
      <c r="Q781" s="42">
        <f t="shared" si="380"/>
        <v>0.99761974814148269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7.1480087120066047E-4</v>
      </c>
      <c r="U781" s="42">
        <f t="shared" si="382"/>
        <v>0.10334099847844946</v>
      </c>
      <c r="V781" s="42">
        <f t="shared" si="383"/>
        <v>0.99734191210962175</v>
      </c>
      <c r="W781" s="42">
        <f t="shared" si="384"/>
        <v>0.98930030124924762</v>
      </c>
      <c r="X781" s="42">
        <f t="shared" si="385"/>
        <v>8.0416108603741376E-3</v>
      </c>
      <c r="Y781" s="42">
        <f t="shared" si="359"/>
        <v>1.4360426378795093E-2</v>
      </c>
      <c r="Z781" s="10">
        <f t="shared" si="386"/>
        <v>20.090107549356642</v>
      </c>
      <c r="AA781">
        <f t="shared" si="364"/>
        <v>6295489.9889894007</v>
      </c>
      <c r="AB781" s="10">
        <f t="shared" si="365"/>
        <v>6.2954899889894005</v>
      </c>
      <c r="AC781" s="10">
        <f t="shared" si="366"/>
        <v>6.1944899889894005</v>
      </c>
      <c r="AD781" s="3">
        <f t="shared" si="367"/>
        <v>898.40318912101532</v>
      </c>
      <c r="AI781" s="94">
        <f t="shared" si="368"/>
        <v>0.98930030124924762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139.67353966066324</v>
      </c>
      <c r="I782">
        <f t="shared" si="360"/>
        <v>1.3967353966066323E-4</v>
      </c>
      <c r="J782" s="4">
        <f t="shared" si="376"/>
        <v>1505.5012327184686</v>
      </c>
      <c r="K782" s="40">
        <f t="shared" si="377"/>
        <v>10.778714682652724</v>
      </c>
      <c r="L782" s="40">
        <f t="shared" si="361"/>
        <v>0</v>
      </c>
      <c r="M782" s="10">
        <f t="shared" si="378"/>
        <v>6.2954899889894005</v>
      </c>
      <c r="N782" s="10">
        <f t="shared" si="357"/>
        <v>17.20418640980624</v>
      </c>
      <c r="O782" s="10">
        <f t="shared" si="358"/>
        <v>-0.14810000000000001</v>
      </c>
      <c r="P782" s="10">
        <f t="shared" si="379"/>
        <v>13.100801459310679</v>
      </c>
      <c r="Q782" s="42">
        <f t="shared" si="380"/>
        <v>0.99891939220904336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7.1552678362890446E-4</v>
      </c>
      <c r="U782" s="42">
        <f t="shared" si="382"/>
        <v>0.10204520849841256</v>
      </c>
      <c r="V782" s="42">
        <f t="shared" si="383"/>
        <v>0.99703450535422566</v>
      </c>
      <c r="W782" s="42">
        <f t="shared" si="384"/>
        <v>0.98901508600837507</v>
      </c>
      <c r="X782" s="42">
        <f t="shared" si="385"/>
        <v>8.019419345850598E-3</v>
      </c>
      <c r="Y782" s="42">
        <f t="shared" si="359"/>
        <v>1.4370848769573209E-2</v>
      </c>
      <c r="Z782" s="10">
        <f t="shared" si="386"/>
        <v>20.084291878899673</v>
      </c>
      <c r="AA782">
        <f t="shared" si="364"/>
        <v>6293696.8123059785</v>
      </c>
      <c r="AB782" s="10">
        <f t="shared" si="365"/>
        <v>6.2936968123059787</v>
      </c>
      <c r="AC782" s="10">
        <f t="shared" si="366"/>
        <v>6.1926968123059787</v>
      </c>
      <c r="AD782" s="3">
        <f t="shared" si="367"/>
        <v>898.14311998636379</v>
      </c>
      <c r="AI782" s="94">
        <f t="shared" si="368"/>
        <v>0.98901508600837507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139.67353966066324</v>
      </c>
      <c r="I783">
        <f t="shared" si="360"/>
        <v>1.3967353966066323E-4</v>
      </c>
      <c r="J783" s="4">
        <f t="shared" si="376"/>
        <v>1507.8383585764755</v>
      </c>
      <c r="K783" s="40">
        <f t="shared" si="377"/>
        <v>10.795447457261895</v>
      </c>
      <c r="L783" s="40">
        <f t="shared" si="361"/>
        <v>0</v>
      </c>
      <c r="M783" s="10">
        <f t="shared" si="378"/>
        <v>6.2936968123059787</v>
      </c>
      <c r="N783" s="10">
        <f t="shared" si="357"/>
        <v>17.20418640980624</v>
      </c>
      <c r="O783" s="10">
        <f t="shared" si="358"/>
        <v>-0.14810000000000001</v>
      </c>
      <c r="P783" s="10">
        <f t="shared" si="379"/>
        <v>13.101354194976802</v>
      </c>
      <c r="Q783" s="42">
        <f t="shared" si="380"/>
        <v>1.0002189814456592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7.1625244080094047E-4</v>
      </c>
      <c r="U783" s="42">
        <f t="shared" si="382"/>
        <v>0.10074987416346973</v>
      </c>
      <c r="V783" s="42">
        <f t="shared" si="383"/>
        <v>0.99672596420994486</v>
      </c>
      <c r="W783" s="42">
        <f t="shared" si="384"/>
        <v>0.98872878660439911</v>
      </c>
      <c r="X783" s="42">
        <f t="shared" si="385"/>
        <v>7.9971776055457466E-3</v>
      </c>
      <c r="Y783" s="42">
        <f t="shared" si="359"/>
        <v>1.4381241815512683E-2</v>
      </c>
      <c r="Z783" s="10">
        <f t="shared" si="386"/>
        <v>20.078454182202908</v>
      </c>
      <c r="AA783">
        <f t="shared" si="364"/>
        <v>6291896.844154587</v>
      </c>
      <c r="AB783" s="10">
        <f t="shared" si="365"/>
        <v>6.2918968441545866</v>
      </c>
      <c r="AC783" s="10">
        <f t="shared" si="366"/>
        <v>6.1908968441545866</v>
      </c>
      <c r="AD783" s="3">
        <f t="shared" si="367"/>
        <v>897.88206586723527</v>
      </c>
      <c r="AI783" s="94">
        <f t="shared" si="368"/>
        <v>0.98872878660439911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139.67353966066324</v>
      </c>
      <c r="I784">
        <f t="shared" si="360"/>
        <v>1.3967353966066323E-4</v>
      </c>
      <c r="J784" s="4">
        <f t="shared" si="376"/>
        <v>1510.1773059146867</v>
      </c>
      <c r="K784" s="40">
        <f t="shared" si="377"/>
        <v>10.812193272853694</v>
      </c>
      <c r="L784" s="40">
        <f t="shared" si="361"/>
        <v>0</v>
      </c>
      <c r="M784" s="10">
        <f t="shared" si="378"/>
        <v>6.2918968441545866</v>
      </c>
      <c r="N784" s="10">
        <f t="shared" si="357"/>
        <v>17.20418640980624</v>
      </c>
      <c r="O784" s="10">
        <f t="shared" si="358"/>
        <v>-0.14810000000000001</v>
      </c>
      <c r="P784" s="10">
        <f t="shared" si="379"/>
        <v>13.101909205936131</v>
      </c>
      <c r="Q784" s="42">
        <f t="shared" si="380"/>
        <v>1.0015185156302779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7.1697784178637199E-4</v>
      </c>
      <c r="U784" s="42">
        <f t="shared" si="382"/>
        <v>9.9454997134425058E-2</v>
      </c>
      <c r="V784" s="42">
        <f t="shared" si="383"/>
        <v>0.99641628852156938</v>
      </c>
      <c r="W784" s="42">
        <f t="shared" si="384"/>
        <v>0.98844140287156146</v>
      </c>
      <c r="X784" s="42">
        <f t="shared" si="385"/>
        <v>7.9748856500079235E-3</v>
      </c>
      <c r="Y784" s="42">
        <f t="shared" si="359"/>
        <v>1.4391605452033293E-2</v>
      </c>
      <c r="Z784" s="10">
        <f t="shared" si="386"/>
        <v>20.07259445588468</v>
      </c>
      <c r="AA784">
        <f t="shared" si="364"/>
        <v>6290090.0834925389</v>
      </c>
      <c r="AB784" s="10">
        <f t="shared" si="365"/>
        <v>6.2900900834925393</v>
      </c>
      <c r="AC784" s="10">
        <f t="shared" si="366"/>
        <v>6.1890900834925393</v>
      </c>
      <c r="AD784" s="3">
        <f t="shared" si="367"/>
        <v>897.62002661240592</v>
      </c>
      <c r="AI784" s="94">
        <f t="shared" si="368"/>
        <v>0.98844140287156146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139.67353966066324</v>
      </c>
      <c r="I785">
        <f t="shared" si="360"/>
        <v>1.3967353966066323E-4</v>
      </c>
      <c r="J785" s="4">
        <f t="shared" si="376"/>
        <v>1512.5180747331033</v>
      </c>
      <c r="K785" s="40">
        <f t="shared" si="377"/>
        <v>10.828952129428128</v>
      </c>
      <c r="L785" s="40">
        <f t="shared" si="361"/>
        <v>0</v>
      </c>
      <c r="M785" s="10">
        <f t="shared" si="378"/>
        <v>6.2900900834925393</v>
      </c>
      <c r="N785" s="10">
        <f t="shared" si="357"/>
        <v>17.20418640980624</v>
      </c>
      <c r="O785" s="10">
        <f t="shared" si="358"/>
        <v>-0.14810000000000001</v>
      </c>
      <c r="P785" s="10">
        <f t="shared" si="379"/>
        <v>13.102466494685437</v>
      </c>
      <c r="Q785" s="42">
        <f t="shared" si="380"/>
        <v>1.0028179945416562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7.1770298565480297E-4</v>
      </c>
      <c r="U785" s="42">
        <f t="shared" si="382"/>
        <v>9.8160579072082407E-2</v>
      </c>
      <c r="V785" s="42">
        <f t="shared" si="383"/>
        <v>0.99610547813334416</v>
      </c>
      <c r="W785" s="42">
        <f t="shared" si="384"/>
        <v>0.98815293464338649</v>
      </c>
      <c r="X785" s="42">
        <f t="shared" si="385"/>
        <v>7.9525434899576641E-3</v>
      </c>
      <c r="Y785" s="42">
        <f t="shared" si="359"/>
        <v>1.4401939614590312E-2</v>
      </c>
      <c r="Z785" s="10">
        <f t="shared" si="386"/>
        <v>20.066712696548933</v>
      </c>
      <c r="AA785">
        <f t="shared" si="364"/>
        <v>6288276.5292727118</v>
      </c>
      <c r="AB785" s="10">
        <f t="shared" si="365"/>
        <v>6.2882765292727116</v>
      </c>
      <c r="AC785" s="10">
        <f t="shared" si="366"/>
        <v>6.1872765292727117</v>
      </c>
      <c r="AD785" s="3">
        <f t="shared" si="367"/>
        <v>897.357002070009</v>
      </c>
      <c r="AI785" s="94">
        <f t="shared" si="368"/>
        <v>0.98815293464338649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139.67353966066324</v>
      </c>
      <c r="I786">
        <f t="shared" si="360"/>
        <v>1.3967353966066323E-4</v>
      </c>
      <c r="J786" s="4">
        <f t="shared" si="376"/>
        <v>1514.8606650317242</v>
      </c>
      <c r="K786" s="40">
        <f t="shared" si="377"/>
        <v>10.845724026985192</v>
      </c>
      <c r="L786" s="40">
        <f t="shared" si="361"/>
        <v>0</v>
      </c>
      <c r="M786" s="10">
        <f t="shared" si="378"/>
        <v>6.2882765292727116</v>
      </c>
      <c r="N786" s="10">
        <f t="shared" si="357"/>
        <v>17.20418640980624</v>
      </c>
      <c r="O786" s="10">
        <f t="shared" si="358"/>
        <v>-0.14810000000000001</v>
      </c>
      <c r="P786" s="10">
        <f t="shared" si="379"/>
        <v>13.103026063733717</v>
      </c>
      <c r="Q786" s="42">
        <f t="shared" si="380"/>
        <v>1.004117417958359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7.184278714758368E-4</v>
      </c>
      <c r="U786" s="42">
        <f t="shared" si="382"/>
        <v>9.6866621637245923E-2</v>
      </c>
      <c r="V786" s="42">
        <f t="shared" si="383"/>
        <v>0.99579353288850625</v>
      </c>
      <c r="W786" s="42">
        <f t="shared" si="384"/>
        <v>0.98786338175268984</v>
      </c>
      <c r="X786" s="42">
        <f t="shared" si="385"/>
        <v>7.9301511358164101E-3</v>
      </c>
      <c r="Y786" s="42">
        <f t="shared" si="359"/>
        <v>1.4412244238674184E-2</v>
      </c>
      <c r="Z786" s="10">
        <f t="shared" si="386"/>
        <v>20.060808900784576</v>
      </c>
      <c r="AA786">
        <f t="shared" si="364"/>
        <v>6286456.1804433437</v>
      </c>
      <c r="AB786" s="10">
        <f t="shared" si="365"/>
        <v>6.2864561804433441</v>
      </c>
      <c r="AC786" s="10">
        <f t="shared" si="366"/>
        <v>6.1854561804433441</v>
      </c>
      <c r="AD786" s="3">
        <f t="shared" si="367"/>
        <v>897.09299208750451</v>
      </c>
      <c r="AI786" s="94">
        <f t="shared" si="368"/>
        <v>0.98786338175268984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139.67353966066324</v>
      </c>
      <c r="I787">
        <f t="shared" si="360"/>
        <v>1.3967353966066323E-4</v>
      </c>
      <c r="J787" s="4">
        <f t="shared" si="376"/>
        <v>1517.2050768105503</v>
      </c>
      <c r="K787" s="40">
        <f t="shared" si="377"/>
        <v>10.862508965524887</v>
      </c>
      <c r="L787" s="40">
        <f t="shared" si="361"/>
        <v>0</v>
      </c>
      <c r="M787" s="10">
        <f t="shared" si="378"/>
        <v>6.2864561804433441</v>
      </c>
      <c r="N787" s="10">
        <f t="shared" si="357"/>
        <v>17.20418640980624</v>
      </c>
      <c r="O787" s="10">
        <f t="shared" si="358"/>
        <v>-0.14810000000000001</v>
      </c>
      <c r="P787" s="10">
        <f t="shared" si="379"/>
        <v>13.103587915602299</v>
      </c>
      <c r="Q787" s="42">
        <f t="shared" si="380"/>
        <v>1.0054167856587588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7.1915249831907722E-4</v>
      </c>
      <c r="U787" s="42">
        <f t="shared" si="382"/>
        <v>9.5573126490719681E-2</v>
      </c>
      <c r="V787" s="42">
        <f t="shared" si="383"/>
        <v>0.99548045262953921</v>
      </c>
      <c r="W787" s="42">
        <f t="shared" si="384"/>
        <v>0.98757274403154671</v>
      </c>
      <c r="X787" s="42">
        <f t="shared" si="385"/>
        <v>7.9077085979925021E-3</v>
      </c>
      <c r="Y787" s="42">
        <f t="shared" si="359"/>
        <v>1.442251925981059E-2</v>
      </c>
      <c r="Z787" s="10">
        <f t="shared" si="386"/>
        <v>20.054883065165317</v>
      </c>
      <c r="AA787">
        <f t="shared" si="364"/>
        <v>6284629.0359479887</v>
      </c>
      <c r="AB787" s="10">
        <f t="shared" si="365"/>
        <v>6.2846290359479884</v>
      </c>
      <c r="AC787" s="10">
        <f t="shared" si="366"/>
        <v>6.1836290359479884</v>
      </c>
      <c r="AD787" s="3">
        <f t="shared" si="367"/>
        <v>896.82799651167352</v>
      </c>
      <c r="AI787" s="94">
        <f t="shared" si="368"/>
        <v>0.98757274403154671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139.67353966066324</v>
      </c>
      <c r="I788">
        <f t="shared" si="360"/>
        <v>1.3967353966066323E-4</v>
      </c>
      <c r="J788" s="4">
        <f t="shared" si="376"/>
        <v>1519.5513100695809</v>
      </c>
      <c r="K788" s="40">
        <f t="shared" si="377"/>
        <v>10.879306945047214</v>
      </c>
      <c r="L788" s="40">
        <f t="shared" si="361"/>
        <v>0</v>
      </c>
      <c r="M788" s="10">
        <f t="shared" si="378"/>
        <v>6.2846290359479884</v>
      </c>
      <c r="N788" s="10">
        <f t="shared" si="357"/>
        <v>17.20418640980624</v>
      </c>
      <c r="O788" s="10">
        <f t="shared" si="358"/>
        <v>-0.14810000000000001</v>
      </c>
      <c r="P788" s="10">
        <f t="shared" si="379"/>
        <v>13.104152052824885</v>
      </c>
      <c r="Q788" s="42">
        <f t="shared" si="380"/>
        <v>1.0067160974210343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7.1987686525412783E-4</v>
      </c>
      <c r="U788" s="42">
        <f t="shared" si="382"/>
        <v>9.4280095293307539E-2</v>
      </c>
      <c r="V788" s="42">
        <f t="shared" si="383"/>
        <v>0.99516623719903163</v>
      </c>
      <c r="W788" s="42">
        <f t="shared" si="384"/>
        <v>0.98728102131128481</v>
      </c>
      <c r="X788" s="42">
        <f t="shared" si="385"/>
        <v>7.8852158877468215E-3</v>
      </c>
      <c r="Y788" s="42">
        <f t="shared" si="359"/>
        <v>1.4432764613561621E-2</v>
      </c>
      <c r="Z788" s="10">
        <f t="shared" si="386"/>
        <v>20.048935186251093</v>
      </c>
      <c r="AA788">
        <f t="shared" si="364"/>
        <v>6282795.0947259543</v>
      </c>
      <c r="AB788" s="10">
        <f t="shared" si="365"/>
        <v>6.2827950947259543</v>
      </c>
      <c r="AC788" s="10">
        <f t="shared" si="366"/>
        <v>6.1817950947259543</v>
      </c>
      <c r="AD788" s="3">
        <f t="shared" si="367"/>
        <v>896.56201518868079</v>
      </c>
      <c r="AI788" s="94">
        <f t="shared" si="368"/>
        <v>0.98728102131128481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139.67353966066324</v>
      </c>
      <c r="I789">
        <f t="shared" si="360"/>
        <v>1.3967353966066323E-4</v>
      </c>
      <c r="J789" s="4">
        <f t="shared" si="376"/>
        <v>1521.8993648088165</v>
      </c>
      <c r="K789" s="40">
        <f t="shared" si="377"/>
        <v>10.896117965552172</v>
      </c>
      <c r="L789" s="40">
        <f t="shared" si="361"/>
        <v>0</v>
      </c>
      <c r="M789" s="10">
        <f t="shared" si="378"/>
        <v>6.2827950947259543</v>
      </c>
      <c r="N789" s="10">
        <f t="shared" si="357"/>
        <v>17.20418640980624</v>
      </c>
      <c r="O789" s="10">
        <f t="shared" si="358"/>
        <v>-0.14810000000000001</v>
      </c>
      <c r="P789" s="10">
        <f t="shared" si="379"/>
        <v>13.104718477947445</v>
      </c>
      <c r="Q789" s="42">
        <f t="shared" si="380"/>
        <v>1.0080153530231699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7.2060097135059225E-4</v>
      </c>
      <c r="U789" s="42">
        <f t="shared" si="382"/>
        <v>9.298752970581374E-2</v>
      </c>
      <c r="V789" s="42">
        <f t="shared" si="383"/>
        <v>0.99485088643772435</v>
      </c>
      <c r="W789" s="42">
        <f t="shared" si="384"/>
        <v>0.98698821342255327</v>
      </c>
      <c r="X789" s="42">
        <f t="shared" si="385"/>
        <v>7.8626730151710733E-3</v>
      </c>
      <c r="Y789" s="42">
        <f t="shared" si="359"/>
        <v>1.4442980235524342E-2</v>
      </c>
      <c r="Z789" s="10">
        <f t="shared" si="386"/>
        <v>20.042965260585852</v>
      </c>
      <c r="AA789">
        <f t="shared" si="364"/>
        <v>6280954.3557116156</v>
      </c>
      <c r="AB789" s="10">
        <f t="shared" si="365"/>
        <v>6.2809543557116161</v>
      </c>
      <c r="AC789" s="10">
        <f t="shared" si="366"/>
        <v>6.1799543557116161</v>
      </c>
      <c r="AD789" s="3">
        <f t="shared" si="367"/>
        <v>896.29504796397612</v>
      </c>
      <c r="AI789" s="94">
        <f t="shared" si="368"/>
        <v>0.98698821342255327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139.67353966066324</v>
      </c>
      <c r="I790">
        <f t="shared" si="360"/>
        <v>1.3967353966066323E-4</v>
      </c>
      <c r="J790" s="4">
        <f t="shared" si="376"/>
        <v>1524.2492410282571</v>
      </c>
      <c r="K790" s="40">
        <f t="shared" si="377"/>
        <v>10.912942027039763</v>
      </c>
      <c r="L790" s="40">
        <f t="shared" si="361"/>
        <v>0</v>
      </c>
      <c r="M790" s="10">
        <f t="shared" si="378"/>
        <v>6.2809543557116161</v>
      </c>
      <c r="N790" s="10">
        <f t="shared" si="357"/>
        <v>17.20418640980624</v>
      </c>
      <c r="O790" s="10">
        <f t="shared" si="358"/>
        <v>-0.14810000000000001</v>
      </c>
      <c r="P790" s="10">
        <f t="shared" si="379"/>
        <v>13.105287193528492</v>
      </c>
      <c r="Q790" s="42">
        <f t="shared" si="380"/>
        <v>1.0093145522429543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7.213248156780742E-4</v>
      </c>
      <c r="U790" s="42">
        <f t="shared" si="382"/>
        <v>9.1695431389042098E-2</v>
      </c>
      <c r="V790" s="42">
        <f t="shared" si="383"/>
        <v>0.9945344001869687</v>
      </c>
      <c r="W790" s="42">
        <f t="shared" si="384"/>
        <v>0.98669432019521397</v>
      </c>
      <c r="X790" s="42">
        <f t="shared" si="385"/>
        <v>7.8400799917547337E-3</v>
      </c>
      <c r="Y790" s="42">
        <f t="shared" si="359"/>
        <v>1.4453166061332677E-2</v>
      </c>
      <c r="Z790" s="10">
        <f t="shared" si="386"/>
        <v>20.036973284699933</v>
      </c>
      <c r="AA790">
        <f t="shared" si="364"/>
        <v>6279106.8178351559</v>
      </c>
      <c r="AB790" s="10">
        <f t="shared" si="365"/>
        <v>6.2791068178351557</v>
      </c>
      <c r="AC790" s="10">
        <f t="shared" si="366"/>
        <v>6.1781068178351557</v>
      </c>
      <c r="AD790" s="3">
        <f t="shared" si="367"/>
        <v>896.02709468240118</v>
      </c>
      <c r="AI790" s="94">
        <f t="shared" si="368"/>
        <v>0.98669432019521397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139.67353966066324</v>
      </c>
      <c r="I791">
        <f t="shared" si="360"/>
        <v>1.3967353966066323E-4</v>
      </c>
      <c r="J791" s="4">
        <f t="shared" si="376"/>
        <v>1526.6009387279021</v>
      </c>
      <c r="K791" s="40">
        <f t="shared" si="377"/>
        <v>10.929779129509985</v>
      </c>
      <c r="L791" s="40">
        <f t="shared" si="361"/>
        <v>0</v>
      </c>
      <c r="M791" s="10">
        <f t="shared" si="378"/>
        <v>6.2791068178351557</v>
      </c>
      <c r="N791" s="10">
        <f t="shared" si="357"/>
        <v>17.20418640980624</v>
      </c>
      <c r="O791" s="10">
        <f t="shared" si="358"/>
        <v>-0.14810000000000001</v>
      </c>
      <c r="P791" s="10">
        <f t="shared" si="379"/>
        <v>13.105858202138853</v>
      </c>
      <c r="Q791" s="42">
        <f t="shared" si="380"/>
        <v>1.01061369485798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7.220483973061772E-4</v>
      </c>
      <c r="U791" s="42">
        <f t="shared" si="382"/>
        <v>9.0403802003796857E-2</v>
      </c>
      <c r="V791" s="42">
        <f t="shared" si="383"/>
        <v>0.99421677828624055</v>
      </c>
      <c r="W791" s="42">
        <f t="shared" si="384"/>
        <v>0.98639934145845964</v>
      </c>
      <c r="X791" s="42">
        <f t="shared" si="385"/>
        <v>7.8174368277809103E-3</v>
      </c>
      <c r="Y791" s="42">
        <f t="shared" si="359"/>
        <v>1.4463322026655918E-2</v>
      </c>
      <c r="Z791" s="10">
        <f t="shared" si="386"/>
        <v>20.030959255107792</v>
      </c>
      <c r="AA791">
        <f t="shared" si="364"/>
        <v>6277252.4800218577</v>
      </c>
      <c r="AB791" s="10">
        <f t="shared" si="365"/>
        <v>6.2772524800218577</v>
      </c>
      <c r="AC791" s="10">
        <f t="shared" si="366"/>
        <v>6.1762524800218577</v>
      </c>
      <c r="AD791" s="3">
        <f t="shared" si="367"/>
        <v>895.75815518808668</v>
      </c>
      <c r="AI791" s="94">
        <f t="shared" si="368"/>
        <v>0.98639934145845964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139.67353966066324</v>
      </c>
      <c r="I792">
        <f t="shared" si="360"/>
        <v>1.3967353966066323E-4</v>
      </c>
      <c r="J792" s="4">
        <f t="shared" si="376"/>
        <v>1528.9544579077522</v>
      </c>
      <c r="K792" s="40">
        <f t="shared" si="377"/>
        <v>10.946629272962838</v>
      </c>
      <c r="L792" s="40">
        <f t="shared" si="361"/>
        <v>0</v>
      </c>
      <c r="M792" s="10">
        <f t="shared" si="378"/>
        <v>6.2772524800218577</v>
      </c>
      <c r="N792" s="10">
        <f t="shared" si="357"/>
        <v>17.20418640980624</v>
      </c>
      <c r="O792" s="10">
        <f t="shared" si="358"/>
        <v>-0.14810000000000001</v>
      </c>
      <c r="P792" s="10">
        <f t="shared" si="379"/>
        <v>13.10643150636195</v>
      </c>
      <c r="Q792" s="42">
        <f t="shared" si="380"/>
        <v>1.0119127806456423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7.2277171530450495E-4</v>
      </c>
      <c r="U792" s="42">
        <f t="shared" si="382"/>
        <v>8.9112643210881831E-2</v>
      </c>
      <c r="V792" s="42">
        <f t="shared" si="383"/>
        <v>0.9938980205753114</v>
      </c>
      <c r="W792" s="42">
        <f t="shared" si="384"/>
        <v>0.9861032770407</v>
      </c>
      <c r="X792" s="42">
        <f t="shared" si="385"/>
        <v>7.7947435346114036E-3</v>
      </c>
      <c r="Y792" s="42">
        <f t="shared" si="359"/>
        <v>1.4473448067200204E-2</v>
      </c>
      <c r="Z792" s="10">
        <f t="shared" si="386"/>
        <v>20.024923168309812</v>
      </c>
      <c r="AA792">
        <f t="shared" si="364"/>
        <v>6275391.3411926655</v>
      </c>
      <c r="AB792" s="10">
        <f t="shared" si="365"/>
        <v>6.2753913411926652</v>
      </c>
      <c r="AC792" s="10">
        <f t="shared" si="366"/>
        <v>6.1743913411926652</v>
      </c>
      <c r="AD792" s="3">
        <f t="shared" si="367"/>
        <v>895.48822932453447</v>
      </c>
      <c r="AI792" s="94">
        <f t="shared" si="368"/>
        <v>0.9861032770407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139.67353966066324</v>
      </c>
      <c r="I793">
        <f t="shared" si="360"/>
        <v>1.3967353966066323E-4</v>
      </c>
      <c r="J793" s="4">
        <f t="shared" si="376"/>
        <v>1531.3097985678069</v>
      </c>
      <c r="K793" s="40">
        <f t="shared" si="377"/>
        <v>10.963492457398322</v>
      </c>
      <c r="L793" s="40">
        <f t="shared" si="361"/>
        <v>0</v>
      </c>
      <c r="M793" s="10">
        <f t="shared" si="378"/>
        <v>6.2753913411926652</v>
      </c>
      <c r="N793" s="10">
        <f t="shared" si="357"/>
        <v>17.20418640980624</v>
      </c>
      <c r="O793" s="10">
        <f t="shared" si="358"/>
        <v>-0.14810000000000001</v>
      </c>
      <c r="P793" s="10">
        <f t="shared" si="379"/>
        <v>13.107007108793646</v>
      </c>
      <c r="Q793" s="42">
        <f t="shared" si="380"/>
        <v>1.0132118093831379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7.2349476874266109E-4</v>
      </c>
      <c r="U793" s="42">
        <f t="shared" si="382"/>
        <v>8.7821956671101209E-2</v>
      </c>
      <c r="V793" s="42">
        <f t="shared" si="383"/>
        <v>0.99357812689262293</v>
      </c>
      <c r="W793" s="42">
        <f t="shared" si="384"/>
        <v>0.98580612676965274</v>
      </c>
      <c r="X793" s="42">
        <f t="shared" si="385"/>
        <v>7.7720001229701907E-3</v>
      </c>
      <c r="Y793" s="42">
        <f t="shared" si="359"/>
        <v>1.4483544118707762E-2</v>
      </c>
      <c r="Z793" s="10">
        <f t="shared" si="386"/>
        <v>20.01886502079104</v>
      </c>
      <c r="AA793">
        <f t="shared" si="364"/>
        <v>6273523.4002637947</v>
      </c>
      <c r="AB793" s="10">
        <f t="shared" si="365"/>
        <v>6.2735234002637945</v>
      </c>
      <c r="AC793" s="10">
        <f t="shared" si="366"/>
        <v>6.1725234002637945</v>
      </c>
      <c r="AD793" s="3">
        <f t="shared" si="367"/>
        <v>895.21731693456047</v>
      </c>
      <c r="AI793" s="94">
        <f t="shared" si="368"/>
        <v>0.98580612676965274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139.67353966066324</v>
      </c>
      <c r="I794">
        <f t="shared" si="360"/>
        <v>1.3967353966066323E-4</v>
      </c>
      <c r="J794" s="4">
        <f t="shared" si="376"/>
        <v>1533.6669607080667</v>
      </c>
      <c r="K794" s="40">
        <f t="shared" si="377"/>
        <v>10.98036868281644</v>
      </c>
      <c r="L794" s="40">
        <f t="shared" si="361"/>
        <v>0</v>
      </c>
      <c r="M794" s="10">
        <f t="shared" si="378"/>
        <v>6.2735234002637945</v>
      </c>
      <c r="N794" s="10">
        <f t="shared" si="357"/>
        <v>17.20418640980624</v>
      </c>
      <c r="O794" s="10">
        <f t="shared" si="358"/>
        <v>-0.14810000000000001</v>
      </c>
      <c r="P794" s="10">
        <f t="shared" si="379"/>
        <v>13.107585012042417</v>
      </c>
      <c r="Q794" s="42">
        <f t="shared" si="380"/>
        <v>1.0145107808474649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7.2421755669024933E-4</v>
      </c>
      <c r="U794" s="42">
        <f t="shared" si="382"/>
        <v>8.6531744045258915E-2</v>
      </c>
      <c r="V794" s="42">
        <f t="shared" si="383"/>
        <v>0.99325709707622578</v>
      </c>
      <c r="W794" s="42">
        <f t="shared" si="384"/>
        <v>0.9855078904722806</v>
      </c>
      <c r="X794" s="42">
        <f t="shared" si="385"/>
        <v>7.7492066039451801E-3</v>
      </c>
      <c r="Y794" s="42">
        <f t="shared" si="359"/>
        <v>1.4493610116957462E-2</v>
      </c>
      <c r="Z794" s="10">
        <f t="shared" si="386"/>
        <v>20.012784809021738</v>
      </c>
      <c r="AA794">
        <f t="shared" si="364"/>
        <v>6271648.6561469026</v>
      </c>
      <c r="AB794" s="10">
        <f t="shared" si="365"/>
        <v>6.2716486561469029</v>
      </c>
      <c r="AC794" s="10">
        <f t="shared" si="366"/>
        <v>6.1706486561469029</v>
      </c>
      <c r="AD794" s="3">
        <f t="shared" si="367"/>
        <v>894.94541786031948</v>
      </c>
      <c r="AI794" s="94">
        <f t="shared" si="368"/>
        <v>0.9855078904722806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139.67353966066324</v>
      </c>
      <c r="I795">
        <f t="shared" si="360"/>
        <v>1.3967353966066323E-4</v>
      </c>
      <c r="J795" s="4">
        <f t="shared" si="376"/>
        <v>1536.0259443285311</v>
      </c>
      <c r="K795" s="40">
        <f t="shared" si="377"/>
        <v>10.99725794921719</v>
      </c>
      <c r="L795" s="40">
        <f t="shared" si="361"/>
        <v>0</v>
      </c>
      <c r="M795" s="10">
        <f t="shared" si="378"/>
        <v>6.2716486561469029</v>
      </c>
      <c r="N795" s="10">
        <f t="shared" si="357"/>
        <v>17.20418640980624</v>
      </c>
      <c r="O795" s="10">
        <f t="shared" si="358"/>
        <v>-0.14810000000000001</v>
      </c>
      <c r="P795" s="10">
        <f t="shared" si="379"/>
        <v>13.108165218729328</v>
      </c>
      <c r="Q795" s="42">
        <f t="shared" si="380"/>
        <v>1.0158096948154209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7.2494007821687306E-4</v>
      </c>
      <c r="U795" s="42">
        <f t="shared" si="382"/>
        <v>8.5242006994159097E-2</v>
      </c>
      <c r="V795" s="42">
        <f t="shared" si="383"/>
        <v>0.99293493096341956</v>
      </c>
      <c r="W795" s="42">
        <f t="shared" si="384"/>
        <v>0.98520856797481804</v>
      </c>
      <c r="X795" s="42">
        <f t="shared" si="385"/>
        <v>7.7263629886015206E-3</v>
      </c>
      <c r="Y795" s="42">
        <f t="shared" si="359"/>
        <v>1.4503645997764854E-2</v>
      </c>
      <c r="Z795" s="10">
        <f t="shared" si="386"/>
        <v>20.006682529457205</v>
      </c>
      <c r="AA795">
        <f t="shared" si="364"/>
        <v>6269767.1077490337</v>
      </c>
      <c r="AB795" s="10">
        <f t="shared" si="365"/>
        <v>6.2697671077490336</v>
      </c>
      <c r="AC795" s="10">
        <f t="shared" si="366"/>
        <v>6.1687671077490336</v>
      </c>
      <c r="AD795" s="3">
        <f t="shared" si="367"/>
        <v>894.67253194329714</v>
      </c>
      <c r="AI795" s="94">
        <f t="shared" si="368"/>
        <v>0.98520856797481804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139.67353966066324</v>
      </c>
      <c r="I796">
        <f t="shared" si="360"/>
        <v>1.3967353966066323E-4</v>
      </c>
      <c r="J796" s="4">
        <f t="shared" si="376"/>
        <v>1538.3867494292006</v>
      </c>
      <c r="K796" s="40">
        <f t="shared" si="377"/>
        <v>11.014160256600571</v>
      </c>
      <c r="L796" s="40">
        <f t="shared" si="361"/>
        <v>0</v>
      </c>
      <c r="M796" s="10">
        <f t="shared" si="378"/>
        <v>6.2697671077490336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17.20418640980624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-0.14810000000000001</v>
      </c>
      <c r="P796" s="10">
        <f t="shared" si="379"/>
        <v>13.108747731488085</v>
      </c>
      <c r="Q796" s="42">
        <f t="shared" si="380"/>
        <v>1.0171085510636029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7.2566233239213624E-4</v>
      </c>
      <c r="U796" s="42">
        <f t="shared" si="382"/>
        <v>8.3952747178605611E-2</v>
      </c>
      <c r="V796" s="42">
        <f t="shared" si="383"/>
        <v>0.99261162839083994</v>
      </c>
      <c r="W796" s="42">
        <f t="shared" si="384"/>
        <v>0.98490815910276308</v>
      </c>
      <c r="X796" s="42">
        <f t="shared" si="385"/>
        <v>7.7034692880768585E-3</v>
      </c>
      <c r="Y796" s="42">
        <f t="shared" si="359"/>
        <v>1.4513651696982351E-2</v>
      </c>
      <c r="Z796" s="10">
        <f t="shared" si="386"/>
        <v>20.000558178537794</v>
      </c>
      <c r="AA796">
        <f t="shared" si="364"/>
        <v>6267878.7539726216</v>
      </c>
      <c r="AB796" s="10">
        <f t="shared" si="365"/>
        <v>6.2678787539726217</v>
      </c>
      <c r="AC796" s="10">
        <f t="shared" si="366"/>
        <v>6.1668787539726218</v>
      </c>
      <c r="AD796" s="3">
        <f t="shared" si="367"/>
        <v>894.39865902431063</v>
      </c>
      <c r="AI796" s="94">
        <f t="shared" si="368"/>
        <v>0.98490815910276308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139.67353966066324</v>
      </c>
      <c r="I797">
        <f t="shared" si="360"/>
        <v>1.3967353966066323E-4</v>
      </c>
      <c r="J797" s="4">
        <f t="shared" si="376"/>
        <v>1540.7493760100745</v>
      </c>
      <c r="K797" s="40">
        <f t="shared" si="377"/>
        <v>11.031075604966581</v>
      </c>
      <c r="L797" s="40">
        <f t="shared" si="361"/>
        <v>0</v>
      </c>
      <c r="M797" s="10">
        <f t="shared" si="378"/>
        <v>6.2678787539726217</v>
      </c>
      <c r="N797" s="10">
        <f t="shared" si="387"/>
        <v>17.20418640980624</v>
      </c>
      <c r="O797" s="10">
        <f t="shared" si="388"/>
        <v>-0.14810000000000001</v>
      </c>
      <c r="P797" s="10">
        <f t="shared" si="379"/>
        <v>13.109332552965073</v>
      </c>
      <c r="Q797" s="42">
        <f t="shared" si="380"/>
        <v>1.0184073493684054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7.2638431828564226E-4</v>
      </c>
      <c r="U797" s="42">
        <f t="shared" si="382"/>
        <v>8.2663966259402685E-2</v>
      </c>
      <c r="V797" s="42">
        <f t="shared" si="383"/>
        <v>0.99228718919439585</v>
      </c>
      <c r="W797" s="42">
        <f t="shared" si="384"/>
        <v>0.98460666368087824</v>
      </c>
      <c r="X797" s="42">
        <f t="shared" si="385"/>
        <v>7.6805255135176109E-3</v>
      </c>
      <c r="Y797" s="42">
        <f t="shared" si="359"/>
        <v>1.45236271504993E-2</v>
      </c>
      <c r="Z797" s="10">
        <f t="shared" si="386"/>
        <v>19.994411752688816</v>
      </c>
      <c r="AA797">
        <f t="shared" si="364"/>
        <v>6265983.5937154638</v>
      </c>
      <c r="AB797" s="10">
        <f t="shared" si="365"/>
        <v>6.2659835937154638</v>
      </c>
      <c r="AC797" s="10">
        <f t="shared" si="366"/>
        <v>6.1649835937154638</v>
      </c>
      <c r="AD797" s="3">
        <f t="shared" si="367"/>
        <v>894.12379894350454</v>
      </c>
      <c r="AI797" s="94">
        <f t="shared" si="368"/>
        <v>0.98460666368087824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139.67353966066324</v>
      </c>
      <c r="I798">
        <f t="shared" si="360"/>
        <v>1.3967353966066323E-4</v>
      </c>
      <c r="J798" s="4">
        <f t="shared" si="376"/>
        <v>1543.1138240711534</v>
      </c>
      <c r="K798" s="40">
        <f t="shared" si="377"/>
        <v>11.048003994315225</v>
      </c>
      <c r="L798" s="40">
        <f t="shared" si="361"/>
        <v>0</v>
      </c>
      <c r="M798" s="10">
        <f t="shared" si="378"/>
        <v>6.2659835937154638</v>
      </c>
      <c r="N798" s="10">
        <f t="shared" si="387"/>
        <v>17.20418640980624</v>
      </c>
      <c r="O798" s="10">
        <f t="shared" si="388"/>
        <v>-0.14810000000000001</v>
      </c>
      <c r="P798" s="10">
        <f t="shared" si="379"/>
        <v>13.109919685819404</v>
      </c>
      <c r="Q798" s="42">
        <f t="shared" si="380"/>
        <v>1.0197060895060204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7.2710603496699484E-4</v>
      </c>
      <c r="U798" s="42">
        <f t="shared" si="382"/>
        <v>8.1375665897354246E-2</v>
      </c>
      <c r="V798" s="42">
        <f t="shared" si="383"/>
        <v>0.99196161320945386</v>
      </c>
      <c r="W798" s="42">
        <f t="shared" si="384"/>
        <v>0.98430408153318505</v>
      </c>
      <c r="X798" s="42">
        <f t="shared" si="385"/>
        <v>7.6575316762688139E-3</v>
      </c>
      <c r="Y798" s="42">
        <f t="shared" ref="Y798:Y861" si="389">IF((X798*(Q798-Q797)+Y797)&lt;0,0,X798*(Q798-Q797)+Y797)</f>
        <v>1.4533572294242328E-2</v>
      </c>
      <c r="Z798" s="10">
        <f t="shared" si="386"/>
        <v>19.988243248320781</v>
      </c>
      <c r="AA798">
        <f t="shared" si="364"/>
        <v>6264081.6258707941</v>
      </c>
      <c r="AB798" s="10">
        <f t="shared" si="365"/>
        <v>6.2640816258707943</v>
      </c>
      <c r="AC798" s="10">
        <f t="shared" si="366"/>
        <v>6.1630816258707943</v>
      </c>
      <c r="AD798" s="3">
        <f t="shared" si="367"/>
        <v>893.84795154036169</v>
      </c>
      <c r="AI798" s="94">
        <f t="shared" si="368"/>
        <v>0.98430408153318505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139.67353966066324</v>
      </c>
      <c r="I799">
        <f t="shared" si="360"/>
        <v>1.3967353966066323E-4</v>
      </c>
      <c r="J799" s="4">
        <f t="shared" si="376"/>
        <v>1545.4800936124373</v>
      </c>
      <c r="K799" s="40">
        <f t="shared" si="377"/>
        <v>11.064945424646501</v>
      </c>
      <c r="L799" s="40">
        <f t="shared" si="361"/>
        <v>0</v>
      </c>
      <c r="M799" s="10">
        <f t="shared" si="378"/>
        <v>6.2640816258707943</v>
      </c>
      <c r="N799" s="10">
        <f t="shared" si="387"/>
        <v>17.20418640980624</v>
      </c>
      <c r="O799" s="10">
        <f t="shared" si="388"/>
        <v>-0.14810000000000001</v>
      </c>
      <c r="P799" s="10">
        <f t="shared" si="379"/>
        <v>13.110509132722934</v>
      </c>
      <c r="Q799" s="42">
        <f t="shared" si="380"/>
        <v>1.0210047712524359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7.278274815057977E-4</v>
      </c>
      <c r="U799" s="42">
        <f t="shared" si="382"/>
        <v>8.008784775326426E-2</v>
      </c>
      <c r="V799" s="42">
        <f t="shared" si="383"/>
        <v>0.99163490027055334</v>
      </c>
      <c r="W799" s="42">
        <f t="shared" si="384"/>
        <v>0.98400041248297665</v>
      </c>
      <c r="X799" s="42">
        <f t="shared" si="385"/>
        <v>7.6344877875766937E-3</v>
      </c>
      <c r="Y799" s="42">
        <f t="shared" si="389"/>
        <v>1.4543487064175287E-2</v>
      </c>
      <c r="Z799" s="10">
        <f t="shared" si="386"/>
        <v>19.982052661829091</v>
      </c>
      <c r="AA799">
        <f t="shared" si="364"/>
        <v>6262172.849327188</v>
      </c>
      <c r="AB799" s="10">
        <f t="shared" si="365"/>
        <v>6.2621728493271878</v>
      </c>
      <c r="AC799" s="10">
        <f t="shared" si="366"/>
        <v>6.1611728493271878</v>
      </c>
      <c r="AD799" s="3">
        <f t="shared" si="367"/>
        <v>893.57111665368939</v>
      </c>
      <c r="AI799" s="94">
        <f t="shared" si="368"/>
        <v>0.98400041248297665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139.67353966066324</v>
      </c>
      <c r="I800">
        <f t="shared" si="360"/>
        <v>1.3967353966066323E-4</v>
      </c>
      <c r="J800" s="4">
        <f t="shared" si="376"/>
        <v>1547.8481846339257</v>
      </c>
      <c r="K800" s="40">
        <f t="shared" si="377"/>
        <v>11.081899895960406</v>
      </c>
      <c r="L800" s="40">
        <f t="shared" si="361"/>
        <v>0</v>
      </c>
      <c r="M800" s="10">
        <f t="shared" si="378"/>
        <v>6.2621728493271878</v>
      </c>
      <c r="N800" s="10">
        <f t="shared" si="387"/>
        <v>17.20418640980624</v>
      </c>
      <c r="O800" s="10">
        <f t="shared" si="388"/>
        <v>-0.14810000000000001</v>
      </c>
      <c r="P800" s="10">
        <f t="shared" si="379"/>
        <v>13.111100896360321</v>
      </c>
      <c r="Q800" s="42">
        <f t="shared" si="380"/>
        <v>1.0223033943834356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7.2854865697165436E-4</v>
      </c>
      <c r="U800" s="42">
        <f t="shared" si="382"/>
        <v>7.8800513487936902E-2</v>
      </c>
      <c r="V800" s="42">
        <f t="shared" si="383"/>
        <v>0.99130705021120258</v>
      </c>
      <c r="W800" s="42">
        <f t="shared" si="384"/>
        <v>0.98369565635280265</v>
      </c>
      <c r="X800" s="42">
        <f t="shared" si="385"/>
        <v>7.6113938583999285E-3</v>
      </c>
      <c r="Y800" s="42">
        <f t="shared" si="389"/>
        <v>1.4553371396298954E-2</v>
      </c>
      <c r="Z800" s="10">
        <f t="shared" si="386"/>
        <v>19.975839989593425</v>
      </c>
      <c r="AA800">
        <f t="shared" si="364"/>
        <v>6260257.2629683716</v>
      </c>
      <c r="AB800" s="10">
        <f t="shared" si="365"/>
        <v>6.2602572629683717</v>
      </c>
      <c r="AC800" s="10">
        <f t="shared" si="366"/>
        <v>6.1592572629683717</v>
      </c>
      <c r="AD800" s="3">
        <f t="shared" si="367"/>
        <v>893.2932941215912</v>
      </c>
      <c r="AI800" s="94">
        <f t="shared" si="368"/>
        <v>0.98369565635280265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139.67353966066324</v>
      </c>
      <c r="I801">
        <f t="shared" si="360"/>
        <v>1.3967353966066323E-4</v>
      </c>
      <c r="J801" s="4">
        <f t="shared" si="376"/>
        <v>1550.218097135619</v>
      </c>
      <c r="K801" s="40">
        <f t="shared" si="377"/>
        <v>11.098867408256945</v>
      </c>
      <c r="L801" s="40">
        <f t="shared" si="361"/>
        <v>0</v>
      </c>
      <c r="M801" s="10">
        <f t="shared" si="378"/>
        <v>6.2602572629683717</v>
      </c>
      <c r="N801" s="10">
        <f t="shared" si="387"/>
        <v>17.20418640980624</v>
      </c>
      <c r="O801" s="10">
        <f t="shared" si="388"/>
        <v>-0.14810000000000001</v>
      </c>
      <c r="P801" s="10">
        <f t="shared" si="379"/>
        <v>13.111694979429133</v>
      </c>
      <c r="Q801" s="42">
        <f t="shared" si="380"/>
        <v>1.0236019586745968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7.2926956043416842E-4</v>
      </c>
      <c r="U801" s="42">
        <f t="shared" si="382"/>
        <v>7.751366476217611E-2</v>
      </c>
      <c r="V801" s="42">
        <f t="shared" si="383"/>
        <v>0.99097806286519319</v>
      </c>
      <c r="W801" s="42">
        <f t="shared" si="384"/>
        <v>0.98338981296443839</v>
      </c>
      <c r="X801" s="42">
        <f t="shared" si="385"/>
        <v>7.5882499007547954E-3</v>
      </c>
      <c r="Y801" s="42">
        <f t="shared" si="389"/>
        <v>1.4563225226652482E-2</v>
      </c>
      <c r="Z801" s="10">
        <f t="shared" si="386"/>
        <v>19.9696052279795</v>
      </c>
      <c r="AA801">
        <f t="shared" si="364"/>
        <v>6258334.8656737665</v>
      </c>
      <c r="AB801" s="10">
        <f t="shared" si="365"/>
        <v>6.2583348656737661</v>
      </c>
      <c r="AC801" s="10">
        <f t="shared" si="366"/>
        <v>6.1573348656737661</v>
      </c>
      <c r="AD801" s="3">
        <f t="shared" si="367"/>
        <v>893.01448378154703</v>
      </c>
      <c r="AI801" s="94">
        <f t="shared" si="368"/>
        <v>0.98338981296443839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139.67353966066324</v>
      </c>
      <c r="I802">
        <f t="shared" si="360"/>
        <v>1.3967353966066323E-4</v>
      </c>
      <c r="J802" s="4">
        <f t="shared" si="376"/>
        <v>1552.5898311175172</v>
      </c>
      <c r="K802" s="40">
        <f t="shared" si="377"/>
        <v>11.115847961536115</v>
      </c>
      <c r="L802" s="40">
        <f t="shared" si="361"/>
        <v>0</v>
      </c>
      <c r="M802" s="10">
        <f t="shared" si="378"/>
        <v>6.2583348656737661</v>
      </c>
      <c r="N802" s="10">
        <f t="shared" si="387"/>
        <v>17.20418640980624</v>
      </c>
      <c r="O802" s="10">
        <f t="shared" si="388"/>
        <v>-0.14810000000000001</v>
      </c>
      <c r="P802" s="10">
        <f t="shared" si="379"/>
        <v>13.112291384639706</v>
      </c>
      <c r="Q802" s="42">
        <f t="shared" si="380"/>
        <v>1.0249004639012904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7.2999019096294361E-4</v>
      </c>
      <c r="U802" s="42">
        <f t="shared" si="382"/>
        <v>7.6227303236785907E-2</v>
      </c>
      <c r="V802" s="42">
        <f t="shared" si="383"/>
        <v>0.99064793806465312</v>
      </c>
      <c r="W802" s="42">
        <f t="shared" si="384"/>
        <v>0.98308288213897166</v>
      </c>
      <c r="X802" s="42">
        <f t="shared" si="385"/>
        <v>7.5650559256814631E-3</v>
      </c>
      <c r="Y802" s="42">
        <f t="shared" si="389"/>
        <v>1.457304849131221E-2</v>
      </c>
      <c r="Z802" s="10">
        <f t="shared" si="386"/>
        <v>19.963348373337222</v>
      </c>
      <c r="AA802">
        <f t="shared" si="364"/>
        <v>6256405.6563179214</v>
      </c>
      <c r="AB802" s="10">
        <f t="shared" si="365"/>
        <v>6.2564056563179218</v>
      </c>
      <c r="AC802" s="10">
        <f t="shared" si="366"/>
        <v>6.1554056563179218</v>
      </c>
      <c r="AD802" s="3">
        <f t="shared" si="367"/>
        <v>892.7346854703294</v>
      </c>
      <c r="AI802" s="94">
        <f t="shared" si="368"/>
        <v>0.98308288213897166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139.67353966066324</v>
      </c>
      <c r="I803">
        <f t="shared" si="360"/>
        <v>1.3967353966066323E-4</v>
      </c>
      <c r="J803" s="4">
        <f t="shared" si="376"/>
        <v>1554.96338657962</v>
      </c>
      <c r="K803" s="40">
        <f t="shared" si="377"/>
        <v>11.132841555797915</v>
      </c>
      <c r="L803" s="40">
        <f t="shared" si="361"/>
        <v>0</v>
      </c>
      <c r="M803" s="10">
        <f t="shared" si="378"/>
        <v>6.2564056563179218</v>
      </c>
      <c r="N803" s="10">
        <f t="shared" si="387"/>
        <v>17.20418640980624</v>
      </c>
      <c r="O803" s="10">
        <f t="shared" si="388"/>
        <v>-0.14810000000000001</v>
      </c>
      <c r="P803" s="10">
        <f t="shared" si="379"/>
        <v>13.112890114715373</v>
      </c>
      <c r="Q803" s="42">
        <f t="shared" si="380"/>
        <v>1.0261989098386797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7.3071054762758355E-4</v>
      </c>
      <c r="U803" s="42">
        <f t="shared" si="382"/>
        <v>7.4941430572570356E-2</v>
      </c>
      <c r="V803" s="42">
        <f t="shared" si="383"/>
        <v>0.99031667564150694</v>
      </c>
      <c r="W803" s="42">
        <f t="shared" si="384"/>
        <v>0.98277486369671241</v>
      </c>
      <c r="X803" s="42">
        <f t="shared" si="385"/>
        <v>7.5418119447945298E-3</v>
      </c>
      <c r="Y803" s="42">
        <f t="shared" si="389"/>
        <v>1.4582841126392482E-2</v>
      </c>
      <c r="Z803" s="10">
        <f t="shared" si="386"/>
        <v>19.957069422001588</v>
      </c>
      <c r="AA803">
        <f t="shared" si="364"/>
        <v>6254469.6337707862</v>
      </c>
      <c r="AB803" s="10">
        <f t="shared" si="365"/>
        <v>6.2544696337707864</v>
      </c>
      <c r="AC803" s="10">
        <f t="shared" si="366"/>
        <v>6.1534696337707864</v>
      </c>
      <c r="AD803" s="3">
        <f t="shared" si="367"/>
        <v>892.4538990240444</v>
      </c>
      <c r="AI803" s="94">
        <f t="shared" si="368"/>
        <v>0.98277486369671241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139.67353966066324</v>
      </c>
      <c r="I804">
        <f t="shared" si="360"/>
        <v>1.3967353966066323E-4</v>
      </c>
      <c r="J804" s="4">
        <f t="shared" si="376"/>
        <v>1557.3387635219278</v>
      </c>
      <c r="K804" s="40">
        <f t="shared" si="377"/>
        <v>11.149848191042349</v>
      </c>
      <c r="L804" s="40">
        <f t="shared" si="361"/>
        <v>0</v>
      </c>
      <c r="M804" s="10">
        <f t="shared" si="378"/>
        <v>6.2544696337707864</v>
      </c>
      <c r="N804" s="10">
        <f t="shared" si="387"/>
        <v>17.20418640980624</v>
      </c>
      <c r="O804" s="10">
        <f t="shared" si="388"/>
        <v>-0.14810000000000001</v>
      </c>
      <c r="P804" s="10">
        <f t="shared" si="379"/>
        <v>13.113491172392404</v>
      </c>
      <c r="Q804" s="42">
        <f t="shared" si="380"/>
        <v>1.0274972962617193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7.3143062949769196E-4</v>
      </c>
      <c r="U804" s="42">
        <f t="shared" si="382"/>
        <v>7.3656048430333382E-2</v>
      </c>
      <c r="V804" s="42">
        <f t="shared" si="383"/>
        <v>0.98998427542690215</v>
      </c>
      <c r="W804" s="42">
        <f t="shared" si="384"/>
        <v>0.98246575745723619</v>
      </c>
      <c r="X804" s="42">
        <f t="shared" si="385"/>
        <v>7.518517969665961E-3</v>
      </c>
      <c r="Y804" s="42">
        <f t="shared" si="389"/>
        <v>1.4592603068045676E-2</v>
      </c>
      <c r="Z804" s="10">
        <f t="shared" si="386"/>
        <v>19.950768370292487</v>
      </c>
      <c r="AA804">
        <f t="shared" si="364"/>
        <v>6252526.7968976516</v>
      </c>
      <c r="AB804" s="10">
        <f t="shared" si="365"/>
        <v>6.2525267968976515</v>
      </c>
      <c r="AC804" s="10">
        <f t="shared" si="366"/>
        <v>6.1515267968976515</v>
      </c>
      <c r="AD804" s="3">
        <f t="shared" si="367"/>
        <v>892.17212427812206</v>
      </c>
      <c r="AI804" s="94">
        <f t="shared" si="368"/>
        <v>0.98246575745723619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139.67353966066324</v>
      </c>
      <c r="I805">
        <f t="shared" si="360"/>
        <v>1.3967353966066323E-4</v>
      </c>
      <c r="J805" s="4">
        <f t="shared" si="376"/>
        <v>1559.7159619444406</v>
      </c>
      <c r="K805" s="40">
        <f t="shared" si="377"/>
        <v>11.166867867269415</v>
      </c>
      <c r="L805" s="40">
        <f t="shared" si="361"/>
        <v>0</v>
      </c>
      <c r="M805" s="10">
        <f t="shared" si="378"/>
        <v>6.2525267968976515</v>
      </c>
      <c r="N805" s="10">
        <f t="shared" si="387"/>
        <v>17.20418640980624</v>
      </c>
      <c r="O805" s="10">
        <f t="shared" si="388"/>
        <v>-0.14810000000000001</v>
      </c>
      <c r="P805" s="10">
        <f t="shared" si="379"/>
        <v>13.114094560420076</v>
      </c>
      <c r="Q805" s="42">
        <f t="shared" si="380"/>
        <v>1.0287956229451543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7.3215043564287235E-4</v>
      </c>
      <c r="U805" s="42">
        <f t="shared" si="382"/>
        <v>7.2371158470879188E-2</v>
      </c>
      <c r="V805" s="42">
        <f t="shared" si="383"/>
        <v>0.98965073725108388</v>
      </c>
      <c r="W805" s="42">
        <f t="shared" si="384"/>
        <v>0.98215556323937514</v>
      </c>
      <c r="X805" s="42">
        <f t="shared" si="385"/>
        <v>7.4951740117087384E-3</v>
      </c>
      <c r="Y805" s="42">
        <f t="shared" si="389"/>
        <v>1.4602334252462067E-2</v>
      </c>
      <c r="Z805" s="10">
        <f t="shared" si="386"/>
        <v>19.944445214514328</v>
      </c>
      <c r="AA805">
        <f t="shared" si="364"/>
        <v>6250577.1445590369</v>
      </c>
      <c r="AB805" s="10">
        <f t="shared" si="365"/>
        <v>6.2505771445590366</v>
      </c>
      <c r="AC805" s="10">
        <f t="shared" si="366"/>
        <v>6.1495771445590366</v>
      </c>
      <c r="AD805" s="3">
        <f t="shared" si="367"/>
        <v>891.88936106730046</v>
      </c>
      <c r="AI805" s="94">
        <f t="shared" si="368"/>
        <v>0.98215556323937514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139.67353966066324</v>
      </c>
      <c r="I806">
        <f t="shared" si="360"/>
        <v>1.3967353966066323E-4</v>
      </c>
      <c r="J806" s="4">
        <f t="shared" si="376"/>
        <v>1562.0949818471579</v>
      </c>
      <c r="K806" s="40">
        <f t="shared" si="377"/>
        <v>11.183900584479112</v>
      </c>
      <c r="L806" s="40">
        <f t="shared" si="361"/>
        <v>0</v>
      </c>
      <c r="M806" s="10">
        <f t="shared" si="378"/>
        <v>6.2505771445590366</v>
      </c>
      <c r="N806" s="10">
        <f t="shared" si="387"/>
        <v>17.20418640980624</v>
      </c>
      <c r="O806" s="10">
        <f t="shared" si="388"/>
        <v>-0.14810000000000001</v>
      </c>
      <c r="P806" s="10">
        <f t="shared" si="379"/>
        <v>13.114700281560729</v>
      </c>
      <c r="Q806" s="42">
        <f t="shared" si="380"/>
        <v>1.0300938896635192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7.3286996513272833E-4</v>
      </c>
      <c r="U806" s="42">
        <f t="shared" si="382"/>
        <v>7.1086762355011712E-2</v>
      </c>
      <c r="V806" s="42">
        <f t="shared" si="383"/>
        <v>0.98931606094396074</v>
      </c>
      <c r="W806" s="42">
        <f t="shared" si="384"/>
        <v>0.98184428086119879</v>
      </c>
      <c r="X806" s="42">
        <f t="shared" si="385"/>
        <v>7.4717800827619474E-3</v>
      </c>
      <c r="Y806" s="42">
        <f t="shared" si="389"/>
        <v>1.4612034615870458E-2</v>
      </c>
      <c r="Z806" s="10">
        <f t="shared" si="386"/>
        <v>19.938099950956659</v>
      </c>
      <c r="AA806">
        <f t="shared" si="364"/>
        <v>6248620.6756108785</v>
      </c>
      <c r="AB806" s="10">
        <f t="shared" si="365"/>
        <v>6.2486206756108782</v>
      </c>
      <c r="AC806" s="10">
        <f t="shared" si="366"/>
        <v>6.1476206756108782</v>
      </c>
      <c r="AD806" s="3">
        <f t="shared" si="367"/>
        <v>891.60560922565321</v>
      </c>
      <c r="AI806" s="94">
        <f t="shared" si="368"/>
        <v>0.98184428086119879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139.67353966066324</v>
      </c>
      <c r="I807">
        <f t="shared" ref="I807:I862" si="390">H807/1000^2</f>
        <v>1.3967353966066323E-4</v>
      </c>
      <c r="J807" s="4">
        <f t="shared" si="376"/>
        <v>1564.4758232300801</v>
      </c>
      <c r="K807" s="40">
        <f t="shared" si="377"/>
        <v>11.20094634267144</v>
      </c>
      <c r="L807" s="40">
        <f t="shared" ref="L807:L862" si="391">IF((gstar-K807)&lt;0,0,gstar-K807)</f>
        <v>0</v>
      </c>
      <c r="M807" s="10">
        <f t="shared" si="378"/>
        <v>6.2486206756108782</v>
      </c>
      <c r="N807" s="10">
        <f t="shared" si="387"/>
        <v>17.20418640980624</v>
      </c>
      <c r="O807" s="10">
        <f t="shared" si="388"/>
        <v>-0.14810000000000001</v>
      </c>
      <c r="P807" s="10">
        <f t="shared" si="379"/>
        <v>13.115308338589776</v>
      </c>
      <c r="Q807" s="42">
        <f t="shared" si="380"/>
        <v>1.0313920961911374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7.3358921703686362E-4</v>
      </c>
      <c r="U807" s="42">
        <f t="shared" si="382"/>
        <v>6.9802861743534991E-2</v>
      </c>
      <c r="V807" s="42">
        <f t="shared" si="383"/>
        <v>0.9889802463344054</v>
      </c>
      <c r="W807" s="42">
        <f t="shared" si="384"/>
        <v>0.98153191014004582</v>
      </c>
      <c r="X807" s="42">
        <f t="shared" si="385"/>
        <v>7.4483361943595838E-3</v>
      </c>
      <c r="Y807" s="42">
        <f t="shared" si="389"/>
        <v>1.462170409453787E-2</v>
      </c>
      <c r="Z807" s="10">
        <f t="shared" si="386"/>
        <v>19.931732575893513</v>
      </c>
      <c r="AA807">
        <f t="shared" ref="AA807:AA862" si="394">Z807*rat*to+patm*1000000</f>
        <v>6246657.3889043285</v>
      </c>
      <c r="AB807" s="10">
        <f t="shared" ref="AB807:AB862" si="395">AA807/1000000</f>
        <v>6.2466573889043282</v>
      </c>
      <c r="AC807" s="10">
        <f t="shared" ref="AC807:AC862" si="396">AB807-patm</f>
        <v>6.1456573889043282</v>
      </c>
      <c r="AD807" s="3">
        <f t="shared" ref="AD807:AD862" si="397">AC807*1000000/6895</f>
        <v>891.32086858655964</v>
      </c>
      <c r="AI807" s="94">
        <f t="shared" ref="AI807:AI862" si="398">($M807-patm)*1000000*$I807/SQRT(rat*to)*SQRT(k)*(2/(k+1))^((k+1)/2/(k-1))</f>
        <v>0.98153191014004582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139.67353966066324</v>
      </c>
      <c r="I808">
        <f t="shared" si="390"/>
        <v>1.3967353966066323E-4</v>
      </c>
      <c r="J808" s="4">
        <f t="shared" ref="J808:J862" si="406">PI()/4*dc^2-PI()/4*(F808^2-E808^2)</f>
        <v>1566.8584860932071</v>
      </c>
      <c r="K808" s="40">
        <f t="shared" ref="K808:K862" si="407">J808/H808</f>
        <v>11.218005141846399</v>
      </c>
      <c r="L808" s="40">
        <f t="shared" si="391"/>
        <v>0</v>
      </c>
      <c r="M808" s="10">
        <f t="shared" ref="M808:M862" si="408">AB807</f>
        <v>6.2466573889043282</v>
      </c>
      <c r="N808" s="10">
        <f t="shared" si="387"/>
        <v>17.20418640980624</v>
      </c>
      <c r="O808" s="10">
        <f t="shared" si="388"/>
        <v>-0.14810000000000001</v>
      </c>
      <c r="P808" s="10">
        <f t="shared" ref="P808:P862" si="409">(1+kv*L808)*N808*M808^O808</f>
        <v>13.115918734295771</v>
      </c>
      <c r="Q808" s="42">
        <f t="shared" ref="Q808:Q862" si="410">xincp/P808+Q807</f>
        <v>1.0326902423021194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7.3430819042488184E-4</v>
      </c>
      <c r="U808" s="42">
        <f t="shared" ref="U808:U862" si="412">rhopgrain*R808/1000^2</f>
        <v>6.8519458297253047E-2</v>
      </c>
      <c r="V808" s="42">
        <f t="shared" ref="V808:V862" si="413">(U807-U808)/(Q808-Q807)</f>
        <v>0.98864329325078459</v>
      </c>
      <c r="W808" s="42">
        <f t="shared" ref="W808:W862" si="414">IF(V808&lt;AI808,IF(AB807&gt;pbd,AI808,0),AI808)</f>
        <v>0.98121845089249038</v>
      </c>
      <c r="X808" s="42">
        <f t="shared" ref="X808:X862" si="415">V808-W808</f>
        <v>7.4248423582942147E-3</v>
      </c>
      <c r="Y808" s="42">
        <f t="shared" si="389"/>
        <v>1.4631342624769944E-2</v>
      </c>
      <c r="Z808" s="10">
        <f t="shared" ref="Z808:Z862" si="416">Y808/T808</f>
        <v>19.925343085583762</v>
      </c>
      <c r="AA808">
        <f t="shared" si="394"/>
        <v>6244687.2832858665</v>
      </c>
      <c r="AB808" s="10">
        <f t="shared" si="395"/>
        <v>6.2446872832858666</v>
      </c>
      <c r="AC808" s="10">
        <f t="shared" si="396"/>
        <v>6.1436872832858667</v>
      </c>
      <c r="AD808" s="3">
        <f t="shared" si="397"/>
        <v>891.03513898272172</v>
      </c>
      <c r="AI808" s="94">
        <f t="shared" si="398"/>
        <v>0.98121845089249038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139.67353966066324</v>
      </c>
      <c r="I809">
        <f t="shared" si="390"/>
        <v>1.3967353966066323E-4</v>
      </c>
      <c r="J809" s="4">
        <f t="shared" si="406"/>
        <v>1569.2429704365391</v>
      </c>
      <c r="K809" s="40">
        <f t="shared" si="407"/>
        <v>11.23507698200399</v>
      </c>
      <c r="L809" s="40">
        <f t="shared" si="391"/>
        <v>0</v>
      </c>
      <c r="M809" s="10">
        <f t="shared" si="408"/>
        <v>6.2446872832858666</v>
      </c>
      <c r="N809" s="10">
        <f t="shared" si="387"/>
        <v>17.20418640980624</v>
      </c>
      <c r="O809" s="10">
        <f t="shared" si="388"/>
        <v>-0.14810000000000001</v>
      </c>
      <c r="P809" s="10">
        <f t="shared" si="409"/>
        <v>13.116531471480446</v>
      </c>
      <c r="Q809" s="42">
        <f t="shared" si="410"/>
        <v>1.0339883277703625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7.3502688436638671E-4</v>
      </c>
      <c r="U809" s="42">
        <f t="shared" si="412"/>
        <v>6.7236553676969915E-2</v>
      </c>
      <c r="V809" s="42">
        <f t="shared" si="413"/>
        <v>0.98830520152067891</v>
      </c>
      <c r="W809" s="42">
        <f t="shared" si="414"/>
        <v>0.98090390293436114</v>
      </c>
      <c r="X809" s="42">
        <f t="shared" si="415"/>
        <v>7.4012985863177727E-3</v>
      </c>
      <c r="Y809" s="42">
        <f t="shared" si="389"/>
        <v>1.4640950142910973E-2</v>
      </c>
      <c r="Z809" s="10">
        <f t="shared" si="416"/>
        <v>19.918931476270927</v>
      </c>
      <c r="AA809">
        <f t="shared" si="394"/>
        <v>6242710.3575972365</v>
      </c>
      <c r="AB809" s="10">
        <f t="shared" si="395"/>
        <v>6.2427103575972369</v>
      </c>
      <c r="AC809" s="10">
        <f t="shared" si="396"/>
        <v>6.1417103575972369</v>
      </c>
      <c r="AD809" s="3">
        <f t="shared" si="397"/>
        <v>890.74842024615464</v>
      </c>
      <c r="AI809" s="94">
        <f t="shared" si="398"/>
        <v>0.98090390293436114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139.67353966066324</v>
      </c>
      <c r="I810">
        <f t="shared" si="390"/>
        <v>1.3967353966066323E-4</v>
      </c>
      <c r="J810" s="4">
        <f t="shared" si="406"/>
        <v>1571.6292762600756</v>
      </c>
      <c r="K810" s="40">
        <f t="shared" si="407"/>
        <v>11.252161863144213</v>
      </c>
      <c r="L810" s="40">
        <f t="shared" si="391"/>
        <v>0</v>
      </c>
      <c r="M810" s="10">
        <f t="shared" si="408"/>
        <v>6.2427103575972369</v>
      </c>
      <c r="N810" s="10">
        <f t="shared" si="387"/>
        <v>17.20418640980624</v>
      </c>
      <c r="O810" s="10">
        <f t="shared" si="388"/>
        <v>-0.14810000000000001</v>
      </c>
      <c r="P810" s="10">
        <f t="shared" si="409"/>
        <v>13.11714655295874</v>
      </c>
      <c r="Q810" s="42">
        <f t="shared" si="410"/>
        <v>1.0352863523695497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7.3574529793098164E-4</v>
      </c>
      <c r="U810" s="42">
        <f t="shared" si="412"/>
        <v>6.595414954348959E-2</v>
      </c>
      <c r="V810" s="42">
        <f t="shared" si="413"/>
        <v>0.98796597097111261</v>
      </c>
      <c r="W810" s="42">
        <f t="shared" si="414"/>
        <v>0.98058826608073046</v>
      </c>
      <c r="X810" s="42">
        <f t="shared" si="415"/>
        <v>7.3777048903821418E-3</v>
      </c>
      <c r="Y810" s="42">
        <f t="shared" si="389"/>
        <v>1.4650526585344232E-2</v>
      </c>
      <c r="Z810" s="10">
        <f t="shared" si="416"/>
        <v>19.912497744183423</v>
      </c>
      <c r="AA810">
        <f t="shared" si="394"/>
        <v>6240726.6106755249</v>
      </c>
      <c r="AB810" s="10">
        <f t="shared" si="395"/>
        <v>6.2407266106755248</v>
      </c>
      <c r="AC810" s="10">
        <f t="shared" si="396"/>
        <v>6.1397266106755248</v>
      </c>
      <c r="AD810" s="3">
        <f t="shared" si="397"/>
        <v>890.46071220819795</v>
      </c>
      <c r="AI810" s="94">
        <f t="shared" si="398"/>
        <v>0.98058826608073046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139.67353966066324</v>
      </c>
      <c r="I811">
        <f t="shared" si="390"/>
        <v>1.3967353966066323E-4</v>
      </c>
      <c r="J811" s="4">
        <f t="shared" si="406"/>
        <v>1574.0174035638172</v>
      </c>
      <c r="K811" s="40">
        <f t="shared" si="407"/>
        <v>11.269259785267069</v>
      </c>
      <c r="L811" s="40">
        <f t="shared" si="391"/>
        <v>0</v>
      </c>
      <c r="M811" s="10">
        <f t="shared" si="408"/>
        <v>6.2407266106755248</v>
      </c>
      <c r="N811" s="10">
        <f t="shared" si="387"/>
        <v>17.20418640980624</v>
      </c>
      <c r="O811" s="10">
        <f t="shared" si="388"/>
        <v>-0.14810000000000001</v>
      </c>
      <c r="P811" s="10">
        <f t="shared" si="409"/>
        <v>13.117763981558852</v>
      </c>
      <c r="Q811" s="42">
        <f t="shared" si="410"/>
        <v>1.0365843158731483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7.3646343018827056E-4</v>
      </c>
      <c r="U811" s="42">
        <f t="shared" si="412"/>
        <v>6.4672247557616164E-2</v>
      </c>
      <c r="V811" s="42">
        <f t="shared" si="413"/>
        <v>0.98762560142823108</v>
      </c>
      <c r="W811" s="42">
        <f t="shared" si="414"/>
        <v>0.98027154014592655</v>
      </c>
      <c r="X811" s="42">
        <f t="shared" si="415"/>
        <v>7.3540612823045359E-3</v>
      </c>
      <c r="Y811" s="42">
        <f t="shared" si="389"/>
        <v>1.466007188849189E-2</v>
      </c>
      <c r="Z811" s="10">
        <f t="shared" si="416"/>
        <v>19.906041885534179</v>
      </c>
      <c r="AA811">
        <f t="shared" si="394"/>
        <v>6238736.041353045</v>
      </c>
      <c r="AB811" s="10">
        <f t="shared" si="395"/>
        <v>6.2387360413530448</v>
      </c>
      <c r="AC811" s="10">
        <f t="shared" si="396"/>
        <v>6.1377360413530448</v>
      </c>
      <c r="AD811" s="3">
        <f t="shared" si="397"/>
        <v>890.17201469949896</v>
      </c>
      <c r="AI811" s="94">
        <f t="shared" si="398"/>
        <v>0.98027154014592655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139.67353966066324</v>
      </c>
      <c r="I812">
        <f t="shared" si="390"/>
        <v>1.3967353966066323E-4</v>
      </c>
      <c r="J812" s="4">
        <f t="shared" si="406"/>
        <v>1576.4073523477634</v>
      </c>
      <c r="K812" s="40">
        <f t="shared" si="407"/>
        <v>11.286370748372555</v>
      </c>
      <c r="L812" s="40">
        <f t="shared" si="391"/>
        <v>0</v>
      </c>
      <c r="M812" s="10">
        <f t="shared" si="408"/>
        <v>6.2387360413530448</v>
      </c>
      <c r="N812" s="10">
        <f t="shared" si="387"/>
        <v>17.20418640980624</v>
      </c>
      <c r="O812" s="10">
        <f t="shared" si="388"/>
        <v>-0.14810000000000001</v>
      </c>
      <c r="P812" s="10">
        <f t="shared" si="409"/>
        <v>13.118383760122274</v>
      </c>
      <c r="Q812" s="42">
        <f t="shared" si="410"/>
        <v>1.0378822180544094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7.3718128020785686E-4</v>
      </c>
      <c r="U812" s="42">
        <f t="shared" si="412"/>
        <v>6.3390849380153616E-2</v>
      </c>
      <c r="V812" s="42">
        <f t="shared" si="413"/>
        <v>0.98728409271756479</v>
      </c>
      <c r="W812" s="42">
        <f t="shared" si="414"/>
        <v>0.97995372494351651</v>
      </c>
      <c r="X812" s="42">
        <f t="shared" si="415"/>
        <v>7.3303677740482742E-3</v>
      </c>
      <c r="Y812" s="42">
        <f t="shared" si="389"/>
        <v>1.4669585988815273E-2</v>
      </c>
      <c r="Z812" s="10">
        <f t="shared" si="416"/>
        <v>19.899563896520828</v>
      </c>
      <c r="AA812">
        <f t="shared" si="394"/>
        <v>6236738.6484573921</v>
      </c>
      <c r="AB812" s="10">
        <f t="shared" si="395"/>
        <v>6.2367386484573917</v>
      </c>
      <c r="AC812" s="10">
        <f t="shared" si="396"/>
        <v>6.1357386484573917</v>
      </c>
      <c r="AD812" s="3">
        <f t="shared" si="397"/>
        <v>889.88232755002059</v>
      </c>
      <c r="AI812" s="94">
        <f t="shared" si="398"/>
        <v>0.97995372494351651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139.67353966066324</v>
      </c>
      <c r="I813">
        <f t="shared" si="390"/>
        <v>1.3967353966066323E-4</v>
      </c>
      <c r="J813" s="4">
        <f t="shared" si="406"/>
        <v>1578.7991226119145</v>
      </c>
      <c r="K813" s="40">
        <f t="shared" si="407"/>
        <v>11.303494752460672</v>
      </c>
      <c r="L813" s="40">
        <f t="shared" si="391"/>
        <v>0</v>
      </c>
      <c r="M813" s="10">
        <f t="shared" si="408"/>
        <v>6.2367386484573917</v>
      </c>
      <c r="N813" s="10">
        <f t="shared" si="387"/>
        <v>17.20418640980624</v>
      </c>
      <c r="O813" s="10">
        <f t="shared" si="388"/>
        <v>-0.14810000000000001</v>
      </c>
      <c r="P813" s="10">
        <f t="shared" si="409"/>
        <v>13.119005891503853</v>
      </c>
      <c r="Q813" s="42">
        <f t="shared" si="410"/>
        <v>1.0391800586863669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7.3789884705934429E-4</v>
      </c>
      <c r="U813" s="42">
        <f t="shared" si="412"/>
        <v>6.2109956671905997E-2</v>
      </c>
      <c r="V813" s="42">
        <f t="shared" si="413"/>
        <v>0.98694144466389533</v>
      </c>
      <c r="W813" s="42">
        <f t="shared" si="414"/>
        <v>0.97963482028631332</v>
      </c>
      <c r="X813" s="42">
        <f t="shared" si="415"/>
        <v>7.306624377582005E-3</v>
      </c>
      <c r="Y813" s="42">
        <f t="shared" si="389"/>
        <v>1.467906882281495E-2</v>
      </c>
      <c r="Z813" s="10">
        <f t="shared" si="416"/>
        <v>19.893063773325572</v>
      </c>
      <c r="AA813">
        <f t="shared" si="394"/>
        <v>6234734.4308114052</v>
      </c>
      <c r="AB813" s="10">
        <f t="shared" si="395"/>
        <v>6.2347344308114048</v>
      </c>
      <c r="AC813" s="10">
        <f t="shared" si="396"/>
        <v>6.1337344308114048</v>
      </c>
      <c r="AD813" s="3">
        <f t="shared" si="397"/>
        <v>889.59165058903625</v>
      </c>
      <c r="AI813" s="94">
        <f t="shared" si="398"/>
        <v>0.97963482028631332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139.67353966066324</v>
      </c>
      <c r="I814">
        <f t="shared" si="390"/>
        <v>1.3967353966066323E-4</v>
      </c>
      <c r="J814" s="4">
        <f t="shared" si="406"/>
        <v>1581.1927143562705</v>
      </c>
      <c r="K814" s="40">
        <f t="shared" si="407"/>
        <v>11.320631797531423</v>
      </c>
      <c r="L814" s="40">
        <f t="shared" si="391"/>
        <v>0</v>
      </c>
      <c r="M814" s="10">
        <f t="shared" si="408"/>
        <v>6.2347344308114048</v>
      </c>
      <c r="N814" s="10">
        <f t="shared" si="387"/>
        <v>17.20418640980624</v>
      </c>
      <c r="O814" s="10">
        <f t="shared" si="388"/>
        <v>-0.14810000000000001</v>
      </c>
      <c r="P814" s="10">
        <f t="shared" si="409"/>
        <v>13.119630378571827</v>
      </c>
      <c r="Q814" s="42">
        <f t="shared" si="410"/>
        <v>1.0404778375418362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7.3861612981233643E-4</v>
      </c>
      <c r="U814" s="42">
        <f t="shared" si="412"/>
        <v>6.0829571093677343E-2</v>
      </c>
      <c r="V814" s="42">
        <f t="shared" si="413"/>
        <v>0.98659765709128533</v>
      </c>
      <c r="W814" s="42">
        <f t="shared" si="414"/>
        <v>0.97931482598637132</v>
      </c>
      <c r="X814" s="42">
        <f t="shared" si="415"/>
        <v>7.2828311049140115E-3</v>
      </c>
      <c r="Y814" s="42">
        <f t="shared" si="389"/>
        <v>1.4688520327030861E-2</v>
      </c>
      <c r="Z814" s="10">
        <f t="shared" si="416"/>
        <v>19.886541512115151</v>
      </c>
      <c r="AA814">
        <f t="shared" si="394"/>
        <v>6232723.387233153</v>
      </c>
      <c r="AB814" s="10">
        <f t="shared" si="395"/>
        <v>6.2327233872331531</v>
      </c>
      <c r="AC814" s="10">
        <f t="shared" si="396"/>
        <v>6.1317233872331531</v>
      </c>
      <c r="AD814" s="3">
        <f t="shared" si="397"/>
        <v>889.29998364512733</v>
      </c>
      <c r="AI814" s="94">
        <f t="shared" si="398"/>
        <v>0.97931482598637132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139.67353966066324</v>
      </c>
      <c r="I815">
        <f t="shared" si="390"/>
        <v>1.3967353966066323E-4</v>
      </c>
      <c r="J815" s="4">
        <f t="shared" si="406"/>
        <v>1583.5881275808313</v>
      </c>
      <c r="K815" s="40">
        <f t="shared" si="407"/>
        <v>11.337781883584803</v>
      </c>
      <c r="L815" s="40">
        <f t="shared" si="391"/>
        <v>0</v>
      </c>
      <c r="M815" s="10">
        <f t="shared" si="408"/>
        <v>6.2327233872331531</v>
      </c>
      <c r="N815" s="10">
        <f t="shared" si="387"/>
        <v>17.20418640980624</v>
      </c>
      <c r="O815" s="10">
        <f t="shared" si="388"/>
        <v>-0.14810000000000001</v>
      </c>
      <c r="P815" s="10">
        <f t="shared" si="409"/>
        <v>13.120257224207869</v>
      </c>
      <c r="Q815" s="42">
        <f t="shared" si="410"/>
        <v>1.0417755543934135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7.3933312753643693E-4</v>
      </c>
      <c r="U815" s="42">
        <f t="shared" si="412"/>
        <v>5.954969430627164E-2</v>
      </c>
      <c r="V815" s="42">
        <f t="shared" si="413"/>
        <v>0.98625272982320689</v>
      </c>
      <c r="W815" s="42">
        <f t="shared" si="414"/>
        <v>0.97899374185498245</v>
      </c>
      <c r="X815" s="42">
        <f t="shared" si="415"/>
        <v>7.2589879682244396E-3</v>
      </c>
      <c r="Y815" s="42">
        <f t="shared" si="389"/>
        <v>1.4697940438042623E-2</v>
      </c>
      <c r="Z815" s="10">
        <f t="shared" si="416"/>
        <v>19.879997109041021</v>
      </c>
      <c r="AA815">
        <f t="shared" si="394"/>
        <v>6230705.5165359937</v>
      </c>
      <c r="AB815" s="10">
        <f t="shared" si="395"/>
        <v>6.2307055165359939</v>
      </c>
      <c r="AC815" s="10">
        <f t="shared" si="396"/>
        <v>6.1297055165359939</v>
      </c>
      <c r="AD815" s="3">
        <f t="shared" si="397"/>
        <v>889.00732654619196</v>
      </c>
      <c r="AI815" s="94">
        <f t="shared" si="398"/>
        <v>0.97899374185498245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139.67353966066324</v>
      </c>
      <c r="I816">
        <f t="shared" si="390"/>
        <v>1.3967353966066323E-4</v>
      </c>
      <c r="J816" s="4">
        <f t="shared" si="406"/>
        <v>1585.9853622855969</v>
      </c>
      <c r="K816" s="40">
        <f t="shared" si="407"/>
        <v>11.354945010620817</v>
      </c>
      <c r="L816" s="40">
        <f t="shared" si="391"/>
        <v>0</v>
      </c>
      <c r="M816" s="10">
        <f t="shared" si="408"/>
        <v>6.2307055165359939</v>
      </c>
      <c r="N816" s="10">
        <f t="shared" si="387"/>
        <v>17.20418640980624</v>
      </c>
      <c r="O816" s="10">
        <f t="shared" si="388"/>
        <v>-0.14810000000000001</v>
      </c>
      <c r="P816" s="10">
        <f t="shared" si="409"/>
        <v>13.120886431307113</v>
      </c>
      <c r="Q816" s="42">
        <f t="shared" si="410"/>
        <v>1.0430732090134747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7.4004983930124949E-4</v>
      </c>
      <c r="U816" s="42">
        <f t="shared" si="412"/>
        <v>5.8270327970492967E-2</v>
      </c>
      <c r="V816" s="42">
        <f t="shared" si="413"/>
        <v>0.98590666268223515</v>
      </c>
      <c r="W816" s="42">
        <f t="shared" si="414"/>
        <v>0.97867156770268693</v>
      </c>
      <c r="X816" s="42">
        <f t="shared" si="415"/>
        <v>7.2350949795482178E-3</v>
      </c>
      <c r="Y816" s="42">
        <f t="shared" si="389"/>
        <v>1.4707329092469414E-2</v>
      </c>
      <c r="Z816" s="10">
        <f t="shared" si="416"/>
        <v>19.873430560239001</v>
      </c>
      <c r="AA816">
        <f t="shared" si="394"/>
        <v>6228680.8175284658</v>
      </c>
      <c r="AB816" s="10">
        <f t="shared" si="395"/>
        <v>6.228680817528466</v>
      </c>
      <c r="AC816" s="10">
        <f t="shared" si="396"/>
        <v>6.1276808175284661</v>
      </c>
      <c r="AD816" s="3">
        <f t="shared" si="397"/>
        <v>888.71367911942946</v>
      </c>
      <c r="AI816" s="94">
        <f t="shared" si="398"/>
        <v>0.97867156770268693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139.67353966066324</v>
      </c>
      <c r="I817">
        <f t="shared" si="390"/>
        <v>1.3967353966066323E-4</v>
      </c>
      <c r="J817" s="4">
        <f t="shared" si="406"/>
        <v>1588.3844184705672</v>
      </c>
      <c r="K817" s="40">
        <f t="shared" si="407"/>
        <v>11.372121178639462</v>
      </c>
      <c r="L817" s="40">
        <f t="shared" si="391"/>
        <v>0</v>
      </c>
      <c r="M817" s="10">
        <f t="shared" si="408"/>
        <v>6.228680817528466</v>
      </c>
      <c r="N817" s="10">
        <f t="shared" si="387"/>
        <v>17.20418640980624</v>
      </c>
      <c r="O817" s="10">
        <f t="shared" si="388"/>
        <v>-0.14810000000000001</v>
      </c>
      <c r="P817" s="10">
        <f t="shared" si="409"/>
        <v>13.121518002778235</v>
      </c>
      <c r="Q817" s="42">
        <f t="shared" si="410"/>
        <v>1.0443708011741741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7.4076626417637773E-4</v>
      </c>
      <c r="U817" s="42">
        <f t="shared" si="412"/>
        <v>5.6991473747145416E-2</v>
      </c>
      <c r="V817" s="42">
        <f t="shared" si="413"/>
        <v>0.98555945549037882</v>
      </c>
      <c r="W817" s="42">
        <f t="shared" si="414"/>
        <v>0.97834830333925593</v>
      </c>
      <c r="X817" s="42">
        <f t="shared" si="415"/>
        <v>7.2111521511228904E-3</v>
      </c>
      <c r="Y817" s="42">
        <f t="shared" si="389"/>
        <v>1.4716686226970322E-2</v>
      </c>
      <c r="Z817" s="10">
        <f t="shared" si="416"/>
        <v>19.866841861829514</v>
      </c>
      <c r="AA817">
        <f t="shared" si="394"/>
        <v>6226649.2890143562</v>
      </c>
      <c r="AB817" s="10">
        <f t="shared" si="395"/>
        <v>6.2266492890143565</v>
      </c>
      <c r="AC817" s="10">
        <f t="shared" si="396"/>
        <v>6.1256492890143566</v>
      </c>
      <c r="AD817" s="3">
        <f t="shared" si="397"/>
        <v>888.41904119134972</v>
      </c>
      <c r="AI817" s="94">
        <f t="shared" si="398"/>
        <v>0.97834830333925593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139.67353966066324</v>
      </c>
      <c r="I818">
        <f t="shared" si="390"/>
        <v>1.3967353966066323E-4</v>
      </c>
      <c r="J818" s="4">
        <f t="shared" si="406"/>
        <v>1590.7852961357423</v>
      </c>
      <c r="K818" s="40">
        <f t="shared" si="407"/>
        <v>11.389310387640737</v>
      </c>
      <c r="L818" s="40">
        <f t="shared" si="391"/>
        <v>0</v>
      </c>
      <c r="M818" s="10">
        <f t="shared" si="408"/>
        <v>6.2266492890143565</v>
      </c>
      <c r="N818" s="10">
        <f t="shared" si="387"/>
        <v>17.20418640980624</v>
      </c>
      <c r="O818" s="10">
        <f t="shared" si="388"/>
        <v>-0.14810000000000001</v>
      </c>
      <c r="P818" s="10">
        <f t="shared" si="409"/>
        <v>13.122151941543464</v>
      </c>
      <c r="Q818" s="42">
        <f t="shared" si="410"/>
        <v>1.0456683306474444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7.4148240123142527E-4</v>
      </c>
      <c r="U818" s="42">
        <f t="shared" si="412"/>
        <v>5.5713133297032841E-2</v>
      </c>
      <c r="V818" s="42">
        <f t="shared" si="413"/>
        <v>0.98521110806887313</v>
      </c>
      <c r="W818" s="42">
        <f t="shared" si="414"/>
        <v>0.9780239485737009</v>
      </c>
      <c r="X818" s="42">
        <f t="shared" si="415"/>
        <v>7.1871594951722351E-3</v>
      </c>
      <c r="Y818" s="42">
        <f t="shared" si="389"/>
        <v>1.4726011778244402E-2</v>
      </c>
      <c r="Z818" s="10">
        <f t="shared" si="416"/>
        <v>19.860231009917445</v>
      </c>
      <c r="AA818">
        <f t="shared" si="394"/>
        <v>6224610.9297926659</v>
      </c>
      <c r="AB818" s="10">
        <f t="shared" si="395"/>
        <v>6.2246109297926662</v>
      </c>
      <c r="AC818" s="10">
        <f t="shared" si="396"/>
        <v>6.1236109297926662</v>
      </c>
      <c r="AD818" s="3">
        <f t="shared" si="397"/>
        <v>888.12341258776883</v>
      </c>
      <c r="AI818" s="94">
        <f t="shared" si="398"/>
        <v>0.9780239485737009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139.67353966066324</v>
      </c>
      <c r="I819">
        <f t="shared" si="390"/>
        <v>1.3967353966066323E-4</v>
      </c>
      <c r="J819" s="4">
        <f t="shared" si="406"/>
        <v>1593.1879952811223</v>
      </c>
      <c r="K819" s="40">
        <f t="shared" si="407"/>
        <v>11.406512637624646</v>
      </c>
      <c r="L819" s="40">
        <f t="shared" si="391"/>
        <v>0</v>
      </c>
      <c r="M819" s="10">
        <f t="shared" si="408"/>
        <v>6.2246109297926662</v>
      </c>
      <c r="N819" s="10">
        <f t="shared" si="387"/>
        <v>17.20418640980624</v>
      </c>
      <c r="O819" s="10">
        <f t="shared" si="388"/>
        <v>-0.14810000000000001</v>
      </c>
      <c r="P819" s="10">
        <f t="shared" si="409"/>
        <v>13.122788250538644</v>
      </c>
      <c r="Q819" s="42">
        <f t="shared" si="410"/>
        <v>1.0469657972049944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7.4219824953599572E-4</v>
      </c>
      <c r="U819" s="42">
        <f t="shared" si="412"/>
        <v>5.4435308280959369E-2</v>
      </c>
      <c r="V819" s="42">
        <f t="shared" si="413"/>
        <v>0.98486162023809898</v>
      </c>
      <c r="W819" s="42">
        <f t="shared" si="414"/>
        <v>0.97769850321427021</v>
      </c>
      <c r="X819" s="42">
        <f t="shared" si="415"/>
        <v>7.1631170238287689E-3</v>
      </c>
      <c r="Y819" s="42">
        <f t="shared" si="389"/>
        <v>1.4735305683030636E-2</v>
      </c>
      <c r="Z819" s="10">
        <f t="shared" si="416"/>
        <v>19.853598000591877</v>
      </c>
      <c r="AA819">
        <f t="shared" si="394"/>
        <v>6222565.7386575183</v>
      </c>
      <c r="AB819" s="10">
        <f t="shared" si="395"/>
        <v>6.2225657386575186</v>
      </c>
      <c r="AC819" s="10">
        <f t="shared" si="396"/>
        <v>6.1215657386575186</v>
      </c>
      <c r="AD819" s="3">
        <f t="shared" si="397"/>
        <v>887.82679313379526</v>
      </c>
      <c r="AI819" s="94">
        <f t="shared" si="398"/>
        <v>0.97769850321427021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139.67353966066324</v>
      </c>
      <c r="I820">
        <f t="shared" si="390"/>
        <v>1.3967353966066323E-4</v>
      </c>
      <c r="J820" s="4">
        <f t="shared" si="406"/>
        <v>1595.5925159067074</v>
      </c>
      <c r="K820" s="40">
        <f t="shared" si="407"/>
        <v>11.423727928591186</v>
      </c>
      <c r="L820" s="40">
        <f t="shared" si="391"/>
        <v>0</v>
      </c>
      <c r="M820" s="10">
        <f t="shared" si="408"/>
        <v>6.2225657386575186</v>
      </c>
      <c r="N820" s="10">
        <f t="shared" si="387"/>
        <v>17.20418640980624</v>
      </c>
      <c r="O820" s="10">
        <f t="shared" si="388"/>
        <v>-0.14810000000000001</v>
      </c>
      <c r="P820" s="10">
        <f t="shared" si="409"/>
        <v>13.123426932713306</v>
      </c>
      <c r="Q820" s="42">
        <f t="shared" si="410"/>
        <v>1.0482632006183088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7.429138081596927E-4</v>
      </c>
      <c r="U820" s="42">
        <f t="shared" si="412"/>
        <v>5.3158000359729014E-2</v>
      </c>
      <c r="V820" s="42">
        <f t="shared" si="413"/>
        <v>0.98451099181809476</v>
      </c>
      <c r="W820" s="42">
        <f t="shared" si="414"/>
        <v>0.97737196706843321</v>
      </c>
      <c r="X820" s="42">
        <f t="shared" si="415"/>
        <v>7.1390247496615489E-3</v>
      </c>
      <c r="Y820" s="42">
        <f t="shared" si="389"/>
        <v>1.4744567878108582E-2</v>
      </c>
      <c r="Z820" s="10">
        <f t="shared" si="416"/>
        <v>19.846942829926739</v>
      </c>
      <c r="AA820">
        <f t="shared" si="394"/>
        <v>6220513.7143983683</v>
      </c>
      <c r="AB820" s="10">
        <f t="shared" si="395"/>
        <v>6.2205137143983684</v>
      </c>
      <c r="AC820" s="10">
        <f t="shared" si="396"/>
        <v>6.1195137143983684</v>
      </c>
      <c r="AD820" s="3">
        <f t="shared" si="397"/>
        <v>887.52918265386052</v>
      </c>
      <c r="AI820" s="94">
        <f t="shared" si="398"/>
        <v>0.97737196706843321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139.67353966066324</v>
      </c>
      <c r="I821">
        <f t="shared" si="390"/>
        <v>1.3967353966066323E-4</v>
      </c>
      <c r="J821" s="4">
        <f t="shared" si="406"/>
        <v>1597.9988580124968</v>
      </c>
      <c r="K821" s="40">
        <f t="shared" si="407"/>
        <v>11.440956260540357</v>
      </c>
      <c r="L821" s="40">
        <f t="shared" si="391"/>
        <v>0</v>
      </c>
      <c r="M821" s="10">
        <f t="shared" si="408"/>
        <v>6.2205137143983684</v>
      </c>
      <c r="N821" s="10">
        <f t="shared" si="387"/>
        <v>17.20418640980624</v>
      </c>
      <c r="O821" s="10">
        <f t="shared" si="388"/>
        <v>-0.14810000000000001</v>
      </c>
      <c r="P821" s="10">
        <f t="shared" si="409"/>
        <v>13.12406799103063</v>
      </c>
      <c r="Q821" s="42">
        <f t="shared" si="410"/>
        <v>1.0495605406586468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7.4362907617211993E-4</v>
      </c>
      <c r="U821" s="42">
        <f t="shared" si="412"/>
        <v>5.1881211194145814E-2</v>
      </c>
      <c r="V821" s="42">
        <f t="shared" si="413"/>
        <v>0.98415922262798849</v>
      </c>
      <c r="W821" s="42">
        <f t="shared" si="414"/>
        <v>0.97704433994291329</v>
      </c>
      <c r="X821" s="42">
        <f t="shared" si="415"/>
        <v>7.1148826850752078E-3</v>
      </c>
      <c r="Y821" s="42">
        <f t="shared" si="389"/>
        <v>1.4753798300298238E-2</v>
      </c>
      <c r="Z821" s="10">
        <f t="shared" si="416"/>
        <v>19.840265493980407</v>
      </c>
      <c r="AA821">
        <f t="shared" si="394"/>
        <v>6218454.8557998734</v>
      </c>
      <c r="AB821" s="10">
        <f t="shared" si="395"/>
        <v>6.2184548557998731</v>
      </c>
      <c r="AC821" s="10">
        <f t="shared" si="396"/>
        <v>6.1174548557998731</v>
      </c>
      <c r="AD821" s="3">
        <f t="shared" si="397"/>
        <v>887.23058097170031</v>
      </c>
      <c r="AI821" s="94">
        <f t="shared" si="398"/>
        <v>0.97704433994291329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139.67353966066324</v>
      </c>
      <c r="I822">
        <f t="shared" si="390"/>
        <v>1.3967353966066323E-4</v>
      </c>
      <c r="J822" s="4">
        <f t="shared" si="406"/>
        <v>1600.4070215984912</v>
      </c>
      <c r="K822" s="40">
        <f t="shared" si="407"/>
        <v>11.458197633472158</v>
      </c>
      <c r="L822" s="40">
        <f t="shared" si="391"/>
        <v>0</v>
      </c>
      <c r="M822" s="10">
        <f t="shared" si="408"/>
        <v>6.2184548557998731</v>
      </c>
      <c r="N822" s="10">
        <f t="shared" si="387"/>
        <v>17.20418640980624</v>
      </c>
      <c r="O822" s="10">
        <f t="shared" si="388"/>
        <v>-0.14810000000000001</v>
      </c>
      <c r="P822" s="10">
        <f t="shared" si="409"/>
        <v>13.124711428467554</v>
      </c>
      <c r="Q822" s="42">
        <f t="shared" si="410"/>
        <v>1.0508578170970417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7.4434405264288091E-4</v>
      </c>
      <c r="U822" s="42">
        <f t="shared" si="412"/>
        <v>5.0604942445013901E-2</v>
      </c>
      <c r="V822" s="42">
        <f t="shared" si="413"/>
        <v>0.98380631248569983</v>
      </c>
      <c r="W822" s="42">
        <f t="shared" si="414"/>
        <v>0.97671562164366854</v>
      </c>
      <c r="X822" s="42">
        <f t="shared" si="415"/>
        <v>7.0906908420312886E-3</v>
      </c>
      <c r="Y822" s="42">
        <f t="shared" si="389"/>
        <v>1.4762996886459549E-2</v>
      </c>
      <c r="Z822" s="10">
        <f t="shared" si="416"/>
        <v>19.833565988794827</v>
      </c>
      <c r="AA822">
        <f t="shared" si="394"/>
        <v>6216389.1616416257</v>
      </c>
      <c r="AB822" s="10">
        <f t="shared" si="395"/>
        <v>6.2163891616416258</v>
      </c>
      <c r="AC822" s="10">
        <f t="shared" si="396"/>
        <v>6.1153891616416258</v>
      </c>
      <c r="AD822" s="3">
        <f t="shared" si="397"/>
        <v>886.93098791031559</v>
      </c>
      <c r="AI822" s="94">
        <f t="shared" si="398"/>
        <v>0.97671562164366854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139.67353966066324</v>
      </c>
      <c r="I823">
        <f t="shared" si="390"/>
        <v>1.3967353966066323E-4</v>
      </c>
      <c r="J823" s="4">
        <f t="shared" si="406"/>
        <v>1602.8170066646906</v>
      </c>
      <c r="K823" s="40">
        <f t="shared" si="407"/>
        <v>11.475452047386593</v>
      </c>
      <c r="L823" s="40">
        <f t="shared" si="391"/>
        <v>0</v>
      </c>
      <c r="M823" s="10">
        <f t="shared" si="408"/>
        <v>6.2163891616416258</v>
      </c>
      <c r="N823" s="10">
        <f t="shared" si="387"/>
        <v>17.20418640980624</v>
      </c>
      <c r="O823" s="10">
        <f t="shared" si="388"/>
        <v>-0.14810000000000001</v>
      </c>
      <c r="P823" s="10">
        <f t="shared" si="409"/>
        <v>13.125357248014877</v>
      </c>
      <c r="Q823" s="42">
        <f t="shared" si="410"/>
        <v>1.0521550297042992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7.4505873664157938E-4</v>
      </c>
      <c r="U823" s="42">
        <f t="shared" si="412"/>
        <v>4.9329195773137088E-2</v>
      </c>
      <c r="V823" s="42">
        <f t="shared" si="413"/>
        <v>0.98345226120949514</v>
      </c>
      <c r="W823" s="42">
        <f t="shared" si="414"/>
        <v>0.97638581197584795</v>
      </c>
      <c r="X823" s="42">
        <f t="shared" si="415"/>
        <v>7.0664492336471874E-3</v>
      </c>
      <c r="Y823" s="42">
        <f t="shared" si="389"/>
        <v>1.4772163573493981E-2</v>
      </c>
      <c r="Z823" s="10">
        <f t="shared" si="416"/>
        <v>19.826844310397412</v>
      </c>
      <c r="AA823">
        <f t="shared" si="394"/>
        <v>6214316.6306987377</v>
      </c>
      <c r="AB823" s="10">
        <f t="shared" si="395"/>
        <v>6.2143166306987379</v>
      </c>
      <c r="AC823" s="10">
        <f t="shared" si="396"/>
        <v>6.1133166306987379</v>
      </c>
      <c r="AD823" s="3">
        <f t="shared" si="397"/>
        <v>886.63040329205762</v>
      </c>
      <c r="AI823" s="94">
        <f t="shared" si="398"/>
        <v>0.97638581197584795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139.67353966066324</v>
      </c>
      <c r="I824">
        <f t="shared" si="390"/>
        <v>1.3967353966066323E-4</v>
      </c>
      <c r="J824" s="4">
        <f t="shared" si="406"/>
        <v>1605.2288132110948</v>
      </c>
      <c r="K824" s="40">
        <f t="shared" si="407"/>
        <v>11.492719502283661</v>
      </c>
      <c r="L824" s="40">
        <f t="shared" si="391"/>
        <v>0</v>
      </c>
      <c r="M824" s="10">
        <f t="shared" si="408"/>
        <v>6.2143166306987379</v>
      </c>
      <c r="N824" s="10">
        <f t="shared" si="387"/>
        <v>17.20418640980624</v>
      </c>
      <c r="O824" s="10">
        <f t="shared" si="388"/>
        <v>-0.14810000000000001</v>
      </c>
      <c r="P824" s="10">
        <f t="shared" si="409"/>
        <v>13.126005452677129</v>
      </c>
      <c r="Q824" s="42">
        <f t="shared" si="410"/>
        <v>1.0534521782509967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7.4577312723781905E-4</v>
      </c>
      <c r="U824" s="42">
        <f t="shared" si="412"/>
        <v>4.8053972839319517E-2</v>
      </c>
      <c r="V824" s="42">
        <f t="shared" si="413"/>
        <v>0.98309706861581769</v>
      </c>
      <c r="W824" s="42">
        <f t="shared" si="414"/>
        <v>0.97605491074388551</v>
      </c>
      <c r="X824" s="42">
        <f t="shared" si="415"/>
        <v>7.0421578719321865E-3</v>
      </c>
      <c r="Y824" s="42">
        <f t="shared" si="389"/>
        <v>1.4781298298343171E-2</v>
      </c>
      <c r="Z824" s="10">
        <f t="shared" si="416"/>
        <v>19.820100454799</v>
      </c>
      <c r="AA824">
        <f t="shared" si="394"/>
        <v>6212237.2617412088</v>
      </c>
      <c r="AB824" s="10">
        <f t="shared" si="395"/>
        <v>6.2122372617412092</v>
      </c>
      <c r="AC824" s="10">
        <f t="shared" si="396"/>
        <v>6.1112372617412092</v>
      </c>
      <c r="AD824" s="3">
        <f t="shared" si="397"/>
        <v>886.32882693853651</v>
      </c>
      <c r="AI824" s="94">
        <f t="shared" si="398"/>
        <v>0.97605491074388551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139.67353966066324</v>
      </c>
      <c r="I825">
        <f t="shared" si="390"/>
        <v>1.3967353966066323E-4</v>
      </c>
      <c r="J825" s="4">
        <f t="shared" si="406"/>
        <v>1607.6424412377035</v>
      </c>
      <c r="K825" s="40">
        <f t="shared" si="407"/>
        <v>11.509999998163357</v>
      </c>
      <c r="L825" s="40">
        <f t="shared" si="391"/>
        <v>0</v>
      </c>
      <c r="M825" s="10">
        <f t="shared" si="408"/>
        <v>6.2122372617412092</v>
      </c>
      <c r="N825" s="10">
        <f t="shared" si="387"/>
        <v>17.20418640980624</v>
      </c>
      <c r="O825" s="10">
        <f t="shared" si="388"/>
        <v>-0.14810000000000001</v>
      </c>
      <c r="P825" s="10">
        <f t="shared" si="409"/>
        <v>13.126656045472826</v>
      </c>
      <c r="Q825" s="42">
        <f t="shared" si="410"/>
        <v>1.0547492625074821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7.4648722350120344E-4</v>
      </c>
      <c r="U825" s="42">
        <f t="shared" si="412"/>
        <v>4.6779275304365313E-2</v>
      </c>
      <c r="V825" s="42">
        <f t="shared" si="413"/>
        <v>0.98274073452105393</v>
      </c>
      <c r="W825" s="42">
        <f t="shared" si="414"/>
        <v>0.97572291775139874</v>
      </c>
      <c r="X825" s="42">
        <f t="shared" si="415"/>
        <v>7.017816769655183E-3</v>
      </c>
      <c r="Y825" s="42">
        <f t="shared" si="389"/>
        <v>1.4790400997989991E-2</v>
      </c>
      <c r="Z825" s="10">
        <f t="shared" si="416"/>
        <v>19.813334417995094</v>
      </c>
      <c r="AA825">
        <f t="shared" si="394"/>
        <v>6210151.0535343112</v>
      </c>
      <c r="AB825" s="10">
        <f t="shared" si="395"/>
        <v>6.210151053534311</v>
      </c>
      <c r="AC825" s="10">
        <f t="shared" si="396"/>
        <v>6.109151053534311</v>
      </c>
      <c r="AD825" s="3">
        <f t="shared" si="397"/>
        <v>886.02625867067604</v>
      </c>
      <c r="AI825" s="94">
        <f t="shared" si="398"/>
        <v>0.97572291775139874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139.67353966066324</v>
      </c>
      <c r="I826">
        <f t="shared" si="390"/>
        <v>1.3967353966066323E-4</v>
      </c>
      <c r="J826" s="4">
        <f t="shared" si="406"/>
        <v>1610.0578907445172</v>
      </c>
      <c r="K826" s="40">
        <f t="shared" si="407"/>
        <v>11.527293535025686</v>
      </c>
      <c r="L826" s="40">
        <f t="shared" si="391"/>
        <v>0</v>
      </c>
      <c r="M826" s="10">
        <f t="shared" si="408"/>
        <v>6.210151053534311</v>
      </c>
      <c r="N826" s="10">
        <f t="shared" si="387"/>
        <v>17.20418640980624</v>
      </c>
      <c r="O826" s="10">
        <f t="shared" si="388"/>
        <v>-0.14810000000000001</v>
      </c>
      <c r="P826" s="10">
        <f t="shared" si="409"/>
        <v>13.127309029434372</v>
      </c>
      <c r="Q826" s="42">
        <f t="shared" si="410"/>
        <v>1.0560462822438734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7.4720102450133614E-4</v>
      </c>
      <c r="U826" s="42">
        <f t="shared" si="412"/>
        <v>4.5505104829078331E-2</v>
      </c>
      <c r="V826" s="42">
        <f t="shared" si="413"/>
        <v>0.98238325874062349</v>
      </c>
      <c r="W826" s="42">
        <f t="shared" si="414"/>
        <v>0.97538983280125047</v>
      </c>
      <c r="X826" s="42">
        <f t="shared" si="415"/>
        <v>6.9934259393730214E-3</v>
      </c>
      <c r="Y826" s="42">
        <f t="shared" si="389"/>
        <v>1.4799471609458348E-2</v>
      </c>
      <c r="Z826" s="10">
        <f t="shared" si="416"/>
        <v>19.806546195965346</v>
      </c>
      <c r="AA826">
        <f t="shared" si="394"/>
        <v>6208058.0048384285</v>
      </c>
      <c r="AB826" s="10">
        <f t="shared" si="395"/>
        <v>6.2080580048384286</v>
      </c>
      <c r="AC826" s="10">
        <f t="shared" si="396"/>
        <v>6.1070580048384286</v>
      </c>
      <c r="AD826" s="3">
        <f t="shared" si="397"/>
        <v>885.72269830869163</v>
      </c>
      <c r="AI826" s="94">
        <f t="shared" si="398"/>
        <v>0.97538983280125047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139.67353966066324</v>
      </c>
      <c r="I827">
        <f t="shared" si="390"/>
        <v>1.3967353966066323E-4</v>
      </c>
      <c r="J827" s="4">
        <f t="shared" si="406"/>
        <v>1612.4751617315358</v>
      </c>
      <c r="K827" s="40">
        <f t="shared" si="407"/>
        <v>11.544600112870649</v>
      </c>
      <c r="L827" s="40">
        <f t="shared" si="391"/>
        <v>0</v>
      </c>
      <c r="M827" s="10">
        <f t="shared" si="408"/>
        <v>6.2080580048384286</v>
      </c>
      <c r="N827" s="10">
        <f t="shared" si="387"/>
        <v>17.20418640980624</v>
      </c>
      <c r="O827" s="10">
        <f t="shared" si="388"/>
        <v>-0.14810000000000001</v>
      </c>
      <c r="P827" s="10">
        <f t="shared" si="409"/>
        <v>13.127964407608161</v>
      </c>
      <c r="Q827" s="42">
        <f t="shared" si="410"/>
        <v>1.0573432372300566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7.479145293078209E-4</v>
      </c>
      <c r="U827" s="42">
        <f t="shared" si="412"/>
        <v>4.4231463074262747E-2</v>
      </c>
      <c r="V827" s="42">
        <f t="shared" si="413"/>
        <v>0.98202464108933207</v>
      </c>
      <c r="W827" s="42">
        <f t="shared" si="414"/>
        <v>0.97505565569552299</v>
      </c>
      <c r="X827" s="42">
        <f t="shared" si="415"/>
        <v>6.9689853938090796E-3</v>
      </c>
      <c r="Y827" s="42">
        <f t="shared" si="389"/>
        <v>1.4808510069813487E-2</v>
      </c>
      <c r="Z827" s="10">
        <f t="shared" si="416"/>
        <v>19.79973578467375</v>
      </c>
      <c r="AA827">
        <f t="shared" si="394"/>
        <v>6205958.1144091198</v>
      </c>
      <c r="AB827" s="10">
        <f t="shared" si="395"/>
        <v>6.2059581144091203</v>
      </c>
      <c r="AC827" s="10">
        <f t="shared" si="396"/>
        <v>6.1049581144091203</v>
      </c>
      <c r="AD827" s="3">
        <f t="shared" si="397"/>
        <v>885.4181456720986</v>
      </c>
      <c r="AI827" s="94">
        <f t="shared" si="398"/>
        <v>0.97505565569552299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139.67353966066324</v>
      </c>
      <c r="I828">
        <f t="shared" si="390"/>
        <v>1.3967353966066323E-4</v>
      </c>
      <c r="J828" s="4">
        <f t="shared" si="406"/>
        <v>1614.8942541987592</v>
      </c>
      <c r="K828" s="40">
        <f t="shared" si="407"/>
        <v>11.561919731698241</v>
      </c>
      <c r="L828" s="40">
        <f t="shared" si="391"/>
        <v>0</v>
      </c>
      <c r="M828" s="10">
        <f t="shared" si="408"/>
        <v>6.2059581144091203</v>
      </c>
      <c r="N828" s="10">
        <f t="shared" si="387"/>
        <v>17.20418640980624</v>
      </c>
      <c r="O828" s="10">
        <f t="shared" si="388"/>
        <v>-0.14810000000000001</v>
      </c>
      <c r="P828" s="10">
        <f t="shared" si="409"/>
        <v>13.128622183054611</v>
      </c>
      <c r="Q828" s="42">
        <f t="shared" si="410"/>
        <v>1.0586401272356856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7.4862773699026133E-4</v>
      </c>
      <c r="U828" s="42">
        <f t="shared" si="412"/>
        <v>4.2958351700722437E-2</v>
      </c>
      <c r="V828" s="42">
        <f t="shared" si="413"/>
        <v>0.9816648813812896</v>
      </c>
      <c r="W828" s="42">
        <f t="shared" si="414"/>
        <v>0.97472038623552848</v>
      </c>
      <c r="X828" s="42">
        <f t="shared" si="415"/>
        <v>6.9444951457611204E-3</v>
      </c>
      <c r="Y828" s="42">
        <f t="shared" si="389"/>
        <v>1.4817516316162163E-2</v>
      </c>
      <c r="Z828" s="10">
        <f t="shared" si="416"/>
        <v>19.792903180068681</v>
      </c>
      <c r="AA828">
        <f t="shared" si="394"/>
        <v>6203851.3809971232</v>
      </c>
      <c r="AB828" s="10">
        <f t="shared" si="395"/>
        <v>6.203851380997123</v>
      </c>
      <c r="AC828" s="10">
        <f t="shared" si="396"/>
        <v>6.102851380997123</v>
      </c>
      <c r="AD828" s="3">
        <f t="shared" si="397"/>
        <v>885.11260057971333</v>
      </c>
      <c r="AI828" s="94">
        <f t="shared" si="398"/>
        <v>0.97472038623552848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139.67353966066324</v>
      </c>
      <c r="I829">
        <f t="shared" si="390"/>
        <v>1.3967353966066323E-4</v>
      </c>
      <c r="J829" s="4">
        <f t="shared" si="406"/>
        <v>1617.3151681461873</v>
      </c>
      <c r="K829" s="40">
        <f t="shared" si="407"/>
        <v>11.579252391508465</v>
      </c>
      <c r="L829" s="40">
        <f t="shared" si="391"/>
        <v>0</v>
      </c>
      <c r="M829" s="10">
        <f t="shared" si="408"/>
        <v>6.203851380997123</v>
      </c>
      <c r="N829" s="10">
        <f t="shared" si="387"/>
        <v>17.20418640980624</v>
      </c>
      <c r="O829" s="10">
        <f t="shared" si="388"/>
        <v>-0.14810000000000001</v>
      </c>
      <c r="P829" s="10">
        <f t="shared" si="409"/>
        <v>13.129282358848203</v>
      </c>
      <c r="Q829" s="42">
        <f t="shared" si="410"/>
        <v>1.0599369520301809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7.4934064661826103E-4</v>
      </c>
      <c r="U829" s="42">
        <f t="shared" si="412"/>
        <v>4.1685772369261589E-2</v>
      </c>
      <c r="V829" s="42">
        <f t="shared" si="413"/>
        <v>0.98130397942929515</v>
      </c>
      <c r="W829" s="42">
        <f t="shared" si="414"/>
        <v>0.97438402422180892</v>
      </c>
      <c r="X829" s="42">
        <f t="shared" si="415"/>
        <v>6.9199552074862281E-3</v>
      </c>
      <c r="Y829" s="42">
        <f t="shared" si="389"/>
        <v>1.4826490285652029E-2</v>
      </c>
      <c r="Z829" s="10">
        <f t="shared" si="416"/>
        <v>19.786048378081823</v>
      </c>
      <c r="AA829">
        <f t="shared" si="394"/>
        <v>6201737.8033480356</v>
      </c>
      <c r="AB829" s="10">
        <f t="shared" si="395"/>
        <v>6.2017378033480357</v>
      </c>
      <c r="AC829" s="10">
        <f t="shared" si="396"/>
        <v>6.1007378033480357</v>
      </c>
      <c r="AD829" s="3">
        <f t="shared" si="397"/>
        <v>884.80606284960629</v>
      </c>
      <c r="AI829" s="94">
        <f t="shared" si="398"/>
        <v>0.97438402422180892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139.67353966066324</v>
      </c>
      <c r="I830">
        <f t="shared" si="390"/>
        <v>1.3967353966066323E-4</v>
      </c>
      <c r="J830" s="4">
        <f t="shared" si="406"/>
        <v>1619.7379035738202</v>
      </c>
      <c r="K830" s="40">
        <f t="shared" si="407"/>
        <v>11.596598092301321</v>
      </c>
      <c r="L830" s="40">
        <f t="shared" si="391"/>
        <v>0</v>
      </c>
      <c r="M830" s="10">
        <f t="shared" si="408"/>
        <v>6.2017378033480357</v>
      </c>
      <c r="N830" s="10">
        <f t="shared" si="387"/>
        <v>17.20418640980624</v>
      </c>
      <c r="O830" s="10">
        <f t="shared" si="388"/>
        <v>-0.14810000000000001</v>
      </c>
      <c r="P830" s="10">
        <f t="shared" si="409"/>
        <v>13.129944938077614</v>
      </c>
      <c r="Q830" s="42">
        <f t="shared" si="410"/>
        <v>1.0612337113827282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7.5005325726142374E-4</v>
      </c>
      <c r="U830" s="42">
        <f t="shared" si="412"/>
        <v>4.0413726740684081E-2</v>
      </c>
      <c r="V830" s="42">
        <f t="shared" si="413"/>
        <v>0.98094193504662586</v>
      </c>
      <c r="W830" s="42">
        <f t="shared" si="414"/>
        <v>0.97404656945408552</v>
      </c>
      <c r="X830" s="42">
        <f t="shared" si="415"/>
        <v>6.8953655925403368E-3</v>
      </c>
      <c r="Y830" s="42">
        <f t="shared" si="389"/>
        <v>1.4835431915473388E-2</v>
      </c>
      <c r="Z830" s="10">
        <f t="shared" si="416"/>
        <v>19.779171374630327</v>
      </c>
      <c r="AA830">
        <f t="shared" si="394"/>
        <v>6199617.3802029686</v>
      </c>
      <c r="AB830" s="10">
        <f t="shared" si="395"/>
        <v>6.1996173802029686</v>
      </c>
      <c r="AC830" s="10">
        <f t="shared" si="396"/>
        <v>6.0986173802029686</v>
      </c>
      <c r="AD830" s="3">
        <f t="shared" si="397"/>
        <v>884.49853229919779</v>
      </c>
      <c r="AI830" s="94">
        <f t="shared" si="398"/>
        <v>0.97404656945408552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139.67353966066324</v>
      </c>
      <c r="I831">
        <f t="shared" si="390"/>
        <v>1.3967353966066323E-4</v>
      </c>
      <c r="J831" s="4">
        <f t="shared" si="406"/>
        <v>1622.1624604816582</v>
      </c>
      <c r="K831" s="40">
        <f t="shared" si="407"/>
        <v>11.613956834076809</v>
      </c>
      <c r="L831" s="40">
        <f t="shared" si="391"/>
        <v>0</v>
      </c>
      <c r="M831" s="10">
        <f t="shared" si="408"/>
        <v>6.1996173802029686</v>
      </c>
      <c r="N831" s="10">
        <f t="shared" si="387"/>
        <v>17.20418640980624</v>
      </c>
      <c r="O831" s="10">
        <f t="shared" si="388"/>
        <v>-0.14810000000000001</v>
      </c>
      <c r="P831" s="10">
        <f t="shared" si="409"/>
        <v>13.130609923845574</v>
      </c>
      <c r="Q831" s="42">
        <f t="shared" si="410"/>
        <v>1.0625304050622779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7.5076556798935295E-4</v>
      </c>
      <c r="U831" s="42">
        <f t="shared" si="412"/>
        <v>3.9142216475794009E-2</v>
      </c>
      <c r="V831" s="42">
        <f t="shared" si="413"/>
        <v>0.98057874804445899</v>
      </c>
      <c r="W831" s="42">
        <f t="shared" si="414"/>
        <v>0.97370802173136428</v>
      </c>
      <c r="X831" s="42">
        <f t="shared" si="415"/>
        <v>6.8707263130947105E-3</v>
      </c>
      <c r="Y831" s="42">
        <f t="shared" si="389"/>
        <v>1.4844341142857494E-2</v>
      </c>
      <c r="Z831" s="10">
        <f t="shared" si="416"/>
        <v>19.7722721656143</v>
      </c>
      <c r="AA831">
        <f t="shared" si="394"/>
        <v>6197490.1102977814</v>
      </c>
      <c r="AB831" s="10">
        <f t="shared" si="395"/>
        <v>6.1974901102977817</v>
      </c>
      <c r="AC831" s="10">
        <f t="shared" si="396"/>
        <v>6.0964901102977818</v>
      </c>
      <c r="AD831" s="3">
        <f t="shared" si="397"/>
        <v>884.19000874514597</v>
      </c>
      <c r="AI831" s="94">
        <f t="shared" si="398"/>
        <v>0.97370802173136428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139.67353966066324</v>
      </c>
      <c r="I832">
        <f t="shared" si="390"/>
        <v>1.3967353966066323E-4</v>
      </c>
      <c r="J832" s="4">
        <f t="shared" si="406"/>
        <v>1624.5888388697003</v>
      </c>
      <c r="K832" s="40">
        <f t="shared" si="407"/>
        <v>11.631328616834926</v>
      </c>
      <c r="L832" s="40">
        <f t="shared" si="391"/>
        <v>0</v>
      </c>
      <c r="M832" s="10">
        <f t="shared" si="408"/>
        <v>6.1974901102977817</v>
      </c>
      <c r="N832" s="10">
        <f t="shared" si="387"/>
        <v>17.20418640980624</v>
      </c>
      <c r="O832" s="10">
        <f t="shared" si="388"/>
        <v>-0.14810000000000001</v>
      </c>
      <c r="P832" s="10">
        <f t="shared" si="409"/>
        <v>13.131277319269152</v>
      </c>
      <c r="Q832" s="42">
        <f t="shared" si="410"/>
        <v>1.0638270328375439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7.5147757787165229E-4</v>
      </c>
      <c r="U832" s="42">
        <f t="shared" si="412"/>
        <v>3.7871243235395591E-2</v>
      </c>
      <c r="V832" s="42">
        <f t="shared" si="413"/>
        <v>0.98021441823404021</v>
      </c>
      <c r="W832" s="42">
        <f t="shared" si="414"/>
        <v>0.97336838085181154</v>
      </c>
      <c r="X832" s="42">
        <f t="shared" si="415"/>
        <v>6.8460373822286646E-3</v>
      </c>
      <c r="Y832" s="42">
        <f t="shared" si="389"/>
        <v>1.4853217905077801E-2</v>
      </c>
      <c r="Z832" s="10">
        <f t="shared" si="416"/>
        <v>19.765350746918276</v>
      </c>
      <c r="AA832">
        <f t="shared" si="394"/>
        <v>6195355.9923635293</v>
      </c>
      <c r="AB832" s="10">
        <f t="shared" si="395"/>
        <v>6.1953559923635293</v>
      </c>
      <c r="AC832" s="10">
        <f t="shared" si="396"/>
        <v>6.0943559923635293</v>
      </c>
      <c r="AD832" s="3">
        <f t="shared" si="397"/>
        <v>883.88049200341254</v>
      </c>
      <c r="AI832" s="94">
        <f t="shared" si="398"/>
        <v>0.97336838085181154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139.67353966066324</v>
      </c>
      <c r="I833">
        <f t="shared" si="390"/>
        <v>1.3967353966066323E-4</v>
      </c>
      <c r="J833" s="4">
        <f t="shared" si="406"/>
        <v>1627.0170387379478</v>
      </c>
      <c r="K833" s="40">
        <f t="shared" si="407"/>
        <v>11.648713440575678</v>
      </c>
      <c r="L833" s="40">
        <f t="shared" si="391"/>
        <v>0</v>
      </c>
      <c r="M833" s="10">
        <f t="shared" si="408"/>
        <v>6.1953559923635293</v>
      </c>
      <c r="N833" s="10">
        <f t="shared" si="387"/>
        <v>17.20418640980624</v>
      </c>
      <c r="O833" s="10">
        <f t="shared" si="388"/>
        <v>-0.14810000000000001</v>
      </c>
      <c r="P833" s="10">
        <f t="shared" si="409"/>
        <v>13.131947127479645</v>
      </c>
      <c r="Q833" s="42">
        <f t="shared" si="410"/>
        <v>1.0651235944770021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7.5218928597792548E-4</v>
      </c>
      <c r="U833" s="42">
        <f t="shared" si="412"/>
        <v>3.6600808680292488E-2</v>
      </c>
      <c r="V833" s="42">
        <f t="shared" si="413"/>
        <v>0.97984894542611034</v>
      </c>
      <c r="W833" s="42">
        <f t="shared" si="414"/>
        <v>0.97302764661282681</v>
      </c>
      <c r="X833" s="42">
        <f t="shared" si="415"/>
        <v>6.8212988132835273E-3</v>
      </c>
      <c r="Y833" s="42">
        <f t="shared" si="389"/>
        <v>1.4862062139450386E-2</v>
      </c>
      <c r="Z833" s="10">
        <f t="shared" si="416"/>
        <v>19.758407114411547</v>
      </c>
      <c r="AA833">
        <f t="shared" si="394"/>
        <v>6193215.0251265708</v>
      </c>
      <c r="AB833" s="10">
        <f t="shared" si="395"/>
        <v>6.1932150251265705</v>
      </c>
      <c r="AC833" s="10">
        <f t="shared" si="396"/>
        <v>6.0922150251265705</v>
      </c>
      <c r="AD833" s="3">
        <f t="shared" si="397"/>
        <v>883.56998188927787</v>
      </c>
      <c r="AI833" s="94">
        <f t="shared" si="398"/>
        <v>0.97302764661282681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139.67353966066324</v>
      </c>
      <c r="I834">
        <f t="shared" si="390"/>
        <v>1.3967353966066323E-4</v>
      </c>
      <c r="J834" s="4">
        <f t="shared" si="406"/>
        <v>1629.4470600864001</v>
      </c>
      <c r="K834" s="40">
        <f t="shared" si="407"/>
        <v>11.666111305299061</v>
      </c>
      <c r="L834" s="40">
        <f t="shared" si="391"/>
        <v>0</v>
      </c>
      <c r="M834" s="10">
        <f t="shared" si="408"/>
        <v>6.1932150251265705</v>
      </c>
      <c r="N834" s="10">
        <f t="shared" si="387"/>
        <v>17.20418640980624</v>
      </c>
      <c r="O834" s="10">
        <f t="shared" si="388"/>
        <v>-0.14810000000000001</v>
      </c>
      <c r="P834" s="10">
        <f t="shared" si="409"/>
        <v>13.132619351622608</v>
      </c>
      <c r="Q834" s="42">
        <f t="shared" si="410"/>
        <v>1.06642008974889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7.5290069137777624E-4</v>
      </c>
      <c r="U834" s="42">
        <f t="shared" si="412"/>
        <v>3.5330914471288909E-2</v>
      </c>
      <c r="V834" s="42">
        <f t="shared" si="413"/>
        <v>0.97948232942986724</v>
      </c>
      <c r="W834" s="42">
        <f t="shared" si="414"/>
        <v>0.9726858188110602</v>
      </c>
      <c r="X834" s="42">
        <f t="shared" si="415"/>
        <v>6.796510618807039E-3</v>
      </c>
      <c r="Y834" s="42">
        <f t="shared" si="389"/>
        <v>1.4870873783333006E-2</v>
      </c>
      <c r="Z834" s="10">
        <f t="shared" si="416"/>
        <v>19.751441263946695</v>
      </c>
      <c r="AA834">
        <f t="shared" si="394"/>
        <v>6191067.2073081089</v>
      </c>
      <c r="AB834" s="10">
        <f t="shared" si="395"/>
        <v>6.1910672073081088</v>
      </c>
      <c r="AC834" s="10">
        <f t="shared" si="396"/>
        <v>6.0900672073081088</v>
      </c>
      <c r="AD834" s="3">
        <f t="shared" si="397"/>
        <v>883.25847821727473</v>
      </c>
      <c r="AI834" s="94">
        <f t="shared" si="398"/>
        <v>0.9726858188110602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139.67353966066324</v>
      </c>
      <c r="I835">
        <f t="shared" si="390"/>
        <v>1.3967353966066323E-4</v>
      </c>
      <c r="J835" s="4">
        <f t="shared" si="406"/>
        <v>1631.8789029150573</v>
      </c>
      <c r="K835" s="40">
        <f t="shared" si="407"/>
        <v>11.683522211005076</v>
      </c>
      <c r="L835" s="40">
        <f t="shared" si="391"/>
        <v>0</v>
      </c>
      <c r="M835" s="10">
        <f t="shared" si="408"/>
        <v>6.1910672073081088</v>
      </c>
      <c r="N835" s="10">
        <f t="shared" si="387"/>
        <v>17.20418640980624</v>
      </c>
      <c r="O835" s="10">
        <f t="shared" si="388"/>
        <v>-0.14810000000000001</v>
      </c>
      <c r="P835" s="10">
        <f t="shared" si="409"/>
        <v>13.133293994858038</v>
      </c>
      <c r="Q835" s="42">
        <f t="shared" si="410"/>
        <v>1.0677165184212056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7.5361179314080808E-4</v>
      </c>
      <c r="U835" s="42">
        <f t="shared" si="412"/>
        <v>3.4061562269188897E-2</v>
      </c>
      <c r="V835" s="42">
        <f t="shared" si="413"/>
        <v>0.97911457005402847</v>
      </c>
      <c r="W835" s="42">
        <f t="shared" si="414"/>
        <v>0.97234289724233813</v>
      </c>
      <c r="X835" s="42">
        <f t="shared" si="415"/>
        <v>6.7716728116903324E-3</v>
      </c>
      <c r="Y835" s="42">
        <f t="shared" si="389"/>
        <v>1.4879652774125621E-2</v>
      </c>
      <c r="Z835" s="10">
        <f t="shared" si="416"/>
        <v>19.74445319136008</v>
      </c>
      <c r="AA835">
        <f t="shared" si="394"/>
        <v>6188912.5376243461</v>
      </c>
      <c r="AB835" s="10">
        <f t="shared" si="395"/>
        <v>6.1889125376243461</v>
      </c>
      <c r="AC835" s="10">
        <f t="shared" si="396"/>
        <v>6.0879125376243461</v>
      </c>
      <c r="AD835" s="3">
        <f t="shared" si="397"/>
        <v>882.94598080121045</v>
      </c>
      <c r="AI835" s="94">
        <f t="shared" si="398"/>
        <v>0.97234289724233813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139.67353966066324</v>
      </c>
      <c r="I836">
        <f t="shared" si="390"/>
        <v>1.3967353966066323E-4</v>
      </c>
      <c r="J836" s="4">
        <f t="shared" si="406"/>
        <v>1634.3125672239189</v>
      </c>
      <c r="K836" s="40">
        <f t="shared" si="407"/>
        <v>11.700946157693719</v>
      </c>
      <c r="L836" s="40">
        <f t="shared" si="391"/>
        <v>0</v>
      </c>
      <c r="M836" s="10">
        <f t="shared" si="408"/>
        <v>6.1889125376243461</v>
      </c>
      <c r="N836" s="10">
        <f t="shared" si="387"/>
        <v>17.20418640980624</v>
      </c>
      <c r="O836" s="10">
        <f t="shared" si="388"/>
        <v>-0.14810000000000001</v>
      </c>
      <c r="P836" s="10">
        <f t="shared" si="409"/>
        <v>13.133971060360368</v>
      </c>
      <c r="Q836" s="42">
        <f t="shared" si="410"/>
        <v>1.0690128802617056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7.5432259033662461E-4</v>
      </c>
      <c r="U836" s="42">
        <f t="shared" si="412"/>
        <v>3.2792753734796655E-2</v>
      </c>
      <c r="V836" s="42">
        <f t="shared" si="413"/>
        <v>0.97874566710703048</v>
      </c>
      <c r="W836" s="42">
        <f t="shared" si="414"/>
        <v>0.97199888170168924</v>
      </c>
      <c r="X836" s="42">
        <f t="shared" si="415"/>
        <v>6.7467854053412379E-3</v>
      </c>
      <c r="Y836" s="42">
        <f t="shared" si="389"/>
        <v>1.4888399049271148E-2</v>
      </c>
      <c r="Z836" s="10">
        <f t="shared" si="416"/>
        <v>19.737442892472622</v>
      </c>
      <c r="AA836">
        <f t="shared" si="394"/>
        <v>6186751.0147867259</v>
      </c>
      <c r="AB836" s="10">
        <f t="shared" si="395"/>
        <v>6.1867510147867257</v>
      </c>
      <c r="AC836" s="10">
        <f t="shared" si="396"/>
        <v>6.0857510147867258</v>
      </c>
      <c r="AD836" s="3">
        <f t="shared" si="397"/>
        <v>882.63248945420241</v>
      </c>
      <c r="AI836" s="94">
        <f t="shared" si="398"/>
        <v>0.97199888170168924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139.67353966066324</v>
      </c>
      <c r="I837">
        <f t="shared" si="390"/>
        <v>1.3967353966066323E-4</v>
      </c>
      <c r="J837" s="4">
        <f t="shared" si="406"/>
        <v>1636.7480530129858</v>
      </c>
      <c r="K837" s="40">
        <f t="shared" si="407"/>
        <v>11.718383145364999</v>
      </c>
      <c r="L837" s="40">
        <f t="shared" si="391"/>
        <v>0</v>
      </c>
      <c r="M837" s="10">
        <f t="shared" si="408"/>
        <v>6.1867510147867257</v>
      </c>
      <c r="N837" s="10">
        <f t="shared" si="387"/>
        <v>17.20418640980624</v>
      </c>
      <c r="O837" s="10">
        <f t="shared" si="388"/>
        <v>-0.14810000000000001</v>
      </c>
      <c r="P837" s="10">
        <f t="shared" si="409"/>
        <v>13.134650551318446</v>
      </c>
      <c r="Q837" s="42">
        <f t="shared" si="410"/>
        <v>1.0703091750379052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7.5503308203482956E-4</v>
      </c>
      <c r="U837" s="42">
        <f t="shared" si="412"/>
        <v>3.1524490528915851E-2</v>
      </c>
      <c r="V837" s="42">
        <f t="shared" si="413"/>
        <v>0.97837562039630199</v>
      </c>
      <c r="W837" s="42">
        <f t="shared" si="414"/>
        <v>0.9716537719833821</v>
      </c>
      <c r="X837" s="42">
        <f t="shared" si="415"/>
        <v>6.7218484129198952E-3</v>
      </c>
      <c r="Y837" s="42">
        <f t="shared" si="389"/>
        <v>1.4897112546255222E-2</v>
      </c>
      <c r="Z837" s="10">
        <f t="shared" si="416"/>
        <v>19.730410363089256</v>
      </c>
      <c r="AA837">
        <f t="shared" si="394"/>
        <v>6184582.6375017613</v>
      </c>
      <c r="AB837" s="10">
        <f t="shared" si="395"/>
        <v>6.1845826375017614</v>
      </c>
      <c r="AC837" s="10">
        <f t="shared" si="396"/>
        <v>6.0835826375017614</v>
      </c>
      <c r="AD837" s="3">
        <f t="shared" si="397"/>
        <v>882.31800398865289</v>
      </c>
      <c r="AI837" s="94">
        <f t="shared" si="398"/>
        <v>0.9716537719833821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139.67353966066324</v>
      </c>
      <c r="I838">
        <f t="shared" si="390"/>
        <v>1.3967353966066323E-4</v>
      </c>
      <c r="J838" s="4">
        <f t="shared" si="406"/>
        <v>1639.1853602822571</v>
      </c>
      <c r="K838" s="40">
        <f t="shared" si="407"/>
        <v>11.735833174018907</v>
      </c>
      <c r="L838" s="40">
        <f t="shared" si="391"/>
        <v>0</v>
      </c>
      <c r="M838" s="10">
        <f t="shared" si="408"/>
        <v>6.1845826375017614</v>
      </c>
      <c r="N838" s="10">
        <f t="shared" si="387"/>
        <v>17.20418640980624</v>
      </c>
      <c r="O838" s="10">
        <f t="shared" si="388"/>
        <v>-0.14810000000000001</v>
      </c>
      <c r="P838" s="10">
        <f t="shared" si="409"/>
        <v>13.135332470935637</v>
      </c>
      <c r="Q838" s="42">
        <f t="shared" si="410"/>
        <v>1.0716054025170769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7.5574326730502655E-4</v>
      </c>
      <c r="U838" s="42">
        <f t="shared" si="412"/>
        <v>3.0256774312350861E-2</v>
      </c>
      <c r="V838" s="42">
        <f t="shared" si="413"/>
        <v>0.97800442972794055</v>
      </c>
      <c r="W838" s="42">
        <f t="shared" si="414"/>
        <v>0.97130756788089745</v>
      </c>
      <c r="X838" s="42">
        <f t="shared" si="415"/>
        <v>6.6968618470431007E-3</v>
      </c>
      <c r="Y838" s="42">
        <f t="shared" si="389"/>
        <v>1.4905793202605575E-2</v>
      </c>
      <c r="Z838" s="10">
        <f t="shared" si="416"/>
        <v>19.723355598997916</v>
      </c>
      <c r="AA838">
        <f t="shared" si="394"/>
        <v>6182407.4044707222</v>
      </c>
      <c r="AB838" s="10">
        <f t="shared" si="395"/>
        <v>6.1824074044707222</v>
      </c>
      <c r="AC838" s="10">
        <f t="shared" si="396"/>
        <v>6.0814074044707223</v>
      </c>
      <c r="AD838" s="3">
        <f t="shared" si="397"/>
        <v>882.00252421620337</v>
      </c>
      <c r="AI838" s="94">
        <f t="shared" si="398"/>
        <v>0.97130756788089745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139.67353966066324</v>
      </c>
      <c r="I839">
        <f t="shared" si="390"/>
        <v>1.3967353966066323E-4</v>
      </c>
      <c r="J839" s="4">
        <f t="shared" si="406"/>
        <v>1641.6244890317334</v>
      </c>
      <c r="K839" s="40">
        <f t="shared" si="407"/>
        <v>11.753296243655448</v>
      </c>
      <c r="L839" s="40">
        <f t="shared" si="391"/>
        <v>0</v>
      </c>
      <c r="M839" s="10">
        <f t="shared" si="408"/>
        <v>6.1824074044707222</v>
      </c>
      <c r="N839" s="10">
        <f t="shared" si="387"/>
        <v>17.20418640980624</v>
      </c>
      <c r="O839" s="10">
        <f t="shared" si="388"/>
        <v>-0.14810000000000001</v>
      </c>
      <c r="P839" s="10">
        <f t="shared" si="409"/>
        <v>13.136016822429957</v>
      </c>
      <c r="Q839" s="42">
        <f t="shared" si="410"/>
        <v>1.072901562466249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7.5645314521681918E-4</v>
      </c>
      <c r="U839" s="42">
        <f t="shared" si="412"/>
        <v>2.898960674590537E-2</v>
      </c>
      <c r="V839" s="42">
        <f t="shared" si="413"/>
        <v>0.9776320949084093</v>
      </c>
      <c r="W839" s="42">
        <f t="shared" si="414"/>
        <v>0.97096026918687972</v>
      </c>
      <c r="X839" s="42">
        <f t="shared" si="415"/>
        <v>6.6718257215295784E-3</v>
      </c>
      <c r="Y839" s="42">
        <f t="shared" si="389"/>
        <v>1.4914440955893678E-2</v>
      </c>
      <c r="Z839" s="10">
        <f t="shared" si="416"/>
        <v>19.716278595971481</v>
      </c>
      <c r="AA839">
        <f t="shared" si="394"/>
        <v>6180225.3143902384</v>
      </c>
      <c r="AB839" s="10">
        <f t="shared" si="395"/>
        <v>6.1802253143902384</v>
      </c>
      <c r="AC839" s="10">
        <f t="shared" si="396"/>
        <v>6.0792253143902384</v>
      </c>
      <c r="AD839" s="3">
        <f t="shared" si="397"/>
        <v>881.68604994782288</v>
      </c>
      <c r="AI839" s="94">
        <f t="shared" si="398"/>
        <v>0.97096026918687972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139.67353966066324</v>
      </c>
      <c r="I840">
        <f t="shared" si="390"/>
        <v>1.3967353966066323E-4</v>
      </c>
      <c r="J840" s="4">
        <f t="shared" si="406"/>
        <v>1644.0654392614147</v>
      </c>
      <c r="K840" s="40">
        <f t="shared" si="407"/>
        <v>11.770772354274621</v>
      </c>
      <c r="L840" s="40">
        <f t="shared" si="391"/>
        <v>0</v>
      </c>
      <c r="M840" s="10">
        <f t="shared" si="408"/>
        <v>6.1802253143902384</v>
      </c>
      <c r="N840" s="10">
        <f t="shared" si="387"/>
        <v>17.20418640980624</v>
      </c>
      <c r="O840" s="10">
        <f t="shared" si="388"/>
        <v>-0.14810000000000001</v>
      </c>
      <c r="P840" s="10">
        <f t="shared" si="409"/>
        <v>13.136703609033946</v>
      </c>
      <c r="Q840" s="42">
        <f t="shared" si="410"/>
        <v>1.0741976546522045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7.5716271483981118E-4</v>
      </c>
      <c r="U840" s="42">
        <f t="shared" si="412"/>
        <v>2.7722989490383574E-2</v>
      </c>
      <c r="V840" s="42">
        <f t="shared" si="413"/>
        <v>0.97725861574269546</v>
      </c>
      <c r="W840" s="42">
        <f t="shared" si="414"/>
        <v>0.97061187569323237</v>
      </c>
      <c r="X840" s="42">
        <f t="shared" si="415"/>
        <v>6.6467400494630846E-3</v>
      </c>
      <c r="Y840" s="42">
        <f t="shared" si="389"/>
        <v>1.4923055743733864E-2</v>
      </c>
      <c r="Z840" s="10">
        <f t="shared" si="416"/>
        <v>19.709179349766391</v>
      </c>
      <c r="AA840">
        <f t="shared" si="394"/>
        <v>6178036.3659518706</v>
      </c>
      <c r="AB840" s="10">
        <f t="shared" si="395"/>
        <v>6.1780363659518702</v>
      </c>
      <c r="AC840" s="10">
        <f t="shared" si="396"/>
        <v>6.0770363659518702</v>
      </c>
      <c r="AD840" s="3">
        <f t="shared" si="397"/>
        <v>881.36858099374479</v>
      </c>
      <c r="AI840" s="94">
        <f t="shared" si="398"/>
        <v>0.97061187569323237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139.67353966066324</v>
      </c>
      <c r="I841">
        <f t="shared" si="390"/>
        <v>1.3967353966066323E-4</v>
      </c>
      <c r="J841" s="4">
        <f t="shared" si="406"/>
        <v>1646.5082109713003</v>
      </c>
      <c r="K841" s="40">
        <f t="shared" si="407"/>
        <v>11.788261505876422</v>
      </c>
      <c r="L841" s="40">
        <f t="shared" si="391"/>
        <v>0</v>
      </c>
      <c r="M841" s="10">
        <f t="shared" si="408"/>
        <v>6.1780363659518702</v>
      </c>
      <c r="N841" s="10">
        <f t="shared" si="387"/>
        <v>17.20418640980624</v>
      </c>
      <c r="O841" s="10">
        <f t="shared" si="388"/>
        <v>-0.14810000000000001</v>
      </c>
      <c r="P841" s="10">
        <f t="shared" si="409"/>
        <v>13.137392833994841</v>
      </c>
      <c r="Q841" s="42">
        <f t="shared" si="410"/>
        <v>1.0754936788414808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7.5787197524360595E-4</v>
      </c>
      <c r="U841" s="42">
        <f t="shared" si="412"/>
        <v>2.6456924206589696E-2</v>
      </c>
      <c r="V841" s="42">
        <f t="shared" si="413"/>
        <v>0.97688399203476706</v>
      </c>
      <c r="W841" s="42">
        <f t="shared" si="414"/>
        <v>0.97026238719104918</v>
      </c>
      <c r="X841" s="42">
        <f t="shared" si="415"/>
        <v>6.6216048437178765E-3</v>
      </c>
      <c r="Y841" s="42">
        <f t="shared" si="389"/>
        <v>1.4931637503783152E-2</v>
      </c>
      <c r="Z841" s="10">
        <f t="shared" si="416"/>
        <v>19.70205785612222</v>
      </c>
      <c r="AA841">
        <f t="shared" si="394"/>
        <v>6175840.557841979</v>
      </c>
      <c r="AB841" s="10">
        <f t="shared" si="395"/>
        <v>6.1758405578419788</v>
      </c>
      <c r="AC841" s="10">
        <f t="shared" si="396"/>
        <v>6.0748405578419788</v>
      </c>
      <c r="AD841" s="3">
        <f t="shared" si="397"/>
        <v>881.0501171634487</v>
      </c>
      <c r="AI841" s="94">
        <f t="shared" si="398"/>
        <v>0.97026238719104918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139.67353966066324</v>
      </c>
      <c r="I842">
        <f t="shared" si="390"/>
        <v>1.3967353966066323E-4</v>
      </c>
      <c r="J842" s="4">
        <f t="shared" si="406"/>
        <v>1648.9528041613912</v>
      </c>
      <c r="K842" s="40">
        <f t="shared" si="407"/>
        <v>11.80576369846086</v>
      </c>
      <c r="L842" s="40">
        <f t="shared" si="391"/>
        <v>0</v>
      </c>
      <c r="M842" s="10">
        <f t="shared" si="408"/>
        <v>6.1758405578419788</v>
      </c>
      <c r="N842" s="10">
        <f t="shared" si="387"/>
        <v>17.20418640980624</v>
      </c>
      <c r="O842" s="10">
        <f t="shared" si="388"/>
        <v>-0.14810000000000001</v>
      </c>
      <c r="P842" s="10">
        <f t="shared" si="409"/>
        <v>13.138084500574676</v>
      </c>
      <c r="Q842" s="42">
        <f t="shared" si="410"/>
        <v>1.076789634800368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7.5858092549780732E-4</v>
      </c>
      <c r="U842" s="42">
        <f t="shared" si="412"/>
        <v>2.5191412555327395E-2</v>
      </c>
      <c r="V842" s="42">
        <f t="shared" si="413"/>
        <v>0.97650822358882694</v>
      </c>
      <c r="W842" s="42">
        <f t="shared" si="414"/>
        <v>0.96991180347059414</v>
      </c>
      <c r="X842" s="42">
        <f t="shared" si="415"/>
        <v>6.5964201182328042E-3</v>
      </c>
      <c r="Y842" s="42">
        <f t="shared" si="389"/>
        <v>1.4940186173742698E-2</v>
      </c>
      <c r="Z842" s="10">
        <f t="shared" si="416"/>
        <v>19.694914110763364</v>
      </c>
      <c r="AA842">
        <f t="shared" si="394"/>
        <v>6173637.8887422439</v>
      </c>
      <c r="AB842" s="10">
        <f t="shared" si="395"/>
        <v>6.1736378887422436</v>
      </c>
      <c r="AC842" s="10">
        <f t="shared" si="396"/>
        <v>6.0726378887422436</v>
      </c>
      <c r="AD842" s="3">
        <f t="shared" si="397"/>
        <v>880.7306582657352</v>
      </c>
      <c r="AI842" s="94">
        <f t="shared" si="398"/>
        <v>0.96991180347059414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139.67353966066324</v>
      </c>
      <c r="I843">
        <f t="shared" si="390"/>
        <v>1.3967353966066323E-4</v>
      </c>
      <c r="J843" s="4">
        <f t="shared" si="406"/>
        <v>1651.3992188316865</v>
      </c>
      <c r="K843" s="40">
        <f t="shared" si="407"/>
        <v>11.823278932027925</v>
      </c>
      <c r="L843" s="40">
        <f t="shared" si="391"/>
        <v>0</v>
      </c>
      <c r="M843" s="10">
        <f t="shared" si="408"/>
        <v>6.1736378887422436</v>
      </c>
      <c r="N843" s="10">
        <f t="shared" si="387"/>
        <v>17.20418640980624</v>
      </c>
      <c r="O843" s="10">
        <f t="shared" si="388"/>
        <v>-0.14810000000000001</v>
      </c>
      <c r="P843" s="10">
        <f t="shared" si="409"/>
        <v>13.138778612050153</v>
      </c>
      <c r="Q843" s="42">
        <f t="shared" si="410"/>
        <v>1.0780855222949079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7.592895646720189E-4</v>
      </c>
      <c r="U843" s="42">
        <f t="shared" si="412"/>
        <v>2.3926456197401066E-2</v>
      </c>
      <c r="V843" s="42">
        <f t="shared" si="413"/>
        <v>0.97613131020717359</v>
      </c>
      <c r="W843" s="42">
        <f t="shared" si="414"/>
        <v>0.96956012432138328</v>
      </c>
      <c r="X843" s="42">
        <f t="shared" si="415"/>
        <v>6.5711858857903094E-3</v>
      </c>
      <c r="Y843" s="42">
        <f t="shared" si="389"/>
        <v>1.4948701691356391E-2</v>
      </c>
      <c r="Z843" s="10">
        <f t="shared" si="416"/>
        <v>19.687748109396974</v>
      </c>
      <c r="AA843">
        <f t="shared" si="394"/>
        <v>6171428.3573290287</v>
      </c>
      <c r="AB843" s="10">
        <f t="shared" si="395"/>
        <v>6.1714283573290283</v>
      </c>
      <c r="AC843" s="10">
        <f t="shared" si="396"/>
        <v>6.0704283573290283</v>
      </c>
      <c r="AD843" s="3">
        <f t="shared" si="397"/>
        <v>880.41020410863359</v>
      </c>
      <c r="AI843" s="94">
        <f t="shared" si="398"/>
        <v>0.96956012432138328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139.67353966066324</v>
      </c>
      <c r="I844">
        <f t="shared" si="390"/>
        <v>1.3967353966066323E-4</v>
      </c>
      <c r="J844" s="4">
        <f t="shared" si="406"/>
        <v>1653.8474549821872</v>
      </c>
      <c r="K844" s="40">
        <f t="shared" si="407"/>
        <v>11.840807206577626</v>
      </c>
      <c r="L844" s="40">
        <f t="shared" si="391"/>
        <v>0</v>
      </c>
      <c r="M844" s="10">
        <f t="shared" si="408"/>
        <v>6.1714283573290283</v>
      </c>
      <c r="N844" s="10">
        <f t="shared" si="387"/>
        <v>17.20418640980624</v>
      </c>
      <c r="O844" s="10">
        <f t="shared" si="388"/>
        <v>-0.14810000000000001</v>
      </c>
      <c r="P844" s="10">
        <f t="shared" si="409"/>
        <v>13.139475171712908</v>
      </c>
      <c r="Q844" s="42">
        <f t="shared" si="410"/>
        <v>1.079381341090893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7.5999789183584443E-4</v>
      </c>
      <c r="U844" s="42">
        <f t="shared" si="412"/>
        <v>2.2662056793614375E-2</v>
      </c>
      <c r="V844" s="42">
        <f t="shared" si="413"/>
        <v>0.97575325169250671</v>
      </c>
      <c r="W844" s="42">
        <f t="shared" si="414"/>
        <v>0.96920734953208454</v>
      </c>
      <c r="X844" s="42">
        <f t="shared" si="415"/>
        <v>6.5459021604221679E-3</v>
      </c>
      <c r="Y844" s="42">
        <f t="shared" si="389"/>
        <v>1.4957183994412544E-2</v>
      </c>
      <c r="Z844" s="10">
        <f t="shared" si="416"/>
        <v>19.680559847714971</v>
      </c>
      <c r="AA844">
        <f t="shared" si="394"/>
        <v>6169211.9622739991</v>
      </c>
      <c r="AB844" s="10">
        <f t="shared" si="395"/>
        <v>6.1692119622739989</v>
      </c>
      <c r="AC844" s="10">
        <f t="shared" si="396"/>
        <v>6.0682119622739989</v>
      </c>
      <c r="AD844" s="3">
        <f t="shared" si="397"/>
        <v>880.08875449949221</v>
      </c>
      <c r="AI844" s="94">
        <f t="shared" si="398"/>
        <v>0.96920734953208454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139.67353966066324</v>
      </c>
      <c r="I845">
        <f t="shared" si="390"/>
        <v>1.3967353966066323E-4</v>
      </c>
      <c r="J845" s="4">
        <f t="shared" si="406"/>
        <v>1656.2975126128924</v>
      </c>
      <c r="K845" s="40">
        <f t="shared" si="407"/>
        <v>11.858348522109958</v>
      </c>
      <c r="L845" s="40">
        <f t="shared" si="391"/>
        <v>0</v>
      </c>
      <c r="M845" s="10">
        <f t="shared" si="408"/>
        <v>6.1692119622739989</v>
      </c>
      <c r="N845" s="10">
        <f t="shared" si="387"/>
        <v>17.20418640980624</v>
      </c>
      <c r="O845" s="10">
        <f t="shared" si="388"/>
        <v>-0.14810000000000001</v>
      </c>
      <c r="P845" s="10">
        <f t="shared" si="409"/>
        <v>13.14017418286935</v>
      </c>
      <c r="Q845" s="42">
        <f t="shared" si="410"/>
        <v>1.0806770909538652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7.607059060588874E-4</v>
      </c>
      <c r="U845" s="42">
        <f t="shared" si="412"/>
        <v>2.1398216004771521E-2</v>
      </c>
      <c r="V845" s="42">
        <f t="shared" si="413"/>
        <v>0.97537404784580983</v>
      </c>
      <c r="W845" s="42">
        <f t="shared" si="414"/>
        <v>0.96885347889061524</v>
      </c>
      <c r="X845" s="42">
        <f t="shared" si="415"/>
        <v>6.5205689551945945E-3</v>
      </c>
      <c r="Y845" s="42">
        <f t="shared" si="389"/>
        <v>1.4965633020742738E-2</v>
      </c>
      <c r="Z845" s="10">
        <f t="shared" si="416"/>
        <v>19.673349321392315</v>
      </c>
      <c r="AA845">
        <f t="shared" si="394"/>
        <v>6166988.7022435935</v>
      </c>
      <c r="AB845" s="10">
        <f t="shared" si="395"/>
        <v>6.1669887022435939</v>
      </c>
      <c r="AC845" s="10">
        <f t="shared" si="396"/>
        <v>6.0659887022435939</v>
      </c>
      <c r="AD845" s="3">
        <f t="shared" si="397"/>
        <v>879.76630924490121</v>
      </c>
      <c r="AI845" s="94">
        <f t="shared" si="398"/>
        <v>0.96885347889061524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139.67353966066324</v>
      </c>
      <c r="I846">
        <f t="shared" si="390"/>
        <v>1.3967353966066323E-4</v>
      </c>
      <c r="J846" s="4">
        <f t="shared" si="406"/>
        <v>1658.7493917238023</v>
      </c>
      <c r="K846" s="40">
        <f t="shared" si="407"/>
        <v>11.875902878624919</v>
      </c>
      <c r="L846" s="40">
        <f t="shared" si="391"/>
        <v>0</v>
      </c>
      <c r="M846" s="10">
        <f t="shared" si="408"/>
        <v>6.1669887022435939</v>
      </c>
      <c r="N846" s="10">
        <f t="shared" si="387"/>
        <v>17.20418640980624</v>
      </c>
      <c r="O846" s="10">
        <f t="shared" si="388"/>
        <v>-0.14810000000000001</v>
      </c>
      <c r="P846" s="10">
        <f t="shared" si="409"/>
        <v>13.140875648840893</v>
      </c>
      <c r="Q846" s="42">
        <f t="shared" si="410"/>
        <v>1.0819727716491152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7.6141360641075132E-4</v>
      </c>
      <c r="U846" s="42">
        <f t="shared" si="412"/>
        <v>2.0134935491676734E-2</v>
      </c>
      <c r="V846" s="42">
        <f t="shared" si="413"/>
        <v>0.97499369846754469</v>
      </c>
      <c r="W846" s="42">
        <f t="shared" si="414"/>
        <v>0.96849851218405825</v>
      </c>
      <c r="X846" s="42">
        <f t="shared" si="415"/>
        <v>6.4951862834864427E-3</v>
      </c>
      <c r="Y846" s="42">
        <f t="shared" si="389"/>
        <v>1.4974048708222304E-2</v>
      </c>
      <c r="Z846" s="10">
        <f t="shared" si="416"/>
        <v>19.666116526087425</v>
      </c>
      <c r="AA846">
        <f t="shared" si="394"/>
        <v>6164758.5758991484</v>
      </c>
      <c r="AB846" s="10">
        <f t="shared" si="395"/>
        <v>6.1647585758991488</v>
      </c>
      <c r="AC846" s="10">
        <f t="shared" si="396"/>
        <v>6.0637585758991488</v>
      </c>
      <c r="AD846" s="3">
        <f t="shared" si="397"/>
        <v>879.44286815071041</v>
      </c>
      <c r="AI846" s="94">
        <f t="shared" si="398"/>
        <v>0.96849851218405825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139.67353966066324</v>
      </c>
      <c r="I847">
        <f t="shared" si="390"/>
        <v>1.3967353966066323E-4</v>
      </c>
      <c r="J847" s="4">
        <f t="shared" si="406"/>
        <v>1661.2030923149173</v>
      </c>
      <c r="K847" s="40">
        <f t="shared" si="407"/>
        <v>11.893470276122514</v>
      </c>
      <c r="L847" s="40">
        <f t="shared" si="391"/>
        <v>0</v>
      </c>
      <c r="M847" s="10">
        <f t="shared" si="408"/>
        <v>6.1647585758991488</v>
      </c>
      <c r="N847" s="10">
        <f t="shared" si="387"/>
        <v>17.20418640980624</v>
      </c>
      <c r="O847" s="10">
        <f t="shared" si="388"/>
        <v>-0.14810000000000001</v>
      </c>
      <c r="P847" s="10">
        <f t="shared" si="409"/>
        <v>13.141579572963956</v>
      </c>
      <c r="Q847" s="42">
        <f t="shared" si="410"/>
        <v>1.0832683829416809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7.6212099196104014E-4</v>
      </c>
      <c r="U847" s="42">
        <f t="shared" si="412"/>
        <v>1.8872216915133667E-2</v>
      </c>
      <c r="V847" s="42">
        <f t="shared" si="413"/>
        <v>0.97461220335806165</v>
      </c>
      <c r="W847" s="42">
        <f t="shared" si="414"/>
        <v>0.96814244919868242</v>
      </c>
      <c r="X847" s="42">
        <f t="shared" si="415"/>
        <v>6.4697541593792263E-3</v>
      </c>
      <c r="Y847" s="42">
        <f t="shared" si="389"/>
        <v>1.4982430994771321E-2</v>
      </c>
      <c r="Z847" s="10">
        <f t="shared" si="416"/>
        <v>19.658861457443265</v>
      </c>
      <c r="AA847">
        <f t="shared" si="394"/>
        <v>6162521.5818972364</v>
      </c>
      <c r="AB847" s="10">
        <f t="shared" si="395"/>
        <v>6.1625215818972361</v>
      </c>
      <c r="AC847" s="10">
        <f t="shared" si="396"/>
        <v>6.0615215818972361</v>
      </c>
      <c r="AD847" s="3">
        <f t="shared" si="397"/>
        <v>879.11843102207922</v>
      </c>
      <c r="AI847" s="94">
        <f t="shared" si="398"/>
        <v>0.96814244919868242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139.67353966066324</v>
      </c>
      <c r="I848">
        <f t="shared" si="390"/>
        <v>1.3967353966066323E-4</v>
      </c>
      <c r="J848" s="4">
        <f t="shared" si="406"/>
        <v>1663.6586143862366</v>
      </c>
      <c r="K848" s="40">
        <f t="shared" si="407"/>
        <v>11.911050714602737</v>
      </c>
      <c r="L848" s="40">
        <f t="shared" si="391"/>
        <v>0</v>
      </c>
      <c r="M848" s="10">
        <f t="shared" si="408"/>
        <v>6.1625215818972361</v>
      </c>
      <c r="N848" s="10">
        <f t="shared" si="387"/>
        <v>17.20418640980624</v>
      </c>
      <c r="O848" s="10">
        <f t="shared" si="388"/>
        <v>-0.14810000000000001</v>
      </c>
      <c r="P848" s="10">
        <f t="shared" si="409"/>
        <v>13.142285958589907</v>
      </c>
      <c r="Q848" s="42">
        <f t="shared" si="410"/>
        <v>1.0845639245963468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7.6282806177935725E-4</v>
      </c>
      <c r="U848" s="42">
        <f t="shared" si="412"/>
        <v>1.7610061935946716E-2</v>
      </c>
      <c r="V848" s="42">
        <f t="shared" si="413"/>
        <v>0.97422956231577695</v>
      </c>
      <c r="W848" s="42">
        <f t="shared" si="414"/>
        <v>0.96778528971999522</v>
      </c>
      <c r="X848" s="42">
        <f t="shared" si="415"/>
        <v>6.4442725957817304E-3</v>
      </c>
      <c r="Y848" s="42">
        <f t="shared" si="389"/>
        <v>1.4990779818353178E-2</v>
      </c>
      <c r="Z848" s="10">
        <f t="shared" si="416"/>
        <v>19.651584111085256</v>
      </c>
      <c r="AA848">
        <f t="shared" si="394"/>
        <v>6160277.7188890204</v>
      </c>
      <c r="AB848" s="10">
        <f t="shared" si="395"/>
        <v>6.1602777188890201</v>
      </c>
      <c r="AC848" s="10">
        <f t="shared" si="396"/>
        <v>6.0592777188890201</v>
      </c>
      <c r="AD848" s="3">
        <f t="shared" si="397"/>
        <v>878.79299766338227</v>
      </c>
      <c r="AI848" s="94">
        <f t="shared" si="398"/>
        <v>0.96778528971999522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139.67353966066324</v>
      </c>
      <c r="I849">
        <f t="shared" si="390"/>
        <v>1.3967353966066323E-4</v>
      </c>
      <c r="J849" s="4">
        <f t="shared" si="406"/>
        <v>1666.1159579377613</v>
      </c>
      <c r="K849" s="40">
        <f t="shared" si="407"/>
        <v>11.928644194065596</v>
      </c>
      <c r="L849" s="40">
        <f t="shared" si="391"/>
        <v>0</v>
      </c>
      <c r="M849" s="10">
        <f t="shared" si="408"/>
        <v>6.1602777188890201</v>
      </c>
      <c r="N849" s="10">
        <f t="shared" si="387"/>
        <v>17.20418640980624</v>
      </c>
      <c r="O849" s="10">
        <f t="shared" si="388"/>
        <v>-0.14810000000000001</v>
      </c>
      <c r="P849" s="10">
        <f t="shared" si="409"/>
        <v>13.142994809085321</v>
      </c>
      <c r="Q849" s="42">
        <f t="shared" si="410"/>
        <v>1.0858593963776422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7.6353481493530648E-4</v>
      </c>
      <c r="U849" s="42">
        <f t="shared" si="412"/>
        <v>1.634847221491954E-2</v>
      </c>
      <c r="V849" s="42">
        <f t="shared" si="413"/>
        <v>0.97384577513965342</v>
      </c>
      <c r="W849" s="42">
        <f t="shared" si="414"/>
        <v>0.96742703353264059</v>
      </c>
      <c r="X849" s="42">
        <f t="shared" si="415"/>
        <v>6.4187416070128345E-3</v>
      </c>
      <c r="Y849" s="42">
        <f t="shared" si="389"/>
        <v>1.499909511697649E-2</v>
      </c>
      <c r="Z849" s="10">
        <f t="shared" si="416"/>
        <v>19.644284482623558</v>
      </c>
      <c r="AA849">
        <f t="shared" si="394"/>
        <v>6158026.9855209552</v>
      </c>
      <c r="AB849" s="10">
        <f t="shared" si="395"/>
        <v>6.1580269855209551</v>
      </c>
      <c r="AC849" s="10">
        <f t="shared" si="396"/>
        <v>6.0570269855209551</v>
      </c>
      <c r="AD849" s="3">
        <f t="shared" si="397"/>
        <v>878.46656787831114</v>
      </c>
      <c r="AI849" s="94">
        <f t="shared" si="398"/>
        <v>0.96742703353264059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139.67353966066324</v>
      </c>
      <c r="I850">
        <f t="shared" si="390"/>
        <v>1.3967353966066323E-4</v>
      </c>
      <c r="J850" s="4">
        <f t="shared" si="406"/>
        <v>1668.5751229694904</v>
      </c>
      <c r="K850" s="40">
        <f t="shared" si="407"/>
        <v>11.946250714511084</v>
      </c>
      <c r="L850" s="40">
        <f t="shared" si="391"/>
        <v>0</v>
      </c>
      <c r="M850" s="10">
        <f t="shared" si="408"/>
        <v>6.1580269855209551</v>
      </c>
      <c r="N850" s="10">
        <f t="shared" si="387"/>
        <v>17.20418640980624</v>
      </c>
      <c r="O850" s="10">
        <f t="shared" si="388"/>
        <v>-0.14810000000000001</v>
      </c>
      <c r="P850" s="10">
        <f t="shared" si="409"/>
        <v>13.143706127831814</v>
      </c>
      <c r="Q850" s="42">
        <f t="shared" si="410"/>
        <v>1.0871547980498411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7.6424125049849134E-4</v>
      </c>
      <c r="U850" s="42">
        <f t="shared" si="412"/>
        <v>1.508744941285654E-2</v>
      </c>
      <c r="V850" s="42">
        <f t="shared" si="413"/>
        <v>0.97346084162642377</v>
      </c>
      <c r="W850" s="42">
        <f t="shared" si="414"/>
        <v>0.96706768042051106</v>
      </c>
      <c r="X850" s="42">
        <f t="shared" si="415"/>
        <v>6.3931612059127119E-3</v>
      </c>
      <c r="Y850" s="42">
        <f t="shared" si="389"/>
        <v>1.5007376828693266E-2</v>
      </c>
      <c r="Z850" s="10">
        <f t="shared" si="416"/>
        <v>19.636962567650478</v>
      </c>
      <c r="AA850">
        <f t="shared" si="394"/>
        <v>6155769.3804339971</v>
      </c>
      <c r="AB850" s="10">
        <f t="shared" si="395"/>
        <v>6.1557693804339975</v>
      </c>
      <c r="AC850" s="10">
        <f t="shared" si="396"/>
        <v>6.0547693804339975</v>
      </c>
      <c r="AD850" s="3">
        <f t="shared" si="397"/>
        <v>878.13914146976026</v>
      </c>
      <c r="AI850" s="94">
        <f t="shared" si="398"/>
        <v>0.96706768042051106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139.67353966066324</v>
      </c>
      <c r="I851">
        <f t="shared" si="390"/>
        <v>1.3967353966066323E-4</v>
      </c>
      <c r="J851" s="4">
        <f t="shared" si="406"/>
        <v>1671.0361094814245</v>
      </c>
      <c r="K851" s="40">
        <f t="shared" si="407"/>
        <v>11.963870275939204</v>
      </c>
      <c r="L851" s="40">
        <f t="shared" si="391"/>
        <v>0</v>
      </c>
      <c r="M851" s="10">
        <f t="shared" si="408"/>
        <v>6.1557693804339975</v>
      </c>
      <c r="N851" s="10">
        <f t="shared" si="387"/>
        <v>17.20418640980624</v>
      </c>
      <c r="O851" s="10">
        <f t="shared" si="388"/>
        <v>-0.14810000000000001</v>
      </c>
      <c r="P851" s="10">
        <f t="shared" si="409"/>
        <v>13.144419918226331</v>
      </c>
      <c r="Q851" s="42">
        <f t="shared" si="410"/>
        <v>1.08845012937696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7.6494736753851544E-4</v>
      </c>
      <c r="U851" s="42">
        <f t="shared" si="412"/>
        <v>1.3826995190561377E-2</v>
      </c>
      <c r="V851" s="42">
        <f t="shared" si="413"/>
        <v>0.9730747615736971</v>
      </c>
      <c r="W851" s="42">
        <f t="shared" si="414"/>
        <v>0.96670723016662086</v>
      </c>
      <c r="X851" s="42">
        <f t="shared" si="415"/>
        <v>6.3675314070762434E-3</v>
      </c>
      <c r="Y851" s="42">
        <f t="shared" si="389"/>
        <v>1.5015624891601265E-2</v>
      </c>
      <c r="Z851" s="10">
        <f t="shared" si="416"/>
        <v>19.629618361743329</v>
      </c>
      <c r="AA851">
        <f t="shared" si="394"/>
        <v>6153504.902264473</v>
      </c>
      <c r="AB851" s="10">
        <f t="shared" si="395"/>
        <v>6.1535049022644728</v>
      </c>
      <c r="AC851" s="10">
        <f t="shared" si="396"/>
        <v>6.0525049022644728</v>
      </c>
      <c r="AD851" s="3">
        <f t="shared" si="397"/>
        <v>877.81071823995262</v>
      </c>
      <c r="AI851" s="94">
        <f t="shared" si="398"/>
        <v>0.96670723016662086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139.67353966066324</v>
      </c>
      <c r="I852">
        <f t="shared" si="390"/>
        <v>1.3967353966066323E-4</v>
      </c>
      <c r="J852" s="4">
        <f t="shared" si="406"/>
        <v>1673.4989174735633</v>
      </c>
      <c r="K852" s="40">
        <f t="shared" si="407"/>
        <v>11.981502878349955</v>
      </c>
      <c r="L852" s="40">
        <f t="shared" si="391"/>
        <v>0</v>
      </c>
      <c r="M852" s="10">
        <f t="shared" si="408"/>
        <v>6.1535049022644728</v>
      </c>
      <c r="N852" s="10">
        <f t="shared" si="387"/>
        <v>17.20418640980624</v>
      </c>
      <c r="O852" s="10">
        <f t="shared" si="388"/>
        <v>-0.14810000000000001</v>
      </c>
      <c r="P852" s="10">
        <f t="shared" si="409"/>
        <v>13.145136183680941</v>
      </c>
      <c r="Q852" s="42">
        <f t="shared" si="410"/>
        <v>1.0897453901227574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7.6565316512498252E-4</v>
      </c>
      <c r="U852" s="42">
        <f t="shared" si="412"/>
        <v>1.2567111208838447E-2</v>
      </c>
      <c r="V852" s="42">
        <f t="shared" si="413"/>
        <v>0.97268753477684233</v>
      </c>
      <c r="W852" s="42">
        <f t="shared" si="414"/>
        <v>0.96634568255324571</v>
      </c>
      <c r="X852" s="42">
        <f t="shared" si="415"/>
        <v>6.3418522235966224E-3</v>
      </c>
      <c r="Y852" s="42">
        <f t="shared" si="389"/>
        <v>1.5023839243842138E-2</v>
      </c>
      <c r="Z852" s="10">
        <f t="shared" si="416"/>
        <v>19.62225186046178</v>
      </c>
      <c r="AA852">
        <f t="shared" si="394"/>
        <v>6151233.5496432725</v>
      </c>
      <c r="AB852" s="10">
        <f t="shared" si="395"/>
        <v>6.1512335496432726</v>
      </c>
      <c r="AC852" s="10">
        <f t="shared" si="396"/>
        <v>6.0502335496432726</v>
      </c>
      <c r="AD852" s="3">
        <f t="shared" si="397"/>
        <v>877.48129799032233</v>
      </c>
      <c r="AI852" s="94">
        <f t="shared" si="398"/>
        <v>0.96634568255324571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139.67353966066324</v>
      </c>
      <c r="I853">
        <f t="shared" si="390"/>
        <v>1.3967353966066323E-4</v>
      </c>
      <c r="J853" s="4">
        <f t="shared" si="406"/>
        <v>1675.9635469459072</v>
      </c>
      <c r="K853" s="40">
        <f t="shared" si="407"/>
        <v>11.99914852174334</v>
      </c>
      <c r="L853" s="40">
        <f t="shared" si="391"/>
        <v>0</v>
      </c>
      <c r="M853" s="10">
        <f t="shared" si="408"/>
        <v>6.1512335496432726</v>
      </c>
      <c r="N853" s="10">
        <f t="shared" si="387"/>
        <v>17.20418640980624</v>
      </c>
      <c r="O853" s="10">
        <f t="shared" si="388"/>
        <v>-0.14810000000000001</v>
      </c>
      <c r="P853" s="10">
        <f t="shared" si="409"/>
        <v>13.145854927623125</v>
      </c>
      <c r="Q853" s="42">
        <f t="shared" si="410"/>
        <v>1.0910405800507328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7.6635864232749617E-4</v>
      </c>
      <c r="U853" s="42">
        <f t="shared" si="412"/>
        <v>1.1307799128491409E-2</v>
      </c>
      <c r="V853" s="42">
        <f t="shared" si="413"/>
        <v>0.97229916103158853</v>
      </c>
      <c r="W853" s="42">
        <f t="shared" si="414"/>
        <v>0.96598303736179236</v>
      </c>
      <c r="X853" s="42">
        <f t="shared" si="415"/>
        <v>6.3161236697961698E-3</v>
      </c>
      <c r="Y853" s="42">
        <f t="shared" si="389"/>
        <v>1.5032019823603105E-2</v>
      </c>
      <c r="Z853" s="10">
        <f t="shared" si="416"/>
        <v>19.614863059349844</v>
      </c>
      <c r="AA853">
        <f t="shared" si="394"/>
        <v>6148955.3211964574</v>
      </c>
      <c r="AB853" s="10">
        <f t="shared" si="395"/>
        <v>6.1489553211964569</v>
      </c>
      <c r="AC853" s="10">
        <f t="shared" si="396"/>
        <v>6.047955321196457</v>
      </c>
      <c r="AD853" s="3">
        <f t="shared" si="397"/>
        <v>877.15088052160365</v>
      </c>
      <c r="AI853" s="94">
        <f t="shared" si="398"/>
        <v>0.96598303736179236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139.67353966066324</v>
      </c>
      <c r="I854">
        <f t="shared" si="390"/>
        <v>1.3967353966066323E-4</v>
      </c>
      <c r="J854" s="4">
        <f t="shared" si="406"/>
        <v>1678.4299978984554</v>
      </c>
      <c r="K854" s="40">
        <f t="shared" si="407"/>
        <v>12.016807206119354</v>
      </c>
      <c r="L854" s="40">
        <f t="shared" si="391"/>
        <v>0</v>
      </c>
      <c r="M854" s="10">
        <f t="shared" si="408"/>
        <v>6.1489553211964569</v>
      </c>
      <c r="N854" s="10">
        <f t="shared" si="387"/>
        <v>17.20418640980624</v>
      </c>
      <c r="O854" s="10">
        <f t="shared" si="388"/>
        <v>-0.14810000000000001</v>
      </c>
      <c r="P854" s="10">
        <f t="shared" si="409"/>
        <v>13.146576153495646</v>
      </c>
      <c r="Q854" s="42">
        <f t="shared" si="410"/>
        <v>1.0923356989241253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7.6706379821565992E-4</v>
      </c>
      <c r="U854" s="42">
        <f t="shared" si="412"/>
        <v>1.0049060610324663E-2</v>
      </c>
      <c r="V854" s="42">
        <f t="shared" si="413"/>
        <v>0.97190964013174641</v>
      </c>
      <c r="W854" s="42">
        <f t="shared" si="414"/>
        <v>0.96561929437289773</v>
      </c>
      <c r="X854" s="42">
        <f t="shared" si="415"/>
        <v>6.2903457588486811E-3</v>
      </c>
      <c r="Y854" s="42">
        <f t="shared" si="389"/>
        <v>1.5040166569115554E-2</v>
      </c>
      <c r="Z854" s="10">
        <f t="shared" si="416"/>
        <v>19.60745195393384</v>
      </c>
      <c r="AA854">
        <f t="shared" si="394"/>
        <v>6146670.2155446336</v>
      </c>
      <c r="AB854" s="10">
        <f t="shared" si="395"/>
        <v>6.146670215544634</v>
      </c>
      <c r="AC854" s="10">
        <f t="shared" si="396"/>
        <v>6.045670215544634</v>
      </c>
      <c r="AD854" s="3">
        <f t="shared" si="397"/>
        <v>876.81946563373947</v>
      </c>
      <c r="AI854" s="94">
        <f t="shared" si="398"/>
        <v>0.96561929437289773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139.67353966066324</v>
      </c>
      <c r="I855">
        <f t="shared" si="390"/>
        <v>1.3967353966066323E-4</v>
      </c>
      <c r="J855" s="4">
        <f t="shared" si="406"/>
        <v>1680.8982703312088</v>
      </c>
      <c r="K855" s="40">
        <f t="shared" si="407"/>
        <v>12.034478931478002</v>
      </c>
      <c r="L855" s="40">
        <f t="shared" si="391"/>
        <v>0</v>
      </c>
      <c r="M855" s="10">
        <f t="shared" si="408"/>
        <v>6.146670215544634</v>
      </c>
      <c r="N855" s="10">
        <f t="shared" si="387"/>
        <v>17.20418640980624</v>
      </c>
      <c r="O855" s="10">
        <f t="shared" si="388"/>
        <v>-0.14810000000000001</v>
      </c>
      <c r="P855" s="10">
        <f t="shared" si="409"/>
        <v>13.147299864756803</v>
      </c>
      <c r="Q855" s="42">
        <f t="shared" si="410"/>
        <v>1.0936307465059123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7.6776863185907759E-4</v>
      </c>
      <c r="U855" s="42">
        <f t="shared" si="412"/>
        <v>8.7908973151420485E-3</v>
      </c>
      <c r="V855" s="42">
        <f t="shared" si="413"/>
        <v>0.97151897187168113</v>
      </c>
      <c r="W855" s="42">
        <f t="shared" si="414"/>
        <v>0.96525445336632676</v>
      </c>
      <c r="X855" s="42">
        <f t="shared" si="415"/>
        <v>6.2645185053543662E-3</v>
      </c>
      <c r="Y855" s="42">
        <f t="shared" si="389"/>
        <v>1.5048279418656973E-2</v>
      </c>
      <c r="Z855" s="10">
        <f t="shared" si="416"/>
        <v>19.60001853972468</v>
      </c>
      <c r="AA855">
        <f t="shared" si="394"/>
        <v>6144378.2313036565</v>
      </c>
      <c r="AB855" s="10">
        <f t="shared" si="395"/>
        <v>6.1443782313036568</v>
      </c>
      <c r="AC855" s="10">
        <f t="shared" si="396"/>
        <v>6.0433782313036568</v>
      </c>
      <c r="AD855" s="3">
        <f t="shared" si="397"/>
        <v>876.48705312598349</v>
      </c>
      <c r="AI855" s="94">
        <f t="shared" si="398"/>
        <v>0.96525445336632676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139.67353966066324</v>
      </c>
      <c r="I856">
        <f t="shared" si="390"/>
        <v>1.3967353966066323E-4</v>
      </c>
      <c r="J856" s="4">
        <f t="shared" si="406"/>
        <v>1683.368364244167</v>
      </c>
      <c r="K856" s="40">
        <f t="shared" si="407"/>
        <v>12.05216369781928</v>
      </c>
      <c r="L856" s="40">
        <f t="shared" si="391"/>
        <v>0</v>
      </c>
      <c r="M856" s="10">
        <f t="shared" si="408"/>
        <v>6.1443782313036568</v>
      </c>
      <c r="N856" s="10">
        <f t="shared" si="387"/>
        <v>17.20418640980624</v>
      </c>
      <c r="O856" s="10">
        <f t="shared" si="388"/>
        <v>-0.14810000000000001</v>
      </c>
      <c r="P856" s="10">
        <f t="shared" si="409"/>
        <v>13.148026064880259</v>
      </c>
      <c r="Q856" s="42">
        <f t="shared" si="410"/>
        <v>1.0949257225588092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7.684731423273528E-4</v>
      </c>
      <c r="U856" s="42">
        <f t="shared" si="412"/>
        <v>7.5333109037474186E-3</v>
      </c>
      <c r="V856" s="42">
        <f t="shared" si="413"/>
        <v>0.97112715604386168</v>
      </c>
      <c r="W856" s="42">
        <f t="shared" si="414"/>
        <v>0.96488851412108645</v>
      </c>
      <c r="X856" s="42">
        <f t="shared" si="415"/>
        <v>6.2386419227752343E-3</v>
      </c>
      <c r="Y856" s="42">
        <f t="shared" si="389"/>
        <v>1.5056358310549566E-2</v>
      </c>
      <c r="Z856" s="10">
        <f t="shared" si="416"/>
        <v>19.592562812215871</v>
      </c>
      <c r="AA856">
        <f t="shared" si="394"/>
        <v>6142079.3670840152</v>
      </c>
      <c r="AB856" s="10">
        <f t="shared" si="395"/>
        <v>6.1420793670840155</v>
      </c>
      <c r="AC856" s="10">
        <f t="shared" si="396"/>
        <v>6.0410793670840155</v>
      </c>
      <c r="AD856" s="3">
        <f t="shared" si="397"/>
        <v>876.15364279681148</v>
      </c>
      <c r="AI856" s="94">
        <f t="shared" si="398"/>
        <v>0.96488851412108645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139.67353966066324</v>
      </c>
      <c r="I857">
        <f t="shared" si="390"/>
        <v>1.3967353966066323E-4</v>
      </c>
      <c r="J857" s="4">
        <f t="shared" si="406"/>
        <v>1685.8402796373298</v>
      </c>
      <c r="K857" s="40">
        <f t="shared" si="407"/>
        <v>12.069861505143189</v>
      </c>
      <c r="L857" s="40">
        <f t="shared" si="391"/>
        <v>0</v>
      </c>
      <c r="M857" s="10">
        <f t="shared" si="408"/>
        <v>6.1420793670840155</v>
      </c>
      <c r="N857" s="10">
        <f t="shared" si="387"/>
        <v>17.20418640980624</v>
      </c>
      <c r="O857" s="10">
        <f t="shared" si="388"/>
        <v>-0.14810000000000001</v>
      </c>
      <c r="P857" s="10">
        <f t="shared" si="409"/>
        <v>13.148754757355277</v>
      </c>
      <c r="Q857" s="42">
        <f t="shared" si="410"/>
        <v>1.096220626845267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7.6917732869008894E-4</v>
      </c>
      <c r="U857" s="42">
        <f t="shared" si="412"/>
        <v>6.2763030369451609E-3</v>
      </c>
      <c r="V857" s="42">
        <f t="shared" si="413"/>
        <v>0.97073419244039305</v>
      </c>
      <c r="W857" s="42">
        <f t="shared" si="414"/>
        <v>0.96452147641532648</v>
      </c>
      <c r="X857" s="42">
        <f t="shared" si="415"/>
        <v>6.2127160250665669E-3</v>
      </c>
      <c r="Y857" s="42">
        <f t="shared" si="389"/>
        <v>1.506440318316097E-2</v>
      </c>
      <c r="Z857" s="10">
        <f t="shared" si="416"/>
        <v>19.585084766884236</v>
      </c>
      <c r="AA857">
        <f t="shared" si="394"/>
        <v>6139773.6214910559</v>
      </c>
      <c r="AB857" s="10">
        <f t="shared" si="395"/>
        <v>6.1397736214910559</v>
      </c>
      <c r="AC857" s="10">
        <f t="shared" si="396"/>
        <v>6.0387736214910559</v>
      </c>
      <c r="AD857" s="3">
        <f t="shared" si="397"/>
        <v>875.81923444395295</v>
      </c>
      <c r="AI857" s="94">
        <f t="shared" si="398"/>
        <v>0.96452147641532648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139.67353966066324</v>
      </c>
      <c r="I858">
        <f t="shared" si="390"/>
        <v>1.3967353966066323E-4</v>
      </c>
      <c r="J858" s="4">
        <f t="shared" si="406"/>
        <v>1688.3140165106977</v>
      </c>
      <c r="K858" s="40">
        <f t="shared" si="407"/>
        <v>12.087572353449733</v>
      </c>
      <c r="L858" s="40">
        <f t="shared" si="391"/>
        <v>0</v>
      </c>
      <c r="M858" s="10">
        <f t="shared" si="408"/>
        <v>6.1397736214910559</v>
      </c>
      <c r="N858" s="10">
        <f t="shared" si="387"/>
        <v>17.20418640980624</v>
      </c>
      <c r="O858" s="10">
        <f t="shared" si="388"/>
        <v>-0.14810000000000001</v>
      </c>
      <c r="P858" s="10">
        <f t="shared" si="409"/>
        <v>13.149485945686724</v>
      </c>
      <c r="Q858" s="42">
        <f t="shared" si="410"/>
        <v>1.0975154591274725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7.6988119001688996E-4</v>
      </c>
      <c r="U858" s="42">
        <f t="shared" si="412"/>
        <v>5.0198753755389455E-3</v>
      </c>
      <c r="V858" s="42">
        <f t="shared" si="413"/>
        <v>0.97034008085288526</v>
      </c>
      <c r="W858" s="42">
        <f t="shared" si="414"/>
        <v>0.96415334002637654</v>
      </c>
      <c r="X858" s="42">
        <f t="shared" si="415"/>
        <v>6.1867408265087187E-3</v>
      </c>
      <c r="Y858" s="42">
        <f t="shared" si="389"/>
        <v>1.5072413974904771E-2</v>
      </c>
      <c r="Z858" s="10">
        <f t="shared" si="416"/>
        <v>19.577584399190357</v>
      </c>
      <c r="AA858">
        <f t="shared" si="394"/>
        <v>6137460.9931251137</v>
      </c>
      <c r="AB858" s="10">
        <f t="shared" si="395"/>
        <v>6.1374609931251136</v>
      </c>
      <c r="AC858" s="10">
        <f t="shared" si="396"/>
        <v>6.0364609931251136</v>
      </c>
      <c r="AD858" s="3">
        <f t="shared" si="397"/>
        <v>875.48382786441096</v>
      </c>
      <c r="AI858" s="94">
        <f t="shared" si="398"/>
        <v>0.96415334002637654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139.67353966066324</v>
      </c>
      <c r="I859">
        <f t="shared" si="390"/>
        <v>1.3967353966066323E-4</v>
      </c>
      <c r="J859" s="4">
        <f t="shared" si="406"/>
        <v>1690.7895748642702</v>
      </c>
      <c r="K859" s="40">
        <f t="shared" si="407"/>
        <v>12.105296242738905</v>
      </c>
      <c r="L859" s="40">
        <f t="shared" si="391"/>
        <v>0</v>
      </c>
      <c r="M859" s="10">
        <f t="shared" si="408"/>
        <v>6.1374609931251136</v>
      </c>
      <c r="N859" s="10">
        <f t="shared" si="387"/>
        <v>17.20418640980624</v>
      </c>
      <c r="O859" s="10">
        <f t="shared" si="388"/>
        <v>-0.14810000000000001</v>
      </c>
      <c r="P859" s="10">
        <f t="shared" si="409"/>
        <v>13.150219633395064</v>
      </c>
      <c r="Q859" s="42">
        <f t="shared" si="410"/>
        <v>1.0988102191673463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7.7058472537735935E-4</v>
      </c>
      <c r="U859" s="42">
        <f t="shared" si="412"/>
        <v>3.7640295803331612E-3</v>
      </c>
      <c r="V859" s="42">
        <f t="shared" si="413"/>
        <v>0.96994482107137003</v>
      </c>
      <c r="W859" s="42">
        <f t="shared" si="414"/>
        <v>0.96378410473076492</v>
      </c>
      <c r="X859" s="42">
        <f t="shared" si="415"/>
        <v>6.1607163406051102E-3</v>
      </c>
      <c r="Y859" s="42">
        <f t="shared" si="389"/>
        <v>1.5080390624239584E-2</v>
      </c>
      <c r="Z859" s="10">
        <f t="shared" si="416"/>
        <v>19.570061704577181</v>
      </c>
      <c r="AA859">
        <f t="shared" si="394"/>
        <v>6135141.4805810889</v>
      </c>
      <c r="AB859" s="10">
        <f t="shared" si="395"/>
        <v>6.1351414805810887</v>
      </c>
      <c r="AC859" s="10">
        <f t="shared" si="396"/>
        <v>6.0341414805810887</v>
      </c>
      <c r="AD859" s="3">
        <f t="shared" si="397"/>
        <v>875.14742285440013</v>
      </c>
      <c r="AI859" s="94">
        <f t="shared" si="398"/>
        <v>0.96378410473076492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139.67353966066324</v>
      </c>
      <c r="I860">
        <f t="shared" si="390"/>
        <v>1.3967353966066323E-4</v>
      </c>
      <c r="J860" s="4">
        <f t="shared" si="406"/>
        <v>1693.2669546980476</v>
      </c>
      <c r="K860" s="40">
        <f t="shared" si="407"/>
        <v>12.123033173010711</v>
      </c>
      <c r="L860" s="40">
        <f t="shared" si="391"/>
        <v>0</v>
      </c>
      <c r="M860" s="10">
        <f t="shared" si="408"/>
        <v>6.1351414805810887</v>
      </c>
      <c r="N860" s="10">
        <f t="shared" si="387"/>
        <v>17.20418640980624</v>
      </c>
      <c r="O860" s="10">
        <f t="shared" si="388"/>
        <v>-0.14810000000000001</v>
      </c>
      <c r="P860" s="10">
        <f t="shared" si="409"/>
        <v>13.15095582401656</v>
      </c>
      <c r="Q860" s="42">
        <f t="shared" si="410"/>
        <v>1.1001049067265418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7.7128793384110064E-4</v>
      </c>
      <c r="U860" s="42">
        <f t="shared" si="412"/>
        <v>2.5087673121316567E-3</v>
      </c>
      <c r="V860" s="42">
        <f t="shared" si="413"/>
        <v>0.96954841288621119</v>
      </c>
      <c r="W860" s="42">
        <f t="shared" si="414"/>
        <v>0.96341377030415298</v>
      </c>
      <c r="X860" s="42">
        <f t="shared" si="415"/>
        <v>6.1346425820582029E-3</v>
      </c>
      <c r="Y860" s="42">
        <f t="shared" si="389"/>
        <v>1.5088333069670687E-2</v>
      </c>
      <c r="Z860" s="10">
        <f t="shared" si="416"/>
        <v>19.56251667847193</v>
      </c>
      <c r="AA860">
        <f t="shared" si="394"/>
        <v>6132815.082449032</v>
      </c>
      <c r="AB860" s="10">
        <f t="shared" si="395"/>
        <v>6.1328150824490324</v>
      </c>
      <c r="AC860" s="10">
        <f t="shared" si="396"/>
        <v>6.0318150824490324</v>
      </c>
      <c r="AD860" s="3">
        <f t="shared" si="397"/>
        <v>874.81001920943174</v>
      </c>
      <c r="AI860" s="94">
        <f t="shared" si="398"/>
        <v>0.96341377030415298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139.67353966066324</v>
      </c>
      <c r="I861">
        <f t="shared" si="390"/>
        <v>1.3967353966066323E-4</v>
      </c>
      <c r="J861" s="4">
        <f t="shared" si="406"/>
        <v>1695.74615601203</v>
      </c>
      <c r="K861" s="40">
        <f t="shared" si="407"/>
        <v>12.14078314426515</v>
      </c>
      <c r="L861" s="40">
        <f t="shared" si="391"/>
        <v>0</v>
      </c>
      <c r="M861" s="10">
        <f t="shared" si="408"/>
        <v>6.1328150824490324</v>
      </c>
      <c r="N861" s="10">
        <f t="shared" si="387"/>
        <v>17.20418640980624</v>
      </c>
      <c r="O861" s="10">
        <f t="shared" si="388"/>
        <v>-0.14810000000000001</v>
      </c>
      <c r="P861" s="10">
        <f t="shared" si="409"/>
        <v>13.15169452110313</v>
      </c>
      <c r="Q861" s="42">
        <f t="shared" si="410"/>
        <v>1.1013995215664443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7.7199081447771776E-4</v>
      </c>
      <c r="U861" s="42">
        <f t="shared" si="412"/>
        <v>1.254090231738279E-3</v>
      </c>
      <c r="V861" s="42">
        <f t="shared" si="413"/>
        <v>0.96915085608621321</v>
      </c>
      <c r="W861" s="42">
        <f t="shared" si="414"/>
        <v>0.96304233652142746</v>
      </c>
      <c r="X861" s="42">
        <f t="shared" si="415"/>
        <v>6.1085195647857526E-3</v>
      </c>
      <c r="Y861" s="42">
        <f t="shared" si="389"/>
        <v>1.5096241249749093E-2</v>
      </c>
      <c r="Z861" s="10">
        <f t="shared" si="416"/>
        <v>19.55494931628467</v>
      </c>
      <c r="AA861">
        <f t="shared" si="394"/>
        <v>6130481.7973137051</v>
      </c>
      <c r="AB861" s="10">
        <f t="shared" si="395"/>
        <v>6.1304817973137053</v>
      </c>
      <c r="AC861" s="10">
        <f t="shared" si="396"/>
        <v>6.0294817973137054</v>
      </c>
      <c r="AD861" s="3">
        <f t="shared" si="397"/>
        <v>874.47161672425023</v>
      </c>
      <c r="AI861" s="94">
        <f t="shared" si="398"/>
        <v>0.96304233652142746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139.67353966066324</v>
      </c>
      <c r="I862">
        <f t="shared" si="390"/>
        <v>1.3967353966066323E-4</v>
      </c>
      <c r="J862" s="4">
        <f t="shared" si="406"/>
        <v>1698.2271788062169</v>
      </c>
      <c r="K862" s="40">
        <f t="shared" si="407"/>
        <v>12.158546156502217</v>
      </c>
      <c r="L862" s="40">
        <f t="shared" si="391"/>
        <v>0</v>
      </c>
      <c r="M862" s="10">
        <f t="shared" si="408"/>
        <v>6.1304817973137053</v>
      </c>
      <c r="N862" s="10">
        <f t="shared" si="387"/>
        <v>17.20418640980624</v>
      </c>
      <c r="O862" s="10">
        <f t="shared" si="388"/>
        <v>-0.14810000000000001</v>
      </c>
      <c r="P862" s="10">
        <f t="shared" si="409"/>
        <v>13.15243572822256</v>
      </c>
      <c r="Q862" s="42">
        <f t="shared" si="410"/>
        <v>1.1026940634481694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7.726933663568141E-4</v>
      </c>
      <c r="U862" s="42">
        <f t="shared" si="412"/>
        <v>-4.2580316283941982E-14</v>
      </c>
      <c r="V862" s="42">
        <f t="shared" si="413"/>
        <v>0.96875215045927443</v>
      </c>
      <c r="W862" s="42">
        <f t="shared" si="414"/>
        <v>0.96266980315663075</v>
      </c>
      <c r="X862" s="42">
        <f t="shared" si="415"/>
        <v>6.0823473026436758E-3</v>
      </c>
      <c r="Y862" s="42">
        <f>IF((X862*(Q862-Q861)+Y861)&lt;0,0,X862*(Q862-Q861)+Y861)</f>
        <v>1.5104115103071563E-2</v>
      </c>
      <c r="Z862" s="10">
        <f t="shared" si="416"/>
        <v>19.547359613408133</v>
      </c>
      <c r="AA862">
        <f t="shared" si="394"/>
        <v>6128141.6237545237</v>
      </c>
      <c r="AB862" s="10">
        <f t="shared" si="395"/>
        <v>6.1281416237545239</v>
      </c>
      <c r="AC862" s="10">
        <f t="shared" si="396"/>
        <v>6.0271416237545239</v>
      </c>
      <c r="AD862" s="3">
        <f t="shared" si="397"/>
        <v>874.13221519282433</v>
      </c>
      <c r="AI862" s="94">
        <f t="shared" si="398"/>
        <v>0.96266980315663075</v>
      </c>
    </row>
    <row r="863" spans="2:35">
      <c r="H863" s="3"/>
      <c r="J863" s="4"/>
      <c r="K863" s="40"/>
      <c r="L863" s="40"/>
      <c r="N863" s="10"/>
      <c r="P863" s="115">
        <f>AVERAGE(P28:P862)</f>
        <v>12.950498023169052</v>
      </c>
      <c r="Q863" s="42">
        <f>Q862+tbinc</f>
        <v>1.1033935248435787</v>
      </c>
      <c r="R863" s="4"/>
      <c r="T863" s="41"/>
      <c r="U863" s="42"/>
      <c r="W863" s="41"/>
      <c r="AB863" s="10">
        <f>pbout*EXP(-rat*to*astarf*(Q863-tbout)/vc*1000000000/cstar)</f>
        <v>5.8610469950340347</v>
      </c>
      <c r="AC863" s="10">
        <f t="shared" ref="AC863:AC909" si="417">AB863-patm</f>
        <v>5.7600469950340347</v>
      </c>
      <c r="AD863" s="3">
        <f t="shared" ref="AD863:AD909" si="418">AC863*1000000/6895</f>
        <v>835.39477810500864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1.1040929862389879</v>
      </c>
      <c r="R864" s="4"/>
      <c r="T864" s="41"/>
      <c r="U864" s="42"/>
      <c r="W864" s="41"/>
      <c r="AB864" s="10">
        <f t="shared" ref="AB864:AB909" si="420">pbout*EXP(-rat*to*astarf*(Q864-tbout)/vc*1000000000/cstar)</f>
        <v>5.605593667228459</v>
      </c>
      <c r="AC864" s="10">
        <f t="shared" si="417"/>
        <v>5.504593667228459</v>
      </c>
      <c r="AD864" s="3">
        <f t="shared" si="418"/>
        <v>798.34570953277148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1.1047924476343971</v>
      </c>
      <c r="AB865" s="10">
        <f t="shared" si="420"/>
        <v>5.3612742550427779</v>
      </c>
      <c r="AC865" s="10">
        <f t="shared" si="417"/>
        <v>5.2602742550427779</v>
      </c>
      <c r="AD865" s="3">
        <f t="shared" si="418"/>
        <v>762.91142205116432</v>
      </c>
      <c r="AI865" s="94">
        <f t="shared" si="419"/>
        <v>0</v>
      </c>
    </row>
    <row r="866" spans="4:35">
      <c r="Q866" s="42">
        <f t="shared" si="421"/>
        <v>1.1054919090298063</v>
      </c>
      <c r="AB866" s="10">
        <f t="shared" si="420"/>
        <v>5.1276034875349525</v>
      </c>
      <c r="AC866" s="10">
        <f t="shared" si="417"/>
        <v>5.0266034875349526</v>
      </c>
      <c r="AD866" s="3">
        <f t="shared" si="418"/>
        <v>729.0215355380642</v>
      </c>
      <c r="AI866" s="94">
        <f t="shared" si="419"/>
        <v>0</v>
      </c>
    </row>
    <row r="867" spans="4:35">
      <c r="Q867" s="42">
        <f t="shared" si="421"/>
        <v>1.1061913704252155</v>
      </c>
      <c r="AB867" s="10">
        <f t="shared" si="420"/>
        <v>4.9041172442633822</v>
      </c>
      <c r="AC867" s="10">
        <f t="shared" si="417"/>
        <v>4.8031172442633823</v>
      </c>
      <c r="AD867" s="3">
        <f t="shared" si="418"/>
        <v>696.60873738410191</v>
      </c>
      <c r="AI867" s="94">
        <f t="shared" si="419"/>
        <v>0</v>
      </c>
    </row>
    <row r="868" spans="4:35">
      <c r="Q868" s="42">
        <f t="shared" si="421"/>
        <v>1.1068908318206248</v>
      </c>
      <c r="AB868" s="10">
        <f t="shared" si="420"/>
        <v>4.6903716334438066</v>
      </c>
      <c r="AC868" s="10">
        <f t="shared" si="417"/>
        <v>4.5893716334438066</v>
      </c>
      <c r="AD868" s="3">
        <f t="shared" si="418"/>
        <v>665.60864879533085</v>
      </c>
      <c r="AI868" s="94">
        <f t="shared" si="419"/>
        <v>0</v>
      </c>
    </row>
    <row r="869" spans="4:35">
      <c r="Q869" s="42">
        <f t="shared" si="421"/>
        <v>1.107590293216034</v>
      </c>
      <c r="AB869" s="10">
        <f t="shared" si="420"/>
        <v>4.4859421102846708</v>
      </c>
      <c r="AC869" s="10">
        <f t="shared" si="417"/>
        <v>4.3849421102846708</v>
      </c>
      <c r="AD869" s="3">
        <f t="shared" si="418"/>
        <v>635.95969692308506</v>
      </c>
      <c r="AI869" s="94">
        <f t="shared" si="419"/>
        <v>0</v>
      </c>
    </row>
    <row r="870" spans="4:35">
      <c r="Q870" s="42">
        <f t="shared" si="421"/>
        <v>1.1082897546114432</v>
      </c>
      <c r="AB870" s="10">
        <f t="shared" si="420"/>
        <v>4.2904226337497917</v>
      </c>
      <c r="AC870" s="10">
        <f t="shared" si="417"/>
        <v>4.1894226337497917</v>
      </c>
      <c r="AD870" s="3">
        <f t="shared" si="418"/>
        <v>607.60299256704741</v>
      </c>
      <c r="AI870" s="94">
        <f t="shared" si="419"/>
        <v>0</v>
      </c>
    </row>
    <row r="871" spans="4:35">
      <c r="Q871" s="42">
        <f t="shared" si="421"/>
        <v>1.1089892160068524</v>
      </c>
      <c r="AB871" s="10">
        <f t="shared" si="420"/>
        <v>4.1034248600734546</v>
      </c>
      <c r="AC871" s="10">
        <f t="shared" si="417"/>
        <v>4.0024248600734547</v>
      </c>
      <c r="AD871" s="3">
        <f t="shared" si="418"/>
        <v>580.48221320862285</v>
      </c>
      <c r="AI871" s="94">
        <f t="shared" si="419"/>
        <v>0</v>
      </c>
    </row>
    <row r="872" spans="4:35">
      <c r="Q872" s="42">
        <f t="shared" si="421"/>
        <v>1.1096886774022616</v>
      </c>
      <c r="AB872" s="10">
        <f t="shared" si="420"/>
        <v>3.9245773714261123</v>
      </c>
      <c r="AC872" s="10">
        <f t="shared" si="417"/>
        <v>3.8235773714261123</v>
      </c>
      <c r="AD872" s="3">
        <f t="shared" si="418"/>
        <v>554.54349114229331</v>
      </c>
      <c r="AI872" s="94">
        <f t="shared" si="419"/>
        <v>0</v>
      </c>
    </row>
    <row r="873" spans="4:35">
      <c r="Q873" s="42">
        <f t="shared" si="421"/>
        <v>1.1103881387976708</v>
      </c>
      <c r="AB873" s="10">
        <f t="shared" si="420"/>
        <v>3.7535249381986189</v>
      </c>
      <c r="AC873" s="10">
        <f t="shared" si="417"/>
        <v>3.6525249381986189</v>
      </c>
      <c r="AD873" s="3">
        <f t="shared" si="418"/>
        <v>529.73530648275835</v>
      </c>
      <c r="AI873" s="94">
        <f t="shared" si="419"/>
        <v>0</v>
      </c>
    </row>
    <row r="874" spans="4:35">
      <c r="Q874" s="42">
        <f t="shared" si="421"/>
        <v>1.1110876001930801</v>
      </c>
      <c r="AB874" s="10">
        <f t="shared" si="420"/>
        <v>3.5899278134397705</v>
      </c>
      <c r="AC874" s="10">
        <f t="shared" si="417"/>
        <v>3.4889278134397705</v>
      </c>
      <c r="AD874" s="3">
        <f t="shared" si="418"/>
        <v>506.00838483535472</v>
      </c>
      <c r="AI874" s="94">
        <f t="shared" si="419"/>
        <v>0</v>
      </c>
    </row>
    <row r="875" spans="4:35">
      <c r="Q875" s="42">
        <f t="shared" si="421"/>
        <v>1.1117870615884893</v>
      </c>
      <c r="AB875" s="10">
        <f t="shared" si="420"/>
        <v>3.4334610580457281</v>
      </c>
      <c r="AC875" s="10">
        <f t="shared" si="417"/>
        <v>3.3324610580457281</v>
      </c>
      <c r="AD875" s="3">
        <f t="shared" si="418"/>
        <v>483.31559942650154</v>
      </c>
      <c r="AI875" s="94">
        <f t="shared" si="419"/>
        <v>0</v>
      </c>
    </row>
    <row r="876" spans="4:35">
      <c r="Q876" s="42">
        <f t="shared" si="421"/>
        <v>1.1124865229838985</v>
      </c>
      <c r="AB876" s="10">
        <f t="shared" si="420"/>
        <v>3.2838138953610105</v>
      </c>
      <c r="AC876" s="10">
        <f t="shared" si="417"/>
        <v>3.1828138953610106</v>
      </c>
      <c r="AD876" s="3">
        <f t="shared" si="418"/>
        <v>461.61187749978399</v>
      </c>
      <c r="AI876" s="94">
        <f t="shared" si="419"/>
        <v>0</v>
      </c>
    </row>
    <row r="877" spans="4:35">
      <c r="Q877" s="42">
        <f t="shared" si="421"/>
        <v>1.1131859843793077</v>
      </c>
      <c r="AB877" s="10">
        <f t="shared" si="420"/>
        <v>3.1406890939091681</v>
      </c>
      <c r="AC877" s="10">
        <f t="shared" si="417"/>
        <v>3.0396890939091681</v>
      </c>
      <c r="AD877" s="3">
        <f t="shared" si="418"/>
        <v>440.85411079175753</v>
      </c>
      <c r="AI877" s="94">
        <f t="shared" si="419"/>
        <v>0</v>
      </c>
    </row>
    <row r="878" spans="4:35">
      <c r="Q878" s="42">
        <f t="shared" si="421"/>
        <v>1.1138854457747169</v>
      </c>
      <c r="AB878" s="10">
        <f t="shared" si="420"/>
        <v>3.0038023770270912</v>
      </c>
      <c r="AC878" s="10">
        <f t="shared" si="417"/>
        <v>2.9028023770270912</v>
      </c>
      <c r="AD878" s="3">
        <f t="shared" si="418"/>
        <v>421.00106990965787</v>
      </c>
      <c r="AI878" s="94">
        <f t="shared" si="419"/>
        <v>0</v>
      </c>
    </row>
    <row r="879" spans="4:35">
      <c r="Q879" s="42">
        <f t="shared" si="421"/>
        <v>1.1145849071701261</v>
      </c>
      <c r="AB879" s="10">
        <f t="shared" si="420"/>
        <v>2.872881858230361</v>
      </c>
      <c r="AC879" s="10">
        <f t="shared" si="417"/>
        <v>2.771881858230361</v>
      </c>
      <c r="AD879" s="3">
        <f t="shared" si="418"/>
        <v>402.01332244095158</v>
      </c>
      <c r="AI879" s="94">
        <f t="shared" si="419"/>
        <v>0</v>
      </c>
    </row>
    <row r="880" spans="4:35">
      <c r="Q880" s="42">
        <f t="shared" si="421"/>
        <v>1.1152843685655354</v>
      </c>
      <c r="AB880" s="10">
        <f t="shared" si="420"/>
        <v>2.7476675011881766</v>
      </c>
      <c r="AC880" s="10">
        <f t="shared" si="417"/>
        <v>2.6466675011881766</v>
      </c>
      <c r="AD880" s="3">
        <f t="shared" si="418"/>
        <v>383.85315463207786</v>
      </c>
      <c r="AI880" s="94">
        <f t="shared" si="419"/>
        <v>0</v>
      </c>
    </row>
    <row r="881" spans="17:35">
      <c r="Q881" s="42">
        <f t="shared" si="421"/>
        <v>1.1159838299609446</v>
      </c>
      <c r="AB881" s="10">
        <f t="shared" si="420"/>
        <v>2.6279106032352249</v>
      </c>
      <c r="AC881" s="10">
        <f t="shared" si="417"/>
        <v>2.5269106032352249</v>
      </c>
      <c r="AD881" s="3">
        <f t="shared" si="418"/>
        <v>366.48449648081578</v>
      </c>
      <c r="AI881" s="94">
        <f t="shared" si="419"/>
        <v>0</v>
      </c>
    </row>
    <row r="882" spans="17:35">
      <c r="Q882" s="42">
        <f t="shared" si="421"/>
        <v>1.1166832913563538</v>
      </c>
      <c r="AB882" s="10">
        <f t="shared" si="420"/>
        <v>2.513373301394652</v>
      </c>
      <c r="AC882" s="10">
        <f t="shared" si="417"/>
        <v>2.412373301394652</v>
      </c>
      <c r="AD882" s="3">
        <f t="shared" si="418"/>
        <v>349.87285009349557</v>
      </c>
      <c r="AI882" s="94">
        <f t="shared" si="419"/>
        <v>0</v>
      </c>
    </row>
    <row r="883" spans="17:35">
      <c r="Q883" s="42">
        <f t="shared" si="421"/>
        <v>1.117382752751763</v>
      </c>
      <c r="AB883" s="10">
        <f t="shared" si="420"/>
        <v>2.403828099930998</v>
      </c>
      <c r="AC883" s="10">
        <f t="shared" si="417"/>
        <v>2.302828099930998</v>
      </c>
      <c r="AD883" s="3">
        <f t="shared" si="418"/>
        <v>333.98522116475675</v>
      </c>
      <c r="AI883" s="94">
        <f t="shared" si="419"/>
        <v>0</v>
      </c>
    </row>
    <row r="884" spans="17:35">
      <c r="Q884" s="42">
        <f t="shared" si="421"/>
        <v>1.1180822141471722</v>
      </c>
      <c r="AB884" s="10">
        <f t="shared" si="420"/>
        <v>2.2990574184946921</v>
      </c>
      <c r="AC884" s="10">
        <f t="shared" si="417"/>
        <v>2.1980574184946922</v>
      </c>
      <c r="AD884" s="3">
        <f t="shared" si="418"/>
        <v>318.7900534437552</v>
      </c>
      <c r="AI884" s="94">
        <f t="shared" si="419"/>
        <v>0</v>
      </c>
    </row>
    <row r="885" spans="17:35">
      <c r="Q885" s="42">
        <f t="shared" si="421"/>
        <v>1.1187816755425815</v>
      </c>
      <c r="AB885" s="10">
        <f t="shared" si="420"/>
        <v>2.1988531599606493</v>
      </c>
      <c r="AC885" s="10">
        <f t="shared" si="417"/>
        <v>2.0978531599606494</v>
      </c>
      <c r="AD885" s="3">
        <f t="shared" si="418"/>
        <v>304.2571660566569</v>
      </c>
      <c r="AI885" s="94">
        <f t="shared" si="419"/>
        <v>0</v>
      </c>
    </row>
    <row r="886" spans="17:35">
      <c r="Q886" s="42">
        <f t="shared" si="421"/>
        <v>1.1194811369379907</v>
      </c>
      <c r="AB886" s="10">
        <f t="shared" si="420"/>
        <v>2.1030162971025836</v>
      </c>
      <c r="AC886" s="10">
        <f t="shared" si="417"/>
        <v>2.0020162971025837</v>
      </c>
      <c r="AD886" s="3">
        <f t="shared" si="418"/>
        <v>290.35769356092584</v>
      </c>
      <c r="AI886" s="94">
        <f t="shared" si="419"/>
        <v>0</v>
      </c>
    </row>
    <row r="887" spans="17:35">
      <c r="Q887" s="42">
        <f t="shared" si="421"/>
        <v>1.1201805983333999</v>
      </c>
      <c r="AB887" s="10">
        <f t="shared" si="420"/>
        <v>2.0113564772820993</v>
      </c>
      <c r="AC887" s="10">
        <f t="shared" si="417"/>
        <v>1.9103564772820993</v>
      </c>
      <c r="AD887" s="3">
        <f t="shared" si="418"/>
        <v>277.06402861234221</v>
      </c>
      <c r="AI887" s="94">
        <f t="shared" si="419"/>
        <v>0</v>
      </c>
    </row>
    <row r="888" spans="17:35">
      <c r="Q888" s="42">
        <f t="shared" si="421"/>
        <v>1.1208800597288091</v>
      </c>
      <c r="AB888" s="10">
        <f t="shared" si="420"/>
        <v>1.9236916443673742</v>
      </c>
      <c r="AC888" s="10">
        <f t="shared" si="417"/>
        <v>1.8226916443673742</v>
      </c>
      <c r="AD888" s="3">
        <f t="shared" si="418"/>
        <v>264.34976713087372</v>
      </c>
      <c r="AI888" s="94">
        <f t="shared" si="419"/>
        <v>0</v>
      </c>
    </row>
    <row r="889" spans="17:35">
      <c r="Q889" s="42">
        <f t="shared" si="421"/>
        <v>1.1215795211242183</v>
      </c>
      <c r="AB889" s="10">
        <f t="shared" si="420"/>
        <v>1.8398476771304972</v>
      </c>
      <c r="AC889" s="10">
        <f t="shared" si="417"/>
        <v>1.7388476771304973</v>
      </c>
      <c r="AD889" s="3">
        <f t="shared" si="418"/>
        <v>252.18965585648982</v>
      </c>
      <c r="AI889" s="94">
        <f t="shared" si="419"/>
        <v>0</v>
      </c>
    </row>
    <row r="890" spans="17:35">
      <c r="Q890" s="42">
        <f t="shared" si="421"/>
        <v>1.1222789825196275</v>
      </c>
      <c r="AB890" s="10">
        <f t="shared" si="420"/>
        <v>1.7596580434052329</v>
      </c>
      <c r="AC890" s="10">
        <f t="shared" si="417"/>
        <v>1.6586580434052329</v>
      </c>
      <c r="AD890" s="3">
        <f t="shared" si="418"/>
        <v>240.5595421907517</v>
      </c>
      <c r="AI890" s="94">
        <f t="shared" si="419"/>
        <v>0</v>
      </c>
    </row>
    <row r="891" spans="17:35">
      <c r="Q891" s="42">
        <f t="shared" si="421"/>
        <v>1.1229784439150368</v>
      </c>
      <c r="AB891" s="10">
        <f t="shared" si="420"/>
        <v>1.6829634693182858</v>
      </c>
      <c r="AC891" s="10">
        <f t="shared" si="417"/>
        <v>1.5819634693182858</v>
      </c>
      <c r="AD891" s="3">
        <f t="shared" si="418"/>
        <v>229.43632622455198</v>
      </c>
      <c r="AI891" s="94">
        <f t="shared" si="419"/>
        <v>0</v>
      </c>
    </row>
    <row r="892" spans="17:35">
      <c r="Q892" s="42">
        <f t="shared" si="421"/>
        <v>1.123677905310446</v>
      </c>
      <c r="AB892" s="10">
        <f t="shared" si="420"/>
        <v>1.6096116229371127</v>
      </c>
      <c r="AC892" s="10">
        <f t="shared" si="417"/>
        <v>1.5086116229371127</v>
      </c>
      <c r="AD892" s="3">
        <f t="shared" si="418"/>
        <v>218.79791485672413</v>
      </c>
      <c r="AI892" s="94">
        <f t="shared" si="419"/>
        <v>0</v>
      </c>
    </row>
    <row r="893" spans="17:35">
      <c r="Q893" s="42">
        <f t="shared" si="421"/>
        <v>1.1243773667058552</v>
      </c>
      <c r="AB893" s="10">
        <f t="shared" si="420"/>
        <v>1.5394568117059102</v>
      </c>
      <c r="AC893" s="10">
        <f t="shared" si="417"/>
        <v>1.4384568117059102</v>
      </c>
      <c r="AD893" s="3">
        <f t="shared" si="418"/>
        <v>208.62317791238726</v>
      </c>
      <c r="AI893" s="94">
        <f t="shared" si="419"/>
        <v>0</v>
      </c>
    </row>
    <row r="894" spans="17:35">
      <c r="Q894" s="42">
        <f t="shared" si="421"/>
        <v>1.1250768281012644</v>
      </c>
      <c r="AB894" s="10">
        <f t="shared" si="420"/>
        <v>1.4723596930688414</v>
      </c>
      <c r="AC894" s="10">
        <f t="shared" si="417"/>
        <v>1.3713596930688414</v>
      </c>
      <c r="AD894" s="3">
        <f t="shared" si="418"/>
        <v>198.89190617387112</v>
      </c>
      <c r="AI894" s="94">
        <f t="shared" si="419"/>
        <v>0</v>
      </c>
    </row>
    <row r="895" spans="17:35">
      <c r="Q895" s="42">
        <f t="shared" si="421"/>
        <v>1.1257762894966736</v>
      </c>
      <c r="AB895" s="10">
        <f t="shared" si="420"/>
        <v>1.4081869977057246</v>
      </c>
      <c r="AC895" s="10">
        <f t="shared" si="417"/>
        <v>1.3071869977057247</v>
      </c>
      <c r="AD895" s="3">
        <f t="shared" si="418"/>
        <v>189.58477124085925</v>
      </c>
      <c r="AI895" s="94">
        <f t="shared" si="419"/>
        <v>0</v>
      </c>
    </row>
    <row r="896" spans="17:35">
      <c r="Q896" s="42">
        <f t="shared" si="421"/>
        <v>1.1264757508920828</v>
      </c>
      <c r="AB896" s="10">
        <f t="shared" si="420"/>
        <v>1.3468112648304786</v>
      </c>
      <c r="AC896" s="10">
        <f t="shared" si="417"/>
        <v>1.2458112648304787</v>
      </c>
      <c r="AD896" s="3">
        <f t="shared" si="418"/>
        <v>180.68328714002593</v>
      </c>
      <c r="AI896" s="94">
        <f t="shared" si="419"/>
        <v>0</v>
      </c>
    </row>
    <row r="897" spans="15:35">
      <c r="Q897" s="42">
        <f t="shared" si="421"/>
        <v>1.1271752122874921</v>
      </c>
      <c r="AB897" s="10">
        <f t="shared" si="420"/>
        <v>1.2881105890265674</v>
      </c>
      <c r="AC897" s="10">
        <f t="shared" si="417"/>
        <v>1.1871105890265674</v>
      </c>
      <c r="AD897" s="3">
        <f t="shared" si="418"/>
        <v>172.16977360791404</v>
      </c>
      <c r="AI897" s="94">
        <f t="shared" si="419"/>
        <v>0</v>
      </c>
    </row>
    <row r="898" spans="15:35">
      <c r="Q898" s="42">
        <f t="shared" si="421"/>
        <v>1.1278746736829013</v>
      </c>
      <c r="AB898" s="10">
        <f t="shared" si="420"/>
        <v>1.2319683781165987</v>
      </c>
      <c r="AC898" s="10">
        <f t="shared" si="417"/>
        <v>1.1309683781165987</v>
      </c>
      <c r="AD898" s="3">
        <f t="shared" si="418"/>
        <v>164.02732097412598</v>
      </c>
      <c r="AI898" s="94">
        <f t="shared" si="419"/>
        <v>0</v>
      </c>
    </row>
    <row r="899" spans="15:35">
      <c r="Q899" s="42">
        <f t="shared" si="421"/>
        <v>1.1285741350783105</v>
      </c>
      <c r="AB899" s="10">
        <f t="shared" si="420"/>
        <v>1.1782731215851685</v>
      </c>
      <c r="AC899" s="10">
        <f t="shared" si="417"/>
        <v>1.0772731215851685</v>
      </c>
      <c r="AD899" s="3">
        <f t="shared" si="418"/>
        <v>156.23975657507881</v>
      </c>
      <c r="AI899" s="94">
        <f t="shared" si="419"/>
        <v>0</v>
      </c>
    </row>
    <row r="900" spans="15:35">
      <c r="Q900" s="42">
        <f t="shared" si="421"/>
        <v>1.1292735964737197</v>
      </c>
      <c r="AB900" s="10">
        <f t="shared" si="420"/>
        <v>1.1269181690949697</v>
      </c>
      <c r="AC900" s="10">
        <f t="shared" si="417"/>
        <v>1.0259181690949697</v>
      </c>
      <c r="AD900" s="3">
        <f t="shared" si="418"/>
        <v>148.79161263161271</v>
      </c>
      <c r="AI900" s="94">
        <f t="shared" si="419"/>
        <v>0</v>
      </c>
    </row>
    <row r="901" spans="15:35">
      <c r="Q901" s="42">
        <f t="shared" si="421"/>
        <v>1.1299730578691289</v>
      </c>
      <c r="AB901" s="10">
        <f t="shared" si="420"/>
        <v>1.0778015186562702</v>
      </c>
      <c r="AC901" s="10">
        <f t="shared" si="417"/>
        <v>0.97680151865627018</v>
      </c>
      <c r="AD901" s="3">
        <f t="shared" si="418"/>
        <v>141.66809552665268</v>
      </c>
      <c r="AI901" s="94">
        <f t="shared" si="419"/>
        <v>0</v>
      </c>
    </row>
    <row r="902" spans="15:35">
      <c r="Q902" s="42">
        <f t="shared" si="421"/>
        <v>1.1306725192645382</v>
      </c>
      <c r="AB902" s="10">
        <f t="shared" si="420"/>
        <v>1.0308256140290035</v>
      </c>
      <c r="AC902" s="10">
        <f t="shared" si="417"/>
        <v>0.92982561402900354</v>
      </c>
      <c r="AD902" s="3">
        <f t="shared" si="418"/>
        <v>134.85505642190043</v>
      </c>
      <c r="AI902" s="94">
        <f t="shared" si="419"/>
        <v>0</v>
      </c>
    </row>
    <row r="903" spans="15:35">
      <c r="Q903" s="42">
        <f t="shared" si="421"/>
        <v>1.1313719806599474</v>
      </c>
      <c r="AB903" s="10">
        <f t="shared" si="420"/>
        <v>0.98589715095507691</v>
      </c>
      <c r="AC903" s="10">
        <f t="shared" si="417"/>
        <v>0.88489715095507693</v>
      </c>
      <c r="AD903" s="3">
        <f t="shared" si="418"/>
        <v>128.33896315519607</v>
      </c>
      <c r="AI903" s="94">
        <f t="shared" si="419"/>
        <v>0</v>
      </c>
    </row>
    <row r="904" spans="15:35">
      <c r="Q904" s="42">
        <f t="shared" si="421"/>
        <v>1.1320714420553566</v>
      </c>
      <c r="AB904" s="10">
        <f t="shared" si="420"/>
        <v>0.94292689183603251</v>
      </c>
      <c r="AC904" s="10">
        <f t="shared" si="417"/>
        <v>0.84192689183603253</v>
      </c>
      <c r="AD904" s="3">
        <f t="shared" si="418"/>
        <v>122.10687336273132</v>
      </c>
      <c r="AI904" s="94">
        <f t="shared" si="419"/>
        <v>0</v>
      </c>
    </row>
    <row r="905" spans="15:35">
      <c r="Q905" s="42">
        <f t="shared" si="421"/>
        <v>1.1327709034507658</v>
      </c>
      <c r="AB905" s="10">
        <f t="shared" si="420"/>
        <v>0.90182948848796718</v>
      </c>
      <c r="AC905" s="10">
        <f t="shared" si="417"/>
        <v>0.8008294884879672</v>
      </c>
      <c r="AD905" s="3">
        <f t="shared" si="418"/>
        <v>116.1464087727291</v>
      </c>
      <c r="AI905" s="94">
        <f t="shared" si="419"/>
        <v>0</v>
      </c>
    </row>
    <row r="906" spans="15:35">
      <c r="Q906" s="42">
        <f t="shared" si="421"/>
        <v>1.133470364846175</v>
      </c>
      <c r="AB906" s="10">
        <f t="shared" si="420"/>
        <v>0.86252331262166781</v>
      </c>
      <c r="AC906" s="10">
        <f t="shared" si="417"/>
        <v>0.76152331262166784</v>
      </c>
      <c r="AD906" s="3">
        <f t="shared" si="418"/>
        <v>110.44573061953123</v>
      </c>
      <c r="AI906" s="94">
        <f t="shared" si="419"/>
        <v>0</v>
      </c>
    </row>
    <row r="907" spans="15:35">
      <c r="Q907" s="42">
        <f t="shared" si="421"/>
        <v>1.1341698262415842</v>
      </c>
      <c r="Z907" s="2" t="s">
        <v>151</v>
      </c>
      <c r="AA907">
        <v>0.02</v>
      </c>
      <c r="AB907" s="10">
        <f t="shared" si="420"/>
        <v>0.82493029371126203</v>
      </c>
      <c r="AC907" s="10">
        <f t="shared" si="417"/>
        <v>0.72393029371126205</v>
      </c>
      <c r="AD907" s="3">
        <f t="shared" si="418"/>
        <v>104.99351612926208</v>
      </c>
      <c r="AI907" s="94">
        <f t="shared" si="419"/>
        <v>0</v>
      </c>
    </row>
    <row r="908" spans="15:35">
      <c r="Q908" s="42">
        <f t="shared" si="421"/>
        <v>1.1348692876369935</v>
      </c>
      <c r="Z908" s="2" t="s">
        <v>152</v>
      </c>
      <c r="AA908">
        <f>pmaxperc/100*pmax+patm</f>
        <v>0.10228654217115836</v>
      </c>
      <c r="AB908" s="10">
        <f t="shared" si="420"/>
        <v>0.78897576392934365</v>
      </c>
      <c r="AC908" s="10">
        <f t="shared" si="417"/>
        <v>0.68797576392934368</v>
      </c>
      <c r="AD908" s="3">
        <f t="shared" si="418"/>
        <v>99.778936030361663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1.1355687490324027</v>
      </c>
      <c r="Z909" s="7" t="s">
        <v>154</v>
      </c>
      <c r="AA909" s="10">
        <f>AA908-pfinal+0.101</f>
        <v>-0.55130176766944239</v>
      </c>
      <c r="AB909" s="10">
        <f t="shared" si="420"/>
        <v>0.75458830984060077</v>
      </c>
      <c r="AC909" s="10">
        <f t="shared" si="417"/>
        <v>0.65358830984060079</v>
      </c>
      <c r="AD909" s="3">
        <f t="shared" si="418"/>
        <v>94.791633044322097</v>
      </c>
      <c r="AI909" s="94">
        <f t="shared" si="419"/>
        <v>0</v>
      </c>
    </row>
    <row r="910" spans="15:35">
      <c r="Q910" s="42">
        <f t="shared" si="421"/>
        <v>1.1362682104278119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6" sqref="C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1.1308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4.5999999999999996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139.67353966066324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642.49828243905085</v>
      </c>
      <c r="D8" s="55" t="s">
        <v>15</v>
      </c>
      <c r="E8" t="s">
        <v>166</v>
      </c>
    </row>
    <row r="9" spans="2:5">
      <c r="B9" s="2" t="s">
        <v>285</v>
      </c>
      <c r="C9" s="83">
        <v>2.6101623315922193</v>
      </c>
      <c r="D9" s="314">
        <f>exprat-1/me*((1+(k-1)/2*me^2)/(1+(k-1)/2))^((k+1)/2/(k-1))</f>
        <v>-3.0693272177728659E-4</v>
      </c>
      <c r="E9" t="s">
        <v>283</v>
      </c>
    </row>
    <row r="10" spans="2:5">
      <c r="B10" s="2" t="s">
        <v>287</v>
      </c>
      <c r="C10" s="83">
        <v>2.6101623315922193</v>
      </c>
      <c r="D10" s="314">
        <f>expratfinal-1/mef*((1+(k-1)/2*mef^2)/(1+(k-1)/2))^((k+1)/2/(k-1))</f>
        <v>-3.0693272177728659E-4</v>
      </c>
      <c r="E10" t="s">
        <v>284</v>
      </c>
    </row>
    <row r="11" spans="2:5">
      <c r="B11" s="2" t="s">
        <v>203</v>
      </c>
      <c r="C11" s="40">
        <f>SQRT(4*aexit/PI())</f>
        <v>28.60164716630532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9.8554150038191128</v>
      </c>
      <c r="D12" s="55"/>
      <c r="E12" t="s">
        <v>170</v>
      </c>
    </row>
    <row r="13" spans="2:5">
      <c r="B13" s="2" t="s">
        <v>167</v>
      </c>
      <c r="C13" s="10">
        <f>AVERAGE(H28:H909)</f>
        <v>9.2580709161858348</v>
      </c>
      <c r="D13" s="55"/>
      <c r="E13" t="s">
        <v>188</v>
      </c>
    </row>
    <row r="14" spans="2:5">
      <c r="B14" s="2" t="s">
        <v>290</v>
      </c>
      <c r="C14" s="10">
        <f>2*ravg*tbout/do</f>
        <v>0.61553609003645549</v>
      </c>
      <c r="E14" t="s">
        <v>289</v>
      </c>
    </row>
    <row r="15" spans="2:5">
      <c r="B15" s="2" t="s">
        <v>171</v>
      </c>
      <c r="C15" s="10">
        <f>MAX(I28:I910)</f>
        <v>1.2913473767465014</v>
      </c>
      <c r="D15" s="55"/>
      <c r="E15" t="s">
        <v>172</v>
      </c>
    </row>
    <row r="16" spans="2:5" ht="13">
      <c r="B16" s="71" t="s">
        <v>194</v>
      </c>
      <c r="C16" s="65">
        <f>MAX(J28:J910)</f>
        <v>1178.4662116879565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1247.1647940324233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116.70744182375088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1178.4662116879565</v>
      </c>
      <c r="L21" s="133" t="s">
        <v>168</v>
      </c>
      <c r="O21" s="131" t="s">
        <v>185</v>
      </c>
      <c r="P21" s="132">
        <f>fmax/4.4482</f>
        <v>264.93103090867237</v>
      </c>
      <c r="Q21" s="133" t="s">
        <v>187</v>
      </c>
    </row>
    <row r="22" spans="2:17">
      <c r="G22" s="110">
        <f>D9</f>
        <v>-3.0693272177728659E-4</v>
      </c>
      <c r="J22" s="134" t="s">
        <v>186</v>
      </c>
      <c r="K22" s="135">
        <f>itot/tthr</f>
        <v>1098.2732618303467</v>
      </c>
      <c r="L22" s="136" t="s">
        <v>168</v>
      </c>
      <c r="O22" s="134" t="s">
        <v>186</v>
      </c>
      <c r="P22" s="135">
        <f>itot/tthr/4.4482</f>
        <v>246.9028510027307</v>
      </c>
      <c r="Q22" s="136" t="s">
        <v>187</v>
      </c>
    </row>
    <row r="23" spans="2:17">
      <c r="J23" s="137" t="s">
        <v>158</v>
      </c>
      <c r="K23" s="138">
        <f>tthr</f>
        <v>1.1355687490324027</v>
      </c>
      <c r="L23" s="139" t="s">
        <v>169</v>
      </c>
      <c r="O23" s="137" t="s">
        <v>158</v>
      </c>
      <c r="P23" s="138">
        <f>tthr</f>
        <v>1.1355687490324027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1.3967353966066323E-4</v>
      </c>
      <c r="E28" s="40">
        <f>Pressure!H28</f>
        <v>139.67353966066324</v>
      </c>
      <c r="F28" s="10">
        <f>aexit/E28</f>
        <v>4.5999999999999996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2.6101623315922193</v>
      </c>
    </row>
    <row r="29" spans="2:17">
      <c r="C29" s="4">
        <f>Pressure!AB29*1000000</f>
        <v>2311343.4726449056</v>
      </c>
      <c r="D29" s="78">
        <f>Pressure!I29</f>
        <v>1.3967353966066323E-4</v>
      </c>
      <c r="E29" s="40">
        <f>Pressure!H29</f>
        <v>139.67353966066324</v>
      </c>
      <c r="F29" s="10">
        <f t="shared" ref="F29:F92" si="1">aexit/E29</f>
        <v>4.5999999999999996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4.4125488100435328</v>
      </c>
      <c r="I29" s="10">
        <f t="shared" ref="I29:I92" si="3">etanoz*SQRT(2*k^2/(k-1)*(2/(k+1))^((k+1)/(k-1))*(1-(G29/C29)^((k-1)/k)))+(G29-patm*1000000)/C29*(aexit/E29)</f>
        <v>1.1637897436751243</v>
      </c>
      <c r="J29" s="4">
        <f t="shared" ref="J29:J92" si="4">I29*D29*C29</f>
        <v>375.7103443736641</v>
      </c>
      <c r="K29" s="4">
        <f t="shared" ref="K29:K92" si="5">J29/4.4482</f>
        <v>84.463455863869456</v>
      </c>
      <c r="L29" s="42">
        <f>Pressure!Q29</f>
        <v>7.9351644476455402E-3</v>
      </c>
      <c r="M29" s="10">
        <f t="shared" ref="M29:M39" si="6">(J29+J28)/2*(L29-L28)</f>
        <v>1.4906616836432809</v>
      </c>
      <c r="N29" s="10">
        <f>N28-1/834*(me-mef)</f>
        <v>2.6101623315922193</v>
      </c>
    </row>
    <row r="30" spans="2:17">
      <c r="C30" s="4">
        <f>Pressure!AB30*1000000</f>
        <v>2994268.0530407326</v>
      </c>
      <c r="D30" s="78">
        <f>Pressure!I30</f>
        <v>1.3967353966066323E-4</v>
      </c>
      <c r="E30" s="40">
        <f>Pressure!H30</f>
        <v>139.67353966066324</v>
      </c>
      <c r="F30" s="10">
        <f t="shared" si="1"/>
        <v>4.5999999999999996</v>
      </c>
      <c r="G30" s="4">
        <f t="shared" si="0"/>
        <v>123799.60008501734</v>
      </c>
      <c r="H30" s="42">
        <f t="shared" si="2"/>
        <v>5.369152178135975</v>
      </c>
      <c r="I30" s="10">
        <f t="shared" si="3"/>
        <v>1.2072923837866838</v>
      </c>
      <c r="J30" s="4">
        <f t="shared" si="4"/>
        <v>504.91384206930798</v>
      </c>
      <c r="K30" s="4">
        <f t="shared" si="5"/>
        <v>113.50969877013354</v>
      </c>
      <c r="L30" s="42">
        <f>Pressure!Q30</f>
        <v>1.0205974592704156E-2</v>
      </c>
      <c r="M30" s="10">
        <f t="shared" si="6"/>
        <v>0.99986516827934557</v>
      </c>
      <c r="N30" s="10">
        <f t="shared" ref="N30:N93" si="7">N29-1/834*(me-mef)</f>
        <v>2.6101623315922193</v>
      </c>
    </row>
    <row r="31" spans="2:17">
      <c r="C31" s="4">
        <f>Pressure!AB31*1000000</f>
        <v>3370211.5494978679</v>
      </c>
      <c r="D31" s="78">
        <f>Pressure!I31</f>
        <v>1.3967353966066323E-4</v>
      </c>
      <c r="E31" s="40">
        <f>Pressure!H31</f>
        <v>139.67353966066324</v>
      </c>
      <c r="F31" s="10">
        <f t="shared" si="1"/>
        <v>4.5999999999999996</v>
      </c>
      <c r="G31" s="4">
        <f t="shared" si="0"/>
        <v>139343.18325509879</v>
      </c>
      <c r="H31" s="42">
        <f t="shared" si="2"/>
        <v>5.8785346188918304</v>
      </c>
      <c r="I31" s="10">
        <f t="shared" si="3"/>
        <v>1.2246006649906533</v>
      </c>
      <c r="J31" s="4">
        <f t="shared" si="4"/>
        <v>576.4555075214555</v>
      </c>
      <c r="K31" s="4">
        <f t="shared" si="5"/>
        <v>129.59298312158975</v>
      </c>
      <c r="L31" s="42">
        <f>Pressure!Q31</f>
        <v>1.22900254937768E-2</v>
      </c>
      <c r="M31" s="10">
        <f t="shared" si="6"/>
        <v>1.1268143837034847</v>
      </c>
      <c r="N31" s="10">
        <f t="shared" si="7"/>
        <v>2.6101623315922193</v>
      </c>
    </row>
    <row r="32" spans="2:17">
      <c r="C32" s="4">
        <f>Pressure!AB32*1000000</f>
        <v>3669703.2865034132</v>
      </c>
      <c r="D32" s="78">
        <f>Pressure!I32</f>
        <v>1.3967353966066323E-4</v>
      </c>
      <c r="E32" s="40">
        <f>Pressure!H32</f>
        <v>139.67353966066324</v>
      </c>
      <c r="F32" s="10">
        <f t="shared" si="1"/>
        <v>4.5999999999999996</v>
      </c>
      <c r="G32" s="4">
        <f t="shared" si="0"/>
        <v>151725.82789922188</v>
      </c>
      <c r="H32" s="42">
        <f t="shared" si="2"/>
        <v>6.2770379455004166</v>
      </c>
      <c r="I32" s="10">
        <f t="shared" si="3"/>
        <v>1.2358512715330012</v>
      </c>
      <c r="J32" s="4">
        <f t="shared" si="4"/>
        <v>633.4484808178463</v>
      </c>
      <c r="K32" s="4">
        <f t="shared" si="5"/>
        <v>142.40557547274096</v>
      </c>
      <c r="L32" s="42">
        <f>Pressure!Q32</f>
        <v>1.4211160592000876E-2</v>
      </c>
      <c r="M32" s="10">
        <f t="shared" si="6"/>
        <v>1.1621945087399628</v>
      </c>
      <c r="N32" s="10">
        <f t="shared" si="7"/>
        <v>2.6101623315922193</v>
      </c>
    </row>
    <row r="33" spans="3:14">
      <c r="C33" s="4">
        <f>Pressure!AB33*1000000</f>
        <v>3913182.0737951607</v>
      </c>
      <c r="D33" s="78">
        <f>Pressure!I33</f>
        <v>1.3967353966066323E-4</v>
      </c>
      <c r="E33" s="40">
        <f>Pressure!H33</f>
        <v>139.67353966066324</v>
      </c>
      <c r="F33" s="10">
        <f t="shared" si="1"/>
        <v>4.5999999999999996</v>
      </c>
      <c r="G33" s="4">
        <f t="shared" si="0"/>
        <v>161792.58744177286</v>
      </c>
      <c r="H33" s="42">
        <f t="shared" si="2"/>
        <v>6.5967332780240628</v>
      </c>
      <c r="I33" s="10">
        <f t="shared" si="3"/>
        <v>1.2437286067887947</v>
      </c>
      <c r="J33" s="4">
        <f t="shared" si="4"/>
        <v>679.78224668765131</v>
      </c>
      <c r="K33" s="4">
        <f t="shared" si="5"/>
        <v>152.82187102370651</v>
      </c>
      <c r="L33" s="42">
        <f>Pressure!Q33</f>
        <v>1.602297014557557E-2</v>
      </c>
      <c r="M33" s="10">
        <f t="shared" si="6"/>
        <v>1.1896619890711533</v>
      </c>
      <c r="N33" s="10">
        <f t="shared" si="7"/>
        <v>2.6101623315922193</v>
      </c>
    </row>
    <row r="34" spans="3:14">
      <c r="C34" s="4">
        <f>Pressure!AB34*1000000</f>
        <v>4113983.6561096646</v>
      </c>
      <c r="D34" s="78">
        <f>Pressure!I34</f>
        <v>1.3967353966066323E-4</v>
      </c>
      <c r="E34" s="40">
        <f>Pressure!H34</f>
        <v>139.67353966066324</v>
      </c>
      <c r="F34" s="10">
        <f t="shared" si="1"/>
        <v>4.5999999999999996</v>
      </c>
      <c r="G34" s="4">
        <f t="shared" si="0"/>
        <v>170094.83531892247</v>
      </c>
      <c r="H34" s="42">
        <f t="shared" si="2"/>
        <v>6.8577299480067762</v>
      </c>
      <c r="I34" s="10">
        <f t="shared" si="3"/>
        <v>1.2495236105051006</v>
      </c>
      <c r="J34" s="4">
        <f t="shared" si="4"/>
        <v>717.99458380636008</v>
      </c>
      <c r="K34" s="4">
        <f t="shared" si="5"/>
        <v>161.41238788866511</v>
      </c>
      <c r="L34" s="42">
        <f>Pressure!Q34</f>
        <v>1.7756424385706342E-2</v>
      </c>
      <c r="M34" s="10">
        <f t="shared" si="6"/>
        <v>1.2114910867881976</v>
      </c>
      <c r="N34" s="10">
        <f t="shared" si="7"/>
        <v>2.6101623315922193</v>
      </c>
    </row>
    <row r="35" spans="3:14">
      <c r="C35" s="4">
        <f>Pressure!AB35*1000000</f>
        <v>4281414.0151978303</v>
      </c>
      <c r="D35" s="78">
        <f>Pressure!I35</f>
        <v>1.3967353966066323E-4</v>
      </c>
      <c r="E35" s="40">
        <f>Pressure!H35</f>
        <v>139.67353966066324</v>
      </c>
      <c r="F35" s="10">
        <f t="shared" si="1"/>
        <v>4.5999999999999996</v>
      </c>
      <c r="G35" s="4">
        <f t="shared" si="0"/>
        <v>177017.33227979284</v>
      </c>
      <c r="H35" s="42">
        <f t="shared" si="2"/>
        <v>7.0736235980977726</v>
      </c>
      <c r="I35" s="10">
        <f t="shared" si="3"/>
        <v>1.2539399619428817</v>
      </c>
      <c r="J35" s="4">
        <f t="shared" si="4"/>
        <v>749.85641104715717</v>
      </c>
      <c r="K35" s="4">
        <f t="shared" si="5"/>
        <v>168.57524640240032</v>
      </c>
      <c r="L35" s="42">
        <f>Pressure!Q35</f>
        <v>1.9431197847567638E-2</v>
      </c>
      <c r="M35" s="10">
        <f t="shared" si="6"/>
        <v>1.2291589460736867</v>
      </c>
      <c r="N35" s="10">
        <f t="shared" si="7"/>
        <v>2.6101623315922193</v>
      </c>
    </row>
    <row r="36" spans="3:14">
      <c r="C36" s="4">
        <f>Pressure!AB36*1000000</f>
        <v>4422265.0689701643</v>
      </c>
      <c r="D36" s="78">
        <f>Pressure!I36</f>
        <v>1.3967353966066323E-4</v>
      </c>
      <c r="E36" s="40">
        <f>Pressure!H36</f>
        <v>139.67353966066324</v>
      </c>
      <c r="F36" s="10">
        <f t="shared" si="1"/>
        <v>4.5999999999999996</v>
      </c>
      <c r="G36" s="4">
        <f t="shared" si="0"/>
        <v>182840.89377117646</v>
      </c>
      <c r="H36" s="42">
        <f t="shared" si="2"/>
        <v>7.2540866210035659</v>
      </c>
      <c r="I36" s="10">
        <f t="shared" si="3"/>
        <v>1.2573962291363776</v>
      </c>
      <c r="J36" s="4">
        <f t="shared" si="4"/>
        <v>776.66022348845502</v>
      </c>
      <c r="K36" s="4">
        <f t="shared" si="5"/>
        <v>174.60101242939953</v>
      </c>
      <c r="L36" s="42">
        <f>Pressure!Q36</f>
        <v>2.1060618574795659E-2</v>
      </c>
      <c r="M36" s="10">
        <f t="shared" si="6"/>
        <v>1.2436689223853437</v>
      </c>
      <c r="N36" s="10">
        <f t="shared" si="7"/>
        <v>2.6101623315922193</v>
      </c>
    </row>
    <row r="37" spans="3:14">
      <c r="C37" s="4">
        <f>Pressure!AB37*1000000</f>
        <v>4541654.4942850554</v>
      </c>
      <c r="D37" s="78">
        <f>Pressure!I37</f>
        <v>1.3967353966066323E-4</v>
      </c>
      <c r="E37" s="40">
        <f>Pressure!H37</f>
        <v>139.67353966066324</v>
      </c>
      <c r="F37" s="10">
        <f t="shared" si="1"/>
        <v>4.5999999999999996</v>
      </c>
      <c r="G37" s="4">
        <f t="shared" si="0"/>
        <v>187777.11285595543</v>
      </c>
      <c r="H37" s="42">
        <f t="shared" si="2"/>
        <v>7.4062565601529124</v>
      </c>
      <c r="I37" s="10">
        <f t="shared" si="3"/>
        <v>1.2601579908485088</v>
      </c>
      <c r="J37" s="4">
        <f t="shared" si="4"/>
        <v>799.37990983732095</v>
      </c>
      <c r="K37" s="4">
        <f t="shared" si="5"/>
        <v>179.70862592449103</v>
      </c>
      <c r="L37" s="42">
        <f>Pressure!Q37</f>
        <v>2.2654143403712794E-2</v>
      </c>
      <c r="M37" s="10">
        <f t="shared" si="6"/>
        <v>1.2557295419122481</v>
      </c>
      <c r="N37" s="10">
        <f t="shared" si="7"/>
        <v>2.6101623315922193</v>
      </c>
    </row>
    <row r="38" spans="3:14">
      <c r="C38" s="4">
        <f>Pressure!AB38*1000000</f>
        <v>4643530.8043999542</v>
      </c>
      <c r="D38" s="78">
        <f>Pressure!I38</f>
        <v>1.3967353966066323E-4</v>
      </c>
      <c r="E38" s="40">
        <f>Pressure!H38</f>
        <v>139.67353966066324</v>
      </c>
      <c r="F38" s="10">
        <f t="shared" si="1"/>
        <v>4.5999999999999996</v>
      </c>
      <c r="G38" s="4">
        <f t="shared" si="0"/>
        <v>191989.24290809076</v>
      </c>
      <c r="H38" s="42">
        <f t="shared" si="2"/>
        <v>7.5355463426562839</v>
      </c>
      <c r="I38" s="10">
        <f t="shared" si="3"/>
        <v>1.262402337769422</v>
      </c>
      <c r="J38" s="4">
        <f t="shared" si="4"/>
        <v>818.76686815532537</v>
      </c>
      <c r="K38" s="4">
        <f t="shared" si="5"/>
        <v>184.06700871258607</v>
      </c>
      <c r="L38" s="42">
        <f>Pressure!Q38</f>
        <v>2.4218719992257595E-2</v>
      </c>
      <c r="M38" s="10">
        <f t="shared" si="6"/>
        <v>1.2658572828382482</v>
      </c>
      <c r="N38" s="10">
        <f t="shared" si="7"/>
        <v>2.6101623315922193</v>
      </c>
    </row>
    <row r="39" spans="3:14">
      <c r="C39" s="4">
        <f>Pressure!AB39*1000000</f>
        <v>4730996.2185571324</v>
      </c>
      <c r="D39" s="78">
        <f>Pressure!I39</f>
        <v>1.3967353966066323E-4</v>
      </c>
      <c r="E39" s="40">
        <f>Pressure!H39</f>
        <v>139.67353966066324</v>
      </c>
      <c r="F39" s="10">
        <f t="shared" si="1"/>
        <v>4.5999999999999996</v>
      </c>
      <c r="G39" s="4">
        <f t="shared" si="0"/>
        <v>195605.54682681739</v>
      </c>
      <c r="H39" s="42">
        <f t="shared" si="2"/>
        <v>7.646148298766053</v>
      </c>
      <c r="I39" s="10">
        <f t="shared" si="3"/>
        <v>1.2642520945608564</v>
      </c>
      <c r="J39" s="4">
        <f t="shared" si="4"/>
        <v>835.41144761270618</v>
      </c>
      <c r="K39" s="4">
        <f t="shared" si="5"/>
        <v>187.80887721161508</v>
      </c>
      <c r="L39" s="42">
        <f>Pressure!Q39</f>
        <v>2.5759591924549859E-2</v>
      </c>
      <c r="M39" s="10">
        <f t="shared" si="6"/>
        <v>1.2744384688867243</v>
      </c>
      <c r="N39" s="10">
        <f t="shared" si="7"/>
        <v>2.6101623315922193</v>
      </c>
    </row>
    <row r="40" spans="3:14">
      <c r="C40" s="4">
        <f>Pressure!AB40*1000000</f>
        <v>4806523.0273286998</v>
      </c>
      <c r="D40" s="78">
        <f>Pressure!I40</f>
        <v>1.3967353966066323E-4</v>
      </c>
      <c r="E40" s="40">
        <f>Pressure!H40</f>
        <v>139.67353966066324</v>
      </c>
      <c r="F40" s="10">
        <f t="shared" si="1"/>
        <v>4.5999999999999996</v>
      </c>
      <c r="G40" s="4">
        <f t="shared" si="0"/>
        <v>198728.24277654116</v>
      </c>
      <c r="H40" s="42">
        <f t="shared" si="2"/>
        <v>7.7413637044487844</v>
      </c>
      <c r="I40" s="10">
        <f t="shared" si="3"/>
        <v>1.2657952039441847</v>
      </c>
      <c r="J40" s="4">
        <f t="shared" si="4"/>
        <v>849.78412259371873</v>
      </c>
      <c r="K40" s="4">
        <f t="shared" si="5"/>
        <v>191.03999878461372</v>
      </c>
      <c r="L40" s="42">
        <f>Pressure!Q40</f>
        <v>2.7280801973843253E-2</v>
      </c>
      <c r="M40" s="10">
        <f t="shared" ref="M40:M103" si="8">(J40+J39)/2*(L40-L39)</f>
        <v>1.2817682182113628</v>
      </c>
      <c r="N40" s="10">
        <f t="shared" si="7"/>
        <v>2.6101623315922193</v>
      </c>
    </row>
    <row r="41" spans="3:14">
      <c r="C41" s="4">
        <f>Pressure!AB41*1000000</f>
        <v>4872104.1256088447</v>
      </c>
      <c r="D41" s="78">
        <f>Pressure!I41</f>
        <v>1.3967353966066323E-4</v>
      </c>
      <c r="E41" s="40">
        <f>Pressure!H41</f>
        <v>139.67353966066324</v>
      </c>
      <c r="F41" s="10">
        <f t="shared" si="1"/>
        <v>4.5999999999999996</v>
      </c>
      <c r="G41" s="4">
        <f t="shared" si="0"/>
        <v>201439.72805320946</v>
      </c>
      <c r="H41" s="42">
        <f t="shared" si="2"/>
        <v>7.8238270139962722</v>
      </c>
      <c r="I41" s="10">
        <f t="shared" si="3"/>
        <v>1.2670963028219462</v>
      </c>
      <c r="J41" s="4">
        <f t="shared" si="4"/>
        <v>862.26413897213081</v>
      </c>
      <c r="K41" s="4">
        <f t="shared" si="5"/>
        <v>193.84563170993454</v>
      </c>
      <c r="L41" s="42">
        <f>Pressure!Q41</f>
        <v>2.8785521139814748E-2</v>
      </c>
      <c r="M41" s="10">
        <f t="shared" si="8"/>
        <v>1.2880759161231565</v>
      </c>
      <c r="N41" s="10">
        <f t="shared" si="7"/>
        <v>2.6101623315922193</v>
      </c>
    </row>
    <row r="42" spans="3:14">
      <c r="C42" s="4">
        <f>Pressure!AB42*1000000</f>
        <v>4929360.9765774133</v>
      </c>
      <c r="D42" s="78">
        <f>Pressure!I42</f>
        <v>1.3967353966066323E-4</v>
      </c>
      <c r="E42" s="40">
        <f>Pressure!H42</f>
        <v>139.67353966066324</v>
      </c>
      <c r="F42" s="10">
        <f t="shared" si="1"/>
        <v>4.5999999999999996</v>
      </c>
      <c r="G42" s="4">
        <f t="shared" si="0"/>
        <v>203807.04291162296</v>
      </c>
      <c r="H42" s="42">
        <f t="shared" si="2"/>
        <v>7.8956634918206197</v>
      </c>
      <c r="I42" s="10">
        <f t="shared" si="3"/>
        <v>1.2682039449881493</v>
      </c>
      <c r="J42" s="4">
        <f t="shared" si="4"/>
        <v>873.16005954381114</v>
      </c>
      <c r="K42" s="4">
        <f t="shared" si="5"/>
        <v>196.29514400067694</v>
      </c>
      <c r="L42" s="42">
        <f>Pressure!Q42</f>
        <v>3.0276271861159238E-2</v>
      </c>
      <c r="M42" s="10">
        <f t="shared" si="8"/>
        <v>1.2935424378881619</v>
      </c>
      <c r="N42" s="10">
        <f t="shared" si="7"/>
        <v>2.6101623315922193</v>
      </c>
    </row>
    <row r="43" spans="3:14">
      <c r="C43" s="4">
        <f>Pressure!AB43*1000000</f>
        <v>4979623.0072590709</v>
      </c>
      <c r="D43" s="78">
        <f>Pressure!I43</f>
        <v>1.3967353966066323E-4</v>
      </c>
      <c r="E43" s="40">
        <f>Pressure!H43</f>
        <v>139.67353966066324</v>
      </c>
      <c r="F43" s="10">
        <f t="shared" si="1"/>
        <v>4.5999999999999996</v>
      </c>
      <c r="G43" s="4">
        <f t="shared" si="0"/>
        <v>205885.15321692149</v>
      </c>
      <c r="H43" s="42">
        <f t="shared" si="2"/>
        <v>7.9586030635053113</v>
      </c>
      <c r="I43" s="10">
        <f t="shared" si="3"/>
        <v>1.2691552770835004</v>
      </c>
      <c r="J43" s="4">
        <f t="shared" si="4"/>
        <v>882.72487292097969</v>
      </c>
      <c r="K43" s="4">
        <f t="shared" si="5"/>
        <v>198.44541003574022</v>
      </c>
      <c r="L43" s="42">
        <f>Pressure!Q43</f>
        <v>3.1755084178308295E-2</v>
      </c>
      <c r="M43" s="10">
        <f t="shared" si="8"/>
        <v>1.2983121328126859</v>
      </c>
      <c r="N43" s="10">
        <f t="shared" si="7"/>
        <v>2.6101623315922193</v>
      </c>
    </row>
    <row r="44" spans="3:14">
      <c r="C44" s="4">
        <f>Pressure!AB44*1000000</f>
        <v>5023987.2254473493</v>
      </c>
      <c r="D44" s="78">
        <f>Pressure!I44</f>
        <v>1.3967353966066323E-4</v>
      </c>
      <c r="E44" s="40">
        <f>Pressure!H44</f>
        <v>139.67353966066324</v>
      </c>
      <c r="F44" s="10">
        <f t="shared" si="1"/>
        <v>4.5999999999999996</v>
      </c>
      <c r="G44" s="4">
        <f t="shared" si="0"/>
        <v>207719.41533791489</v>
      </c>
      <c r="H44" s="42">
        <f t="shared" si="2"/>
        <v>8.0140644346185237</v>
      </c>
      <c r="I44" s="10">
        <f t="shared" si="3"/>
        <v>1.2699791629385841</v>
      </c>
      <c r="J44" s="4">
        <f t="shared" si="4"/>
        <v>891.16733857228746</v>
      </c>
      <c r="K44" s="4">
        <f t="shared" si="5"/>
        <v>200.34336103868699</v>
      </c>
      <c r="L44" s="42">
        <f>Pressure!Q44</f>
        <v>3.322360787411216E-2</v>
      </c>
      <c r="M44" s="10">
        <f t="shared" si="8"/>
        <v>1.3025013731898922</v>
      </c>
      <c r="N44" s="10">
        <f t="shared" si="7"/>
        <v>2.6101623315922193</v>
      </c>
    </row>
    <row r="45" spans="3:14">
      <c r="C45" s="4">
        <f>Pressure!AB45*1000000</f>
        <v>5063363.7769875759</v>
      </c>
      <c r="D45" s="78">
        <f>Pressure!I45</f>
        <v>1.3967353966066323E-4</v>
      </c>
      <c r="E45" s="40">
        <f>Pressure!H45</f>
        <v>139.67353966066324</v>
      </c>
      <c r="F45" s="10">
        <f t="shared" si="1"/>
        <v>4.5999999999999996</v>
      </c>
      <c r="G45" s="4">
        <f t="shared" si="0"/>
        <v>209347.45973709843</v>
      </c>
      <c r="H45" s="42">
        <f t="shared" si="2"/>
        <v>8.0632184491117798</v>
      </c>
      <c r="I45" s="10">
        <f t="shared" si="3"/>
        <v>1.2706983290728249</v>
      </c>
      <c r="J45" s="4">
        <f t="shared" si="4"/>
        <v>898.66065632747666</v>
      </c>
      <c r="K45" s="4">
        <f t="shared" si="5"/>
        <v>202.02793406939361</v>
      </c>
      <c r="L45" s="42">
        <f>Pressure!Q45</f>
        <v>3.4683194817631144E-2</v>
      </c>
      <c r="M45" s="10">
        <f t="shared" si="8"/>
        <v>1.3062047862502293</v>
      </c>
      <c r="N45" s="10">
        <f t="shared" si="7"/>
        <v>2.6101623315922193</v>
      </c>
    </row>
    <row r="46" spans="3:14">
      <c r="C46" s="4">
        <f>Pressure!AB46*1000000</f>
        <v>5098511.2801685734</v>
      </c>
      <c r="D46" s="78">
        <f>Pressure!I46</f>
        <v>1.3967353966066323E-4</v>
      </c>
      <c r="E46" s="40">
        <f>Pressure!H46</f>
        <v>139.67353966066324</v>
      </c>
      <c r="F46" s="10">
        <f t="shared" si="1"/>
        <v>4.5999999999999996</v>
      </c>
      <c r="G46" s="4">
        <f t="shared" si="0"/>
        <v>210800.65188981019</v>
      </c>
      <c r="H46" s="42">
        <f t="shared" si="2"/>
        <v>8.1070366006577412</v>
      </c>
      <c r="I46" s="10">
        <f t="shared" si="3"/>
        <v>1.2713308736975584</v>
      </c>
      <c r="J46" s="4">
        <f t="shared" si="4"/>
        <v>905.34919047622441</v>
      </c>
      <c r="K46" s="4">
        <f t="shared" si="5"/>
        <v>203.53158366895022</v>
      </c>
      <c r="L46" s="42">
        <f>Pressure!Q46</f>
        <v>3.6134960600586324E-2</v>
      </c>
      <c r="M46" s="10">
        <f t="shared" si="8"/>
        <v>1.3094998838519152</v>
      </c>
      <c r="N46" s="10">
        <f t="shared" si="7"/>
        <v>2.6101623315922193</v>
      </c>
    </row>
    <row r="47" spans="3:14">
      <c r="C47" s="4">
        <f>Pressure!AB47*1000000</f>
        <v>5130064.5804234445</v>
      </c>
      <c r="D47" s="78">
        <f>Pressure!I47</f>
        <v>1.3967353966066323E-4</v>
      </c>
      <c r="E47" s="40">
        <f>Pressure!H47</f>
        <v>139.67353966066324</v>
      </c>
      <c r="F47" s="10">
        <f t="shared" si="1"/>
        <v>4.5999999999999996</v>
      </c>
      <c r="G47" s="4">
        <f t="shared" si="0"/>
        <v>212105.23981704959</v>
      </c>
      <c r="H47" s="42">
        <f t="shared" si="2"/>
        <v>8.1463287027907203</v>
      </c>
      <c r="I47" s="10">
        <f t="shared" si="3"/>
        <v>1.2718913506761385</v>
      </c>
      <c r="J47" s="4">
        <f t="shared" si="4"/>
        <v>911.35375145950661</v>
      </c>
      <c r="K47" s="4">
        <f t="shared" si="5"/>
        <v>204.88146923688382</v>
      </c>
      <c r="L47" s="42">
        <f>Pressure!Q47</f>
        <v>3.7579831447748339E-2</v>
      </c>
      <c r="M47" s="10">
        <f t="shared" si="8"/>
        <v>1.3124505593782023</v>
      </c>
      <c r="N47" s="10">
        <f t="shared" si="7"/>
        <v>2.6101623315922193</v>
      </c>
    </row>
    <row r="48" spans="3:14">
      <c r="C48" s="4">
        <f>Pressure!AB48*1000000</f>
        <v>5158556.7891818881</v>
      </c>
      <c r="D48" s="78">
        <f>Pressure!I48</f>
        <v>1.3967353966066323E-4</v>
      </c>
      <c r="E48" s="40">
        <f>Pressure!H48</f>
        <v>139.67353966066324</v>
      </c>
      <c r="F48" s="10">
        <f t="shared" si="1"/>
        <v>4.5999999999999996</v>
      </c>
      <c r="G48" s="4">
        <f t="shared" si="0"/>
        <v>213283.26529351022</v>
      </c>
      <c r="H48" s="42">
        <f t="shared" si="2"/>
        <v>8.1817724978320818</v>
      </c>
      <c r="I48" s="10">
        <f t="shared" si="3"/>
        <v>1.2723915628704945</v>
      </c>
      <c r="J48" s="4">
        <f t="shared" si="4"/>
        <v>916.77578984080287</v>
      </c>
      <c r="K48" s="4">
        <f t="shared" si="5"/>
        <v>206.10039787797376</v>
      </c>
      <c r="L48" s="42">
        <f>Pressure!Q48</f>
        <v>3.9018580440205071E-2</v>
      </c>
      <c r="M48" s="10">
        <f t="shared" si="8"/>
        <v>1.3151097678131034</v>
      </c>
      <c r="N48" s="10">
        <f t="shared" si="7"/>
        <v>2.6101623315922193</v>
      </c>
    </row>
    <row r="49" spans="3:14">
      <c r="C49" s="4">
        <f>Pressure!AB49*1000000</f>
        <v>5184436.9482415123</v>
      </c>
      <c r="D49" s="78">
        <f>Pressure!I49</f>
        <v>1.3967353966066323E-4</v>
      </c>
      <c r="E49" s="40">
        <f>Pressure!H49</f>
        <v>139.67353966066324</v>
      </c>
      <c r="F49" s="10">
        <f t="shared" si="1"/>
        <v>4.5999999999999996</v>
      </c>
      <c r="G49" s="4">
        <f t="shared" si="0"/>
        <v>214353.29419037682</v>
      </c>
      <c r="H49" s="42">
        <f t="shared" si="2"/>
        <v>8.2139371753093631</v>
      </c>
      <c r="I49" s="10">
        <f t="shared" si="3"/>
        <v>1.2728411525503633</v>
      </c>
      <c r="J49" s="4">
        <f t="shared" si="4"/>
        <v>921.70075781801347</v>
      </c>
      <c r="K49" s="4">
        <f t="shared" si="5"/>
        <v>207.20758010386527</v>
      </c>
      <c r="L49" s="42">
        <f>Pressure!Q49</f>
        <v>4.0451855842078777E-2</v>
      </c>
      <c r="M49" s="10">
        <f t="shared" si="8"/>
        <v>1.3175216063405364</v>
      </c>
      <c r="N49" s="10">
        <f t="shared" si="7"/>
        <v>2.6101623315922193</v>
      </c>
    </row>
    <row r="50" spans="3:14">
      <c r="C50" s="4">
        <f>Pressure!AB50*1000000</f>
        <v>5208084.30280378</v>
      </c>
      <c r="D50" s="78">
        <f>Pressure!I50</f>
        <v>1.3967353966066323E-4</v>
      </c>
      <c r="E50" s="40">
        <f>Pressure!H50</f>
        <v>139.67353966066324</v>
      </c>
      <c r="F50" s="10">
        <f t="shared" si="1"/>
        <v>4.5999999999999996</v>
      </c>
      <c r="G50" s="4">
        <f t="shared" si="0"/>
        <v>215331.00660156339</v>
      </c>
      <c r="H50" s="42">
        <f t="shared" si="2"/>
        <v>8.2433022238212956</v>
      </c>
      <c r="I50" s="10">
        <f t="shared" si="3"/>
        <v>1.2732480473749843</v>
      </c>
      <c r="J50" s="4">
        <f t="shared" si="4"/>
        <v>926.20082536769905</v>
      </c>
      <c r="K50" s="4">
        <f t="shared" si="5"/>
        <v>208.21924044955242</v>
      </c>
      <c r="L50" s="42">
        <f>Pressure!Q50</f>
        <v>4.1880203498663005E-2</v>
      </c>
      <c r="M50" s="10">
        <f t="shared" si="8"/>
        <v>1.3197229479707986</v>
      </c>
      <c r="N50" s="10">
        <f t="shared" si="7"/>
        <v>2.6101623315922193</v>
      </c>
    </row>
    <row r="51" spans="3:14">
      <c r="C51" s="4">
        <f>Pressure!AB51*1000000</f>
        <v>5229819.9153999658</v>
      </c>
      <c r="D51" s="78">
        <f>Pressure!I51</f>
        <v>1.3967353966066323E-4</v>
      </c>
      <c r="E51" s="40">
        <f>Pressure!H51</f>
        <v>139.67353966066324</v>
      </c>
      <c r="F51" s="10">
        <f t="shared" si="1"/>
        <v>4.5999999999999996</v>
      </c>
      <c r="G51" s="4">
        <f t="shared" si="0"/>
        <v>216229.677027639</v>
      </c>
      <c r="H51" s="42">
        <f t="shared" si="2"/>
        <v>8.2702726627578649</v>
      </c>
      <c r="I51" s="10">
        <f t="shared" si="3"/>
        <v>1.2736188018061072</v>
      </c>
      <c r="J51" s="4">
        <f t="shared" si="4"/>
        <v>930.33709036339133</v>
      </c>
      <c r="K51" s="4">
        <f t="shared" si="5"/>
        <v>209.14911433015408</v>
      </c>
      <c r="L51" s="42">
        <f>Pressure!Q51</f>
        <v>4.330408471963821E-2</v>
      </c>
      <c r="M51" s="10">
        <f t="shared" si="8"/>
        <v>1.3217447371189739</v>
      </c>
      <c r="N51" s="10">
        <f t="shared" si="7"/>
        <v>2.6101623315922193</v>
      </c>
    </row>
    <row r="52" spans="3:14">
      <c r="C52" s="4">
        <f>Pressure!AB52*1000000</f>
        <v>5249916.1740371035</v>
      </c>
      <c r="D52" s="78">
        <f>Pressure!I52</f>
        <v>1.3967353966066323E-4</v>
      </c>
      <c r="E52" s="40">
        <f>Pressure!H52</f>
        <v>139.67353966066324</v>
      </c>
      <c r="F52" s="10">
        <f t="shared" si="1"/>
        <v>4.5999999999999996</v>
      </c>
      <c r="G52" s="4">
        <f t="shared" si="0"/>
        <v>217060.56749516283</v>
      </c>
      <c r="H52" s="42">
        <f t="shared" si="2"/>
        <v>8.2951914347521054</v>
      </c>
      <c r="I52" s="10">
        <f t="shared" si="3"/>
        <v>1.2739588616203945</v>
      </c>
      <c r="J52" s="4">
        <f t="shared" si="4"/>
        <v>934.16138796610801</v>
      </c>
      <c r="K52" s="4">
        <f t="shared" si="5"/>
        <v>210.0088548100598</v>
      </c>
      <c r="L52" s="42">
        <f>Pressure!Q52</f>
        <v>4.4723890679911844E-2</v>
      </c>
      <c r="M52" s="10">
        <f t="shared" si="8"/>
        <v>1.3236130262266728</v>
      </c>
      <c r="N52" s="10">
        <f t="shared" si="7"/>
        <v>2.6101623315922193</v>
      </c>
    </row>
    <row r="53" spans="3:14">
      <c r="C53" s="4">
        <f>Pressure!AB53*1000000</f>
        <v>5268604.6180923954</v>
      </c>
      <c r="D53" s="78">
        <f>Pressure!I53</f>
        <v>1.3967353966066323E-4</v>
      </c>
      <c r="E53" s="40">
        <f>Pressure!H53</f>
        <v>139.67353966066324</v>
      </c>
      <c r="F53" s="10">
        <f t="shared" si="1"/>
        <v>4.5999999999999996</v>
      </c>
      <c r="G53" s="4">
        <f t="shared" si="0"/>
        <v>217833.25112243756</v>
      </c>
      <c r="H53" s="42">
        <f t="shared" si="2"/>
        <v>8.3183495496019209</v>
      </c>
      <c r="I53" s="10">
        <f t="shared" si="3"/>
        <v>1.2742727710581294</v>
      </c>
      <c r="J53" s="4">
        <f t="shared" si="4"/>
        <v>937.71777988410815</v>
      </c>
      <c r="K53" s="4">
        <f t="shared" si="5"/>
        <v>210.8083674034684</v>
      </c>
      <c r="L53" s="42">
        <f>Pressure!Q53</f>
        <v>4.6139954103742581E-2</v>
      </c>
      <c r="M53" s="10">
        <f t="shared" si="8"/>
        <v>1.3253498117117035</v>
      </c>
      <c r="N53" s="10">
        <f t="shared" si="7"/>
        <v>2.6101623315922193</v>
      </c>
    </row>
    <row r="54" spans="3:14">
      <c r="C54" s="4">
        <f>Pressure!AB54*1000000</f>
        <v>5286082.409905592</v>
      </c>
      <c r="D54" s="78">
        <f>Pressure!I54</f>
        <v>1.3967353966066323E-4</v>
      </c>
      <c r="E54" s="40">
        <f>Pressure!H54</f>
        <v>139.67353966066324</v>
      </c>
      <c r="F54" s="10">
        <f t="shared" si="1"/>
        <v>4.5999999999999996</v>
      </c>
      <c r="G54" s="4">
        <f t="shared" si="0"/>
        <v>218555.87969092713</v>
      </c>
      <c r="H54" s="42">
        <f t="shared" si="2"/>
        <v>8.3399944321396156</v>
      </c>
      <c r="I54" s="10">
        <f t="shared" si="3"/>
        <v>1.2745643366223629</v>
      </c>
      <c r="J54" s="4">
        <f t="shared" si="4"/>
        <v>941.04378591034754</v>
      </c>
      <c r="K54" s="4">
        <f t="shared" si="5"/>
        <v>211.55608693636697</v>
      </c>
      <c r="L54" s="42">
        <f>Pressure!Q54</f>
        <v>4.7552558807766716E-2</v>
      </c>
      <c r="M54" s="10">
        <f t="shared" si="8"/>
        <v>1.3269737127904992</v>
      </c>
      <c r="N54" s="10">
        <f t="shared" si="7"/>
        <v>2.6101623315922193</v>
      </c>
    </row>
    <row r="55" spans="3:14">
      <c r="C55" s="4">
        <f>Pressure!AB55*1000000</f>
        <v>5302517.7086278284</v>
      </c>
      <c r="D55" s="78">
        <f>Pressure!I55</f>
        <v>1.3967353966066323E-4</v>
      </c>
      <c r="E55" s="40">
        <f>Pressure!H55</f>
        <v>139.67353966066324</v>
      </c>
      <c r="F55" s="10">
        <f t="shared" si="1"/>
        <v>4.5999999999999996</v>
      </c>
      <c r="G55" s="4">
        <f t="shared" si="0"/>
        <v>219235.40582988603</v>
      </c>
      <c r="H55" s="42">
        <f t="shared" si="2"/>
        <v>8.360336824491613</v>
      </c>
      <c r="I55" s="10">
        <f t="shared" si="3"/>
        <v>1.2748367577275299</v>
      </c>
      <c r="J55" s="4">
        <f t="shared" si="4"/>
        <v>944.17140656045353</v>
      </c>
      <c r="K55" s="4">
        <f t="shared" si="5"/>
        <v>212.25920744581035</v>
      </c>
      <c r="L55" s="42">
        <f>Pressure!Q55</f>
        <v>4.8961947541125289E-2</v>
      </c>
      <c r="M55" s="10">
        <f t="shared" si="8"/>
        <v>1.3285005261123801</v>
      </c>
      <c r="N55" s="10">
        <f t="shared" si="7"/>
        <v>2.6101623315922193</v>
      </c>
    </row>
    <row r="56" spans="3:14">
      <c r="C56" s="4">
        <f>Pressure!AB56*1000000</f>
        <v>5318054.1489272257</v>
      </c>
      <c r="D56" s="78">
        <f>Pressure!I56</f>
        <v>1.3967353966066323E-4</v>
      </c>
      <c r="E56" s="40">
        <f>Pressure!H56</f>
        <v>139.67353966066324</v>
      </c>
      <c r="F56" s="10">
        <f t="shared" si="1"/>
        <v>4.5999999999999996</v>
      </c>
      <c r="G56" s="4">
        <f t="shared" si="0"/>
        <v>219877.76819081657</v>
      </c>
      <c r="H56" s="42">
        <f t="shared" si="2"/>
        <v>8.379556516921232</v>
      </c>
      <c r="I56" s="10">
        <f t="shared" si="3"/>
        <v>1.2750927317206591</v>
      </c>
      <c r="J56" s="4">
        <f t="shared" si="4"/>
        <v>947.12797536584969</v>
      </c>
      <c r="K56" s="4">
        <f t="shared" si="5"/>
        <v>212.92387378396873</v>
      </c>
      <c r="L56" s="42">
        <f>Pressure!Q56</f>
        <v>5.0368328460109558E-2</v>
      </c>
      <c r="M56" s="10">
        <f t="shared" si="8"/>
        <v>1.3299436814139476</v>
      </c>
      <c r="N56" s="10">
        <f t="shared" si="7"/>
        <v>2.6101623315922193</v>
      </c>
    </row>
    <row r="57" spans="3:14">
      <c r="C57" s="4">
        <f>Pressure!AB57*1000000</f>
        <v>5332814.5858360343</v>
      </c>
      <c r="D57" s="78">
        <f>Pressure!I57</f>
        <v>1.3967353966066323E-4</v>
      </c>
      <c r="E57" s="40">
        <f>Pressure!H57</f>
        <v>139.67353966066324</v>
      </c>
      <c r="F57" s="10">
        <f t="shared" si="1"/>
        <v>4.5999999999999996</v>
      </c>
      <c r="G57" s="4">
        <f t="shared" si="0"/>
        <v>220488.04628015961</v>
      </c>
      <c r="H57" s="42">
        <f t="shared" si="2"/>
        <v>8.3978071236965164</v>
      </c>
      <c r="I57" s="10">
        <f t="shared" si="3"/>
        <v>1.2753345388933044</v>
      </c>
      <c r="J57" s="4">
        <f t="shared" si="4"/>
        <v>949.93687151436416</v>
      </c>
      <c r="K57" s="4">
        <f t="shared" si="5"/>
        <v>213.55534182688822</v>
      </c>
      <c r="L57" s="42">
        <f>Pressure!Q57</f>
        <v>5.1771880499853783E-2</v>
      </c>
      <c r="M57" s="10">
        <f t="shared" si="8"/>
        <v>1.3313146176828941</v>
      </c>
      <c r="N57" s="10">
        <f t="shared" si="7"/>
        <v>2.6101623315922193</v>
      </c>
    </row>
    <row r="58" spans="3:14">
      <c r="C58" s="4">
        <f>Pressure!AB58*1000000</f>
        <v>5346904.2351276539</v>
      </c>
      <c r="D58" s="78">
        <f>Pressure!I58</f>
        <v>1.3967353966066323E-4</v>
      </c>
      <c r="E58" s="40">
        <f>Pressure!H58</f>
        <v>139.67353966066324</v>
      </c>
      <c r="F58" s="10">
        <f t="shared" si="1"/>
        <v>4.5999999999999996</v>
      </c>
      <c r="G58" s="4">
        <f t="shared" si="0"/>
        <v>221070.59029984724</v>
      </c>
      <c r="H58" s="42">
        <f t="shared" si="2"/>
        <v>8.4152200762848661</v>
      </c>
      <c r="I58" s="10">
        <f t="shared" si="3"/>
        <v>1.2755641117289682</v>
      </c>
      <c r="J58" s="4">
        <f t="shared" si="4"/>
        <v>952.61811746078558</v>
      </c>
      <c r="K58" s="4">
        <f t="shared" si="5"/>
        <v>214.15811282334104</v>
      </c>
      <c r="L58" s="42">
        <f>Pressure!Q58</f>
        <v>5.3172757849285129E-2</v>
      </c>
      <c r="M58" s="10">
        <f t="shared" si="8"/>
        <v>1.3326230950514464</v>
      </c>
      <c r="N58" s="10">
        <f t="shared" si="7"/>
        <v>2.6101623315922193</v>
      </c>
    </row>
    <row r="59" spans="3:14">
      <c r="C59" s="4">
        <f>Pressure!AB59*1000000</f>
        <v>5360413.313673391</v>
      </c>
      <c r="D59" s="78">
        <f>Pressure!I59</f>
        <v>1.3967353966066323E-4</v>
      </c>
      <c r="E59" s="40">
        <f>Pressure!H59</f>
        <v>139.67353966066324</v>
      </c>
      <c r="F59" s="10">
        <f t="shared" si="1"/>
        <v>4.5999999999999996</v>
      </c>
      <c r="G59" s="4">
        <f t="shared" si="0"/>
        <v>221629.13031425278</v>
      </c>
      <c r="H59" s="42">
        <f t="shared" si="2"/>
        <v>8.4319079719979388</v>
      </c>
      <c r="I59" s="10">
        <f t="shared" si="3"/>
        <v>1.2757830916270398</v>
      </c>
      <c r="J59" s="4">
        <f t="shared" si="4"/>
        <v>955.18888138407124</v>
      </c>
      <c r="K59" s="4">
        <f t="shared" si="5"/>
        <v>214.73604635224839</v>
      </c>
      <c r="L59" s="42">
        <f>Pressure!Q59</f>
        <v>5.4571093692702105E-2</v>
      </c>
      <c r="M59" s="10">
        <f t="shared" si="8"/>
        <v>1.3338774544032661</v>
      </c>
      <c r="N59" s="10">
        <f t="shared" si="7"/>
        <v>2.6101623315922193</v>
      </c>
    </row>
    <row r="60" spans="3:14">
      <c r="C60" s="4">
        <f>Pressure!AB60*1000000</f>
        <v>5373419.2646455327</v>
      </c>
      <c r="D60" s="78">
        <f>Pressure!I60</f>
        <v>1.3967353966066323E-4</v>
      </c>
      <c r="E60" s="40">
        <f>Pressure!H60</f>
        <v>139.67353966066324</v>
      </c>
      <c r="F60" s="10">
        <f t="shared" si="1"/>
        <v>4.5999999999999996</v>
      </c>
      <c r="G60" s="4">
        <f t="shared" si="0"/>
        <v>222166.8682523914</v>
      </c>
      <c r="H60" s="42">
        <f t="shared" si="2"/>
        <v>8.4479673896020895</v>
      </c>
      <c r="I60" s="10">
        <f t="shared" si="3"/>
        <v>1.2759928756033057</v>
      </c>
      <c r="J60" s="4">
        <f t="shared" si="4"/>
        <v>957.66390064123254</v>
      </c>
      <c r="K60" s="4">
        <f t="shared" si="5"/>
        <v>215.29245551936347</v>
      </c>
      <c r="L60" s="42">
        <f>Pressure!Q60</f>
        <v>5.5967003348435997E-2</v>
      </c>
      <c r="M60" s="10">
        <f t="shared" si="8"/>
        <v>1.3350848342132793</v>
      </c>
      <c r="N60" s="10">
        <f t="shared" si="7"/>
        <v>2.6101623315922193</v>
      </c>
    </row>
    <row r="61" spans="3:14">
      <c r="C61" s="4">
        <f>Pressure!AB61*1000000</f>
        <v>5385988.6368411426</v>
      </c>
      <c r="D61" s="78">
        <f>Pressure!I61</f>
        <v>1.3967353966066323E-4</v>
      </c>
      <c r="E61" s="40">
        <f>Pressure!H61</f>
        <v>139.67353966066324</v>
      </c>
      <c r="F61" s="10">
        <f t="shared" si="1"/>
        <v>4.5999999999999996</v>
      </c>
      <c r="G61" s="4">
        <f t="shared" si="0"/>
        <v>222686.55560955903</v>
      </c>
      <c r="H61" s="42">
        <f t="shared" si="2"/>
        <v>8.4634812624039899</v>
      </c>
      <c r="I61" s="10">
        <f t="shared" si="3"/>
        <v>1.2761946549126058</v>
      </c>
      <c r="J61" s="4">
        <f t="shared" si="4"/>
        <v>960.05583940074348</v>
      </c>
      <c r="K61" s="4">
        <f t="shared" si="5"/>
        <v>215.83018735685076</v>
      </c>
      <c r="L61" s="42">
        <f>Pressure!Q61</f>
        <v>5.7360586909504421E-2</v>
      </c>
      <c r="M61" s="10">
        <f t="shared" si="8"/>
        <v>1.3362513522294552</v>
      </c>
      <c r="N61" s="10">
        <f t="shared" si="7"/>
        <v>2.6101623315922193</v>
      </c>
    </row>
    <row r="62" spans="3:14">
      <c r="C62" s="4">
        <f>Pressure!AB62*1000000</f>
        <v>5398178.6749860896</v>
      </c>
      <c r="D62" s="78">
        <f>Pressure!I62</f>
        <v>1.3967353966066323E-4</v>
      </c>
      <c r="E62" s="40">
        <f>Pressure!H62</f>
        <v>139.67353966066324</v>
      </c>
      <c r="F62" s="10">
        <f t="shared" si="1"/>
        <v>4.5999999999999996</v>
      </c>
      <c r="G62" s="4">
        <f t="shared" si="0"/>
        <v>223190.55919929544</v>
      </c>
      <c r="H62" s="42">
        <f t="shared" si="2"/>
        <v>8.478520882717234</v>
      </c>
      <c r="I62" s="10">
        <f t="shared" si="3"/>
        <v>1.2763894471213302</v>
      </c>
      <c r="J62" s="4">
        <f t="shared" si="4"/>
        <v>962.37559127578129</v>
      </c>
      <c r="K62" s="4">
        <f t="shared" si="5"/>
        <v>216.35169085827556</v>
      </c>
      <c r="L62" s="42">
        <f>Pressure!Q62</f>
        <v>5.8751931471173406E-2</v>
      </c>
      <c r="M62" s="10">
        <f t="shared" si="8"/>
        <v>1.3373822581266543</v>
      </c>
      <c r="N62" s="10">
        <f t="shared" si="7"/>
        <v>2.6101623315922193</v>
      </c>
    </row>
    <row r="63" spans="3:14">
      <c r="C63" s="4">
        <f>Pressure!AB63*1000000</f>
        <v>5410038.6678700438</v>
      </c>
      <c r="D63" s="78">
        <f>Pressure!I63</f>
        <v>1.3967353966066323E-4</v>
      </c>
      <c r="E63" s="40">
        <f>Pressure!H63</f>
        <v>139.67353966066324</v>
      </c>
      <c r="F63" s="10">
        <f t="shared" si="1"/>
        <v>4.5999999999999996</v>
      </c>
      <c r="G63" s="4">
        <f t="shared" si="0"/>
        <v>223680.91689274029</v>
      </c>
      <c r="H63" s="42">
        <f t="shared" si="2"/>
        <v>8.4931475983255016</v>
      </c>
      <c r="I63" s="10">
        <f t="shared" si="3"/>
        <v>1.2765781228385136</v>
      </c>
      <c r="J63" s="4">
        <f t="shared" si="4"/>
        <v>964.63253587294753</v>
      </c>
      <c r="K63" s="4">
        <f t="shared" si="5"/>
        <v>216.85907465333113</v>
      </c>
      <c r="L63" s="42">
        <f>Pressure!Q63</f>
        <v>6.0141113014561418E-2</v>
      </c>
      <c r="M63" s="10">
        <f t="shared" si="8"/>
        <v>1.3384820620968563</v>
      </c>
      <c r="N63" s="10">
        <f t="shared" si="7"/>
        <v>2.6101623315922193</v>
      </c>
    </row>
    <row r="64" spans="3:14">
      <c r="C64" s="4">
        <f>Pressure!AB64*1000000</f>
        <v>5421611.0930576148</v>
      </c>
      <c r="D64" s="78">
        <f>Pressure!I64</f>
        <v>1.3967353966066323E-4</v>
      </c>
      <c r="E64" s="40">
        <f>Pressure!H64</f>
        <v>139.67353966066324</v>
      </c>
      <c r="F64" s="10">
        <f t="shared" si="1"/>
        <v>4.5999999999999996</v>
      </c>
      <c r="G64" s="4">
        <f t="shared" si="0"/>
        <v>224159.38494732216</v>
      </c>
      <c r="H64" s="42">
        <f t="shared" si="2"/>
        <v>8.5074142508634747</v>
      </c>
      <c r="I64" s="10">
        <f t="shared" si="3"/>
        <v>1.2767614280687756</v>
      </c>
      <c r="J64" s="4">
        <f t="shared" si="4"/>
        <v>966.83475662963406</v>
      </c>
      <c r="K64" s="4">
        <f t="shared" si="5"/>
        <v>217.35415597986469</v>
      </c>
      <c r="L64" s="42">
        <f>Pressure!Q64</f>
        <v>6.1528198002868233E-2</v>
      </c>
      <c r="M64" s="10">
        <f t="shared" si="8"/>
        <v>1.3395546434179695</v>
      </c>
      <c r="N64" s="10">
        <f t="shared" si="7"/>
        <v>2.6101623315922193</v>
      </c>
    </row>
    <row r="65" spans="3:14">
      <c r="C65" s="4">
        <f>Pressure!AB65*1000000</f>
        <v>5432932.5903543178</v>
      </c>
      <c r="D65" s="78">
        <f>Pressure!I65</f>
        <v>1.3967353966066323E-4</v>
      </c>
      <c r="E65" s="40">
        <f>Pressure!H65</f>
        <v>139.67353966066324</v>
      </c>
      <c r="F65" s="10">
        <f t="shared" si="1"/>
        <v>4.5999999999999996</v>
      </c>
      <c r="G65" s="4">
        <f t="shared" si="0"/>
        <v>224627.47825522494</v>
      </c>
      <c r="H65" s="42">
        <f t="shared" si="2"/>
        <v>8.521366397421323</v>
      </c>
      <c r="I65" s="10">
        <f t="shared" si="3"/>
        <v>1.2769400029602698</v>
      </c>
      <c r="J65" s="4">
        <f t="shared" si="4"/>
        <v>968.98922606360782</v>
      </c>
      <c r="K65" s="4">
        <f t="shared" si="5"/>
        <v>217.83850232984304</v>
      </c>
      <c r="L65" s="42">
        <f>Pressure!Q65</f>
        <v>6.2913244736763338E-2</v>
      </c>
      <c r="M65" s="10">
        <f t="shared" si="8"/>
        <v>1.3406033423125447</v>
      </c>
      <c r="N65" s="10">
        <f t="shared" si="7"/>
        <v>2.6101623315922193</v>
      </c>
    </row>
    <row r="66" spans="3:14">
      <c r="C66" s="4">
        <f>Pressure!AB66*1000000</f>
        <v>5444034.790805337</v>
      </c>
      <c r="D66" s="78">
        <f>Pressure!I66</f>
        <v>1.3967353966066323E-4</v>
      </c>
      <c r="E66" s="40">
        <f>Pressure!H66</f>
        <v>139.67353966066324</v>
      </c>
      <c r="F66" s="10">
        <f t="shared" si="1"/>
        <v>4.5999999999999996</v>
      </c>
      <c r="G66" s="4">
        <f t="shared" si="0"/>
        <v>225086.50461878118</v>
      </c>
      <c r="H66" s="42">
        <f t="shared" si="2"/>
        <v>8.5350433496326499</v>
      </c>
      <c r="I66" s="10">
        <f t="shared" si="3"/>
        <v>1.277114397571546</v>
      </c>
      <c r="J66" s="4">
        <f t="shared" si="4"/>
        <v>971.10196353063316</v>
      </c>
      <c r="K66" s="4">
        <f t="shared" si="5"/>
        <v>218.31346691484941</v>
      </c>
      <c r="L66" s="42">
        <f>Pressure!Q66</f>
        <v>6.4296304507368271E-2</v>
      </c>
      <c r="M66" s="10">
        <f t="shared" si="8"/>
        <v>1.3416310378164311</v>
      </c>
      <c r="N66" s="10">
        <f t="shared" si="7"/>
        <v>2.6101623315922193</v>
      </c>
    </row>
    <row r="67" spans="3:14">
      <c r="C67" s="4">
        <f>Pressure!AB67*1000000</f>
        <v>5454945.0236034952</v>
      </c>
      <c r="D67" s="78">
        <f>Pressure!I67</f>
        <v>1.3967353966066323E-4</v>
      </c>
      <c r="E67" s="40">
        <f>Pressure!H67</f>
        <v>139.67353966066324</v>
      </c>
      <c r="F67" s="10">
        <f t="shared" si="1"/>
        <v>4.5999999999999996</v>
      </c>
      <c r="G67" s="4">
        <f t="shared" si="0"/>
        <v>225537.59397795689</v>
      </c>
      <c r="H67" s="42">
        <f t="shared" si="2"/>
        <v>8.5484790587882458</v>
      </c>
      <c r="I67" s="10">
        <f t="shared" si="3"/>
        <v>1.277285085164104</v>
      </c>
      <c r="J67" s="4">
        <f t="shared" si="4"/>
        <v>973.17816974834034</v>
      </c>
      <c r="K67" s="4">
        <f t="shared" si="5"/>
        <v>218.78021890839898</v>
      </c>
      <c r="L67" s="42">
        <f>Pressure!Q67</f>
        <v>6.5677422578704223E-2</v>
      </c>
      <c r="M67" s="10">
        <f t="shared" si="8"/>
        <v>1.3426402139055316</v>
      </c>
      <c r="N67" s="10">
        <f t="shared" si="7"/>
        <v>2.6101623315922193</v>
      </c>
    </row>
    <row r="68" spans="3:14">
      <c r="C68" s="4">
        <f>Pressure!AB68*1000000</f>
        <v>5465686.9196305415</v>
      </c>
      <c r="D68" s="78">
        <f>Pressure!I68</f>
        <v>1.3967353966066323E-4</v>
      </c>
      <c r="E68" s="40">
        <f>Pressure!H68</f>
        <v>139.67353966066324</v>
      </c>
      <c r="F68" s="10">
        <f t="shared" si="1"/>
        <v>4.5999999999999996</v>
      </c>
      <c r="G68" s="4">
        <f t="shared" si="0"/>
        <v>225981.72336408606</v>
      </c>
      <c r="H68" s="42">
        <f t="shared" si="2"/>
        <v>8.5617028707963421</v>
      </c>
      <c r="I68" s="10">
        <f t="shared" si="3"/>
        <v>1.2774524734340376</v>
      </c>
      <c r="J68" s="4">
        <f t="shared" si="4"/>
        <v>975.22234164951954</v>
      </c>
      <c r="K68" s="4">
        <f t="shared" si="5"/>
        <v>219.23976926611203</v>
      </c>
      <c r="L68" s="42">
        <f>Pressure!Q68</f>
        <v>6.7056639026125894E-2</v>
      </c>
      <c r="M68" s="10">
        <f t="shared" si="8"/>
        <v>1.3436330157423624</v>
      </c>
      <c r="N68" s="10">
        <f t="shared" si="7"/>
        <v>2.6101623315922193</v>
      </c>
    </row>
    <row r="69" spans="3:14">
      <c r="C69" s="4">
        <f>Pressure!AB69*1000000</f>
        <v>5476280.9273479627</v>
      </c>
      <c r="D69" s="78">
        <f>Pressure!I69</f>
        <v>1.3967353966066323E-4</v>
      </c>
      <c r="E69" s="40">
        <f>Pressure!H69</f>
        <v>139.67353966066324</v>
      </c>
      <c r="F69" s="10">
        <f t="shared" si="1"/>
        <v>4.5999999999999996</v>
      </c>
      <c r="G69" s="4">
        <f t="shared" si="0"/>
        <v>226419.73822964975</v>
      </c>
      <c r="H69" s="42">
        <f t="shared" si="2"/>
        <v>8.5747401709354669</v>
      </c>
      <c r="I69" s="10">
        <f t="shared" si="3"/>
        <v>1.2776169140217712</v>
      </c>
      <c r="J69" s="4">
        <f t="shared" si="4"/>
        <v>977.23837055561751</v>
      </c>
      <c r="K69" s="4">
        <f t="shared" si="5"/>
        <v>219.69299279610124</v>
      </c>
      <c r="L69" s="42">
        <f>Pressure!Q69</f>
        <v>6.8433989452882538E-2</v>
      </c>
      <c r="M69" s="10">
        <f t="shared" si="8"/>
        <v>1.3446112975906626</v>
      </c>
      <c r="N69" s="10">
        <f t="shared" si="7"/>
        <v>2.6101623315922193</v>
      </c>
    </row>
    <row r="70" spans="3:14">
      <c r="C70" s="4">
        <f>Pressure!AB70*1000000</f>
        <v>5486744.7542523248</v>
      </c>
      <c r="D70" s="78">
        <f>Pressure!I70</f>
        <v>1.3967353966066323E-4</v>
      </c>
      <c r="E70" s="40">
        <f>Pressure!H70</f>
        <v>139.67353966066324</v>
      </c>
      <c r="F70" s="10">
        <f t="shared" si="1"/>
        <v>4.5999999999999996</v>
      </c>
      <c r="G70" s="4">
        <f t="shared" si="0"/>
        <v>226852.37070048126</v>
      </c>
      <c r="H70" s="42">
        <f t="shared" si="2"/>
        <v>8.5876129351358461</v>
      </c>
      <c r="I70" s="10">
        <f t="shared" si="3"/>
        <v>1.2777787105790079</v>
      </c>
      <c r="J70" s="4">
        <f t="shared" si="4"/>
        <v>979.2296261852423</v>
      </c>
      <c r="K70" s="4">
        <f t="shared" si="5"/>
        <v>220.14064704492657</v>
      </c>
      <c r="L70" s="42">
        <f>Pressure!Q70</f>
        <v>6.9809505603344688E-2</v>
      </c>
      <c r="M70" s="10">
        <f t="shared" si="8"/>
        <v>1.3455766636896906</v>
      </c>
      <c r="N70" s="10">
        <f t="shared" si="7"/>
        <v>2.6101623315922193</v>
      </c>
    </row>
    <row r="71" spans="3:14">
      <c r="C71" s="4">
        <f>Pressure!AB71*1000000</f>
        <v>5497093.7450383073</v>
      </c>
      <c r="D71" s="78">
        <f>Pressure!I71</f>
        <v>1.3967353966066323E-4</v>
      </c>
      <c r="E71" s="40">
        <f>Pressure!H71</f>
        <v>139.67353966066324</v>
      </c>
      <c r="F71" s="10">
        <f t="shared" si="1"/>
        <v>4.5999999999999996</v>
      </c>
      <c r="G71" s="4">
        <f t="shared" si="0"/>
        <v>227280.25521111721</v>
      </c>
      <c r="H71" s="42">
        <f t="shared" si="2"/>
        <v>8.6003402018742374</v>
      </c>
      <c r="I71" s="10">
        <f t="shared" si="3"/>
        <v>1.2779381256237343</v>
      </c>
      <c r="J71" s="4">
        <f t="shared" si="4"/>
        <v>981.19902861820219</v>
      </c>
      <c r="K71" s="4">
        <f t="shared" si="5"/>
        <v>220.58338847583343</v>
      </c>
      <c r="L71" s="42">
        <f>Pressure!Q71</f>
        <v>7.1183215888459911E-2</v>
      </c>
      <c r="M71" s="10">
        <f t="shared" si="8"/>
        <v>1.3465305031690467</v>
      </c>
      <c r="N71" s="10">
        <f t="shared" si="7"/>
        <v>2.6101623315922193</v>
      </c>
    </row>
    <row r="72" spans="3:14">
      <c r="C72" s="4">
        <f>Pressure!AB72*1000000</f>
        <v>5507341.2058628658</v>
      </c>
      <c r="D72" s="78">
        <f>Pressure!I72</f>
        <v>1.3967353966066323E-4</v>
      </c>
      <c r="E72" s="40">
        <f>Pressure!H72</f>
        <v>139.67353966066324</v>
      </c>
      <c r="F72" s="10">
        <f t="shared" si="1"/>
        <v>4.5999999999999996</v>
      </c>
      <c r="G72" s="4">
        <f t="shared" si="0"/>
        <v>227703.94191167125</v>
      </c>
      <c r="H72" s="42">
        <f t="shared" si="2"/>
        <v>8.612938476535307</v>
      </c>
      <c r="I72" s="10">
        <f t="shared" si="3"/>
        <v>1.2780953863746076</v>
      </c>
      <c r="J72" s="4">
        <f t="shared" si="4"/>
        <v>983.14911000264794</v>
      </c>
      <c r="K72" s="4">
        <f t="shared" si="5"/>
        <v>221.02178634113753</v>
      </c>
      <c r="L72" s="42">
        <f>Pressure!Q72</f>
        <v>7.2555145836534024E-2</v>
      </c>
      <c r="M72" s="10">
        <f t="shared" si="8"/>
        <v>1.3474740199087918</v>
      </c>
      <c r="N72" s="10">
        <f t="shared" si="7"/>
        <v>2.6101623315922193</v>
      </c>
    </row>
    <row r="73" spans="3:14">
      <c r="C73" s="4">
        <f>Pressure!AB73*1000000</f>
        <v>5517498.6826580605</v>
      </c>
      <c r="D73" s="78">
        <f>Pressure!I73</f>
        <v>1.3967353966066323E-4</v>
      </c>
      <c r="E73" s="40">
        <f>Pressure!H73</f>
        <v>139.67353966066324</v>
      </c>
      <c r="F73" s="10">
        <f t="shared" si="1"/>
        <v>4.5999999999999996</v>
      </c>
      <c r="G73" s="4">
        <f t="shared" si="0"/>
        <v>228123.9081748256</v>
      </c>
      <c r="H73" s="42">
        <f t="shared" si="2"/>
        <v>8.6254220782525781</v>
      </c>
      <c r="I73" s="10">
        <f t="shared" si="3"/>
        <v>1.2782506897240351</v>
      </c>
      <c r="J73" s="4">
        <f t="shared" si="4"/>
        <v>985.08206751772138</v>
      </c>
      <c r="K73" s="4">
        <f t="shared" si="5"/>
        <v>221.4563345887598</v>
      </c>
      <c r="L73" s="42">
        <f>Pressure!Q73</f>
        <v>7.3925318480384791E-2</v>
      </c>
      <c r="M73" s="10">
        <f t="shared" si="8"/>
        <v>1.3484082581062966</v>
      </c>
      <c r="N73" s="10">
        <f t="shared" si="7"/>
        <v>2.6101623315922193</v>
      </c>
    </row>
    <row r="74" spans="3:14">
      <c r="C74" s="4">
        <f>Pressure!AB74*1000000</f>
        <v>5527576.2002409343</v>
      </c>
      <c r="D74" s="78">
        <f>Pressure!I74</f>
        <v>1.3967353966066323E-4</v>
      </c>
      <c r="E74" s="40">
        <f>Pressure!H74</f>
        <v>139.67353966066324</v>
      </c>
      <c r="F74" s="10">
        <f t="shared" si="1"/>
        <v>4.5999999999999996</v>
      </c>
      <c r="G74" s="4">
        <f t="shared" si="0"/>
        <v>228540.56848195559</v>
      </c>
      <c r="H74" s="42">
        <f t="shared" si="2"/>
        <v>8.6378034377187127</v>
      </c>
      <c r="I74" s="10">
        <f t="shared" si="3"/>
        <v>1.2784042064832164</v>
      </c>
      <c r="J74" s="4">
        <f t="shared" si="4"/>
        <v>986.99980887592108</v>
      </c>
      <c r="K74" s="4">
        <f t="shared" si="5"/>
        <v>221.88746209161482</v>
      </c>
      <c r="L74" s="42">
        <f>Pressure!Q74</f>
        <v>7.5293754690204495E-2</v>
      </c>
      <c r="M74" s="10">
        <f t="shared" si="8"/>
        <v>1.3493341241931229</v>
      </c>
      <c r="N74" s="10">
        <f t="shared" si="7"/>
        <v>2.6101623315922193</v>
      </c>
    </row>
    <row r="75" spans="3:14">
      <c r="C75" s="4">
        <f>Pressure!AB75*1000000</f>
        <v>5537582.4679003218</v>
      </c>
      <c r="D75" s="78">
        <f>Pressure!I75</f>
        <v>1.3967353966066323E-4</v>
      </c>
      <c r="E75" s="40">
        <f>Pressure!H75</f>
        <v>139.67353966066324</v>
      </c>
      <c r="F75" s="10">
        <f t="shared" si="1"/>
        <v>4.5999999999999996</v>
      </c>
      <c r="G75" s="4">
        <f t="shared" si="0"/>
        <v>228954.28292322543</v>
      </c>
      <c r="H75" s="42">
        <f t="shared" si="2"/>
        <v>8.6500933531029265</v>
      </c>
      <c r="I75" s="10">
        <f t="shared" si="3"/>
        <v>1.2785560850100439</v>
      </c>
      <c r="J75" s="4">
        <f t="shared" si="4"/>
        <v>988.90399144606488</v>
      </c>
      <c r="K75" s="4">
        <f t="shared" si="5"/>
        <v>222.31554144284539</v>
      </c>
      <c r="L75" s="42">
        <f>Pressure!Q75</f>
        <v>7.666047346003424E-2</v>
      </c>
      <c r="M75" s="10">
        <f t="shared" si="8"/>
        <v>1.3502524056389908</v>
      </c>
      <c r="N75" s="10">
        <f t="shared" si="7"/>
        <v>2.6101623315922193</v>
      </c>
    </row>
    <row r="76" spans="3:14">
      <c r="C76" s="4">
        <f>Pressure!AB76*1000000</f>
        <v>5547525.0563403107</v>
      </c>
      <c r="D76" s="78">
        <f>Pressure!I76</f>
        <v>1.3967353966066323E-4</v>
      </c>
      <c r="E76" s="40">
        <f>Pressure!H76</f>
        <v>139.67353966066324</v>
      </c>
      <c r="F76" s="10">
        <f t="shared" si="1"/>
        <v>4.5999999999999996</v>
      </c>
      <c r="G76" s="4">
        <f t="shared" si="0"/>
        <v>229365.36451340924</v>
      </c>
      <c r="H76" s="42">
        <f t="shared" si="2"/>
        <v>8.6623012101992369</v>
      </c>
      <c r="I76" s="10">
        <f t="shared" si="3"/>
        <v>1.2787064543137754</v>
      </c>
      <c r="J76" s="4">
        <f t="shared" si="4"/>
        <v>990.79605592544908</v>
      </c>
      <c r="K76" s="4">
        <f t="shared" si="5"/>
        <v>222.74089652566187</v>
      </c>
      <c r="L76" s="42">
        <f>Pressure!Q76</f>
        <v>7.8025492154557508E-2</v>
      </c>
      <c r="M76" s="10">
        <f t="shared" si="8"/>
        <v>1.3511637871053577</v>
      </c>
      <c r="N76" s="10">
        <f t="shared" si="7"/>
        <v>2.6101623315922193</v>
      </c>
    </row>
    <row r="77" spans="3:14">
      <c r="C77" s="4">
        <f>Pressure!AB77*1000000</f>
        <v>5557410.5500801448</v>
      </c>
      <c r="D77" s="78">
        <f>Pressure!I77</f>
        <v>1.3967353966066323E-4</v>
      </c>
      <c r="E77" s="40">
        <f>Pressure!H77</f>
        <v>139.67353966066324</v>
      </c>
      <c r="F77" s="10">
        <f t="shared" si="1"/>
        <v>4.5999999999999996</v>
      </c>
      <c r="G77" s="4">
        <f t="shared" si="0"/>
        <v>229774.08549294597</v>
      </c>
      <c r="H77" s="42">
        <f t="shared" si="2"/>
        <v>8.6744351719463761</v>
      </c>
      <c r="I77" s="10">
        <f t="shared" si="3"/>
        <v>1.278855426714719</v>
      </c>
      <c r="J77" s="4">
        <f t="shared" si="4"/>
        <v>992.67725534139686</v>
      </c>
      <c r="K77" s="4">
        <f t="shared" si="5"/>
        <v>223.16380903318125</v>
      </c>
      <c r="L77" s="42">
        <f>Pressure!Q77</f>
        <v>7.9388826721906447E-2</v>
      </c>
      <c r="M77" s="10">
        <f t="shared" si="8"/>
        <v>1.3520688643320768</v>
      </c>
      <c r="N77" s="10">
        <f t="shared" si="7"/>
        <v>2.6101623315922193</v>
      </c>
    </row>
    <row r="78" spans="3:14">
      <c r="C78" s="4">
        <f>Pressure!AB78*1000000</f>
        <v>5567244.6788284611</v>
      </c>
      <c r="D78" s="78">
        <f>Pressure!I78</f>
        <v>1.3967353966066323E-4</v>
      </c>
      <c r="E78" s="40">
        <f>Pressure!H78</f>
        <v>139.67353966066324</v>
      </c>
      <c r="F78" s="10">
        <f t="shared" si="1"/>
        <v>4.5999999999999996</v>
      </c>
      <c r="G78" s="4">
        <f t="shared" si="0"/>
        <v>230180.68275967691</v>
      </c>
      <c r="H78" s="42">
        <f t="shared" si="2"/>
        <v>8.6865023417258413</v>
      </c>
      <c r="I78" s="10">
        <f t="shared" si="3"/>
        <v>1.2790031001252939</v>
      </c>
      <c r="J78" s="4">
        <f t="shared" si="4"/>
        <v>994.54868005164076</v>
      </c>
      <c r="K78" s="4">
        <f t="shared" si="5"/>
        <v>223.58452408876417</v>
      </c>
      <c r="L78" s="42">
        <f>Pressure!Q78</f>
        <v>8.0750491877328467E-2</v>
      </c>
      <c r="M78" s="10">
        <f t="shared" si="8"/>
        <v>1.3529681560878153</v>
      </c>
      <c r="N78" s="10">
        <f t="shared" si="7"/>
        <v>2.6101623315922193</v>
      </c>
    </row>
    <row r="79" spans="3:14">
      <c r="C79" s="4">
        <f>Pressure!AB79*1000000</f>
        <v>5577032.4308223268</v>
      </c>
      <c r="D79" s="78">
        <f>Pressure!I79</f>
        <v>1.3967353966066323E-4</v>
      </c>
      <c r="E79" s="40">
        <f>Pressure!H79</f>
        <v>139.67353966066324</v>
      </c>
      <c r="F79" s="10">
        <f t="shared" si="1"/>
        <v>4.5999999999999996</v>
      </c>
      <c r="G79" s="4">
        <f t="shared" si="0"/>
        <v>230585.36255490815</v>
      </c>
      <c r="H79" s="42">
        <f t="shared" si="2"/>
        <v>8.6985089041806223</v>
      </c>
      <c r="I79" s="10">
        <f t="shared" si="3"/>
        <v>1.2791495600083915</v>
      </c>
      <c r="J79" s="4">
        <f t="shared" si="4"/>
        <v>996.41127931262736</v>
      </c>
      <c r="K79" s="4">
        <f t="shared" si="5"/>
        <v>224.00325509478606</v>
      </c>
      <c r="L79" s="42">
        <f>Pressure!Q79</f>
        <v>8.2110501261841828E-2</v>
      </c>
      <c r="M79" s="10">
        <f t="shared" si="8"/>
        <v>1.3538621144628722</v>
      </c>
      <c r="N79" s="10">
        <f t="shared" si="7"/>
        <v>2.6101623315922193</v>
      </c>
    </row>
    <row r="80" spans="3:14">
      <c r="C80" s="4">
        <f>Pressure!AB80*1000000</f>
        <v>5586778.1506860172</v>
      </c>
      <c r="D80" s="78">
        <f>Pressure!I80</f>
        <v>1.3967353966066323E-4</v>
      </c>
      <c r="E80" s="40">
        <f>Pressure!H80</f>
        <v>139.67353966066324</v>
      </c>
      <c r="F80" s="10">
        <f t="shared" si="1"/>
        <v>4.5999999999999996</v>
      </c>
      <c r="G80" s="4">
        <f t="shared" si="0"/>
        <v>230988.30450943363</v>
      </c>
      <c r="H80" s="42">
        <f t="shared" si="2"/>
        <v>8.7104602467497116</v>
      </c>
      <c r="I80" s="10">
        <f t="shared" si="3"/>
        <v>1.2792948810603983</v>
      </c>
      <c r="J80" s="4">
        <f t="shared" si="4"/>
        <v>998.26587990194207</v>
      </c>
      <c r="K80" s="4">
        <f t="shared" si="5"/>
        <v>224.42018791914529</v>
      </c>
      <c r="L80" s="42">
        <f>Pressure!Q80</f>
        <v>8.3468867579402722E-2</v>
      </c>
      <c r="M80" s="10">
        <f t="shared" si="8"/>
        <v>1.35475113374256</v>
      </c>
      <c r="N80" s="10">
        <f t="shared" si="7"/>
        <v>2.6101623315922193</v>
      </c>
    </row>
    <row r="81" spans="3:14">
      <c r="C81" s="4">
        <f>Pressure!AB81*1000000</f>
        <v>5596485.6239800919</v>
      </c>
      <c r="D81" s="78">
        <f>Pressure!I81</f>
        <v>1.3967353966066323E-4</v>
      </c>
      <c r="E81" s="40">
        <f>Pressure!H81</f>
        <v>139.67353966066324</v>
      </c>
      <c r="F81" s="10">
        <f t="shared" si="1"/>
        <v>4.5999999999999996</v>
      </c>
      <c r="G81" s="4">
        <f t="shared" si="0"/>
        <v>231389.66513926166</v>
      </c>
      <c r="H81" s="42">
        <f t="shared" si="2"/>
        <v>8.7223610646308494</v>
      </c>
      <c r="I81" s="10">
        <f t="shared" si="3"/>
        <v>1.2794391286588513</v>
      </c>
      <c r="J81" s="4">
        <f t="shared" si="4"/>
        <v>1000.113202207914</v>
      </c>
      <c r="K81" s="4">
        <f t="shared" si="5"/>
        <v>224.83548451236771</v>
      </c>
      <c r="L81" s="42">
        <f>Pressure!Q81</f>
        <v>8.4825602715591766E-2</v>
      </c>
      <c r="M81" s="10">
        <f t="shared" si="8"/>
        <v>1.355635558061826</v>
      </c>
      <c r="N81" s="10">
        <f t="shared" si="7"/>
        <v>2.6101623315922193</v>
      </c>
    </row>
    <row r="82" spans="3:14">
      <c r="C82" s="4">
        <f>Pressure!AB82*1000000</f>
        <v>5606158.1503117597</v>
      </c>
      <c r="D82" s="78">
        <f>Pressure!I82</f>
        <v>1.3967353966066323E-4</v>
      </c>
      <c r="E82" s="40">
        <f>Pressure!H82</f>
        <v>139.67353966066324</v>
      </c>
      <c r="F82" s="10">
        <f t="shared" si="1"/>
        <v>4.5999999999999996</v>
      </c>
      <c r="G82" s="4">
        <f t="shared" si="0"/>
        <v>231789.58086840162</v>
      </c>
      <c r="H82" s="42">
        <f t="shared" si="2"/>
        <v>8.7342154515079571</v>
      </c>
      <c r="I82" s="10">
        <f t="shared" si="3"/>
        <v>1.2795823601088645</v>
      </c>
      <c r="J82" s="4">
        <f t="shared" si="4"/>
        <v>1001.9538741424429</v>
      </c>
      <c r="K82" s="4">
        <f t="shared" si="5"/>
        <v>225.2492860353498</v>
      </c>
      <c r="L82" s="42">
        <f>Pressure!Q82</f>
        <v>8.6180717840393661E-2</v>
      </c>
      <c r="M82" s="10">
        <f t="shared" si="8"/>
        <v>1.3565156880151394</v>
      </c>
      <c r="N82" s="10">
        <f t="shared" si="7"/>
        <v>2.6101623315922193</v>
      </c>
    </row>
    <row r="83" spans="3:14">
      <c r="C83" s="4">
        <f>Pressure!AB83*1000000</f>
        <v>5615798.6066015894</v>
      </c>
      <c r="D83" s="78">
        <f>Pressure!I83</f>
        <v>1.3967353966066323E-4</v>
      </c>
      <c r="E83" s="40">
        <f>Pressure!H83</f>
        <v>139.67353966066324</v>
      </c>
      <c r="F83" s="10">
        <f t="shared" si="1"/>
        <v>4.5999999999999996</v>
      </c>
      <c r="G83" s="4">
        <f t="shared" si="0"/>
        <v>232188.17064465964</v>
      </c>
      <c r="H83" s="42">
        <f t="shared" si="2"/>
        <v>8.7460269780337629</v>
      </c>
      <c r="I83" s="10">
        <f t="shared" si="3"/>
        <v>1.2797246257172661</v>
      </c>
      <c r="J83" s="4">
        <f t="shared" si="4"/>
        <v>1003.78844318059</v>
      </c>
      <c r="K83" s="4">
        <f t="shared" si="5"/>
        <v>225.66171556597951</v>
      </c>
      <c r="L83" s="42">
        <f>Pressure!Q83</f>
        <v>8.7534223497272079E-2</v>
      </c>
      <c r="M83" s="10">
        <f t="shared" si="8"/>
        <v>1.3573917863685756</v>
      </c>
      <c r="N83" s="10">
        <f t="shared" si="7"/>
        <v>2.6101623315922193</v>
      </c>
    </row>
    <row r="84" spans="3:14">
      <c r="C84" s="4">
        <f>Pressure!AB84*1000000</f>
        <v>5625409.5018626861</v>
      </c>
      <c r="D84" s="78">
        <f>Pressure!I84</f>
        <v>1.3967353966066323E-4</v>
      </c>
      <c r="E84" s="40">
        <f>Pressure!H84</f>
        <v>139.67353966066324</v>
      </c>
      <c r="F84" s="10">
        <f t="shared" si="1"/>
        <v>4.5999999999999996</v>
      </c>
      <c r="G84" s="4">
        <f t="shared" si="0"/>
        <v>232585.5382045127</v>
      </c>
      <c r="H84" s="42">
        <f t="shared" si="2"/>
        <v>8.7577987597592699</v>
      </c>
      <c r="I84" s="10">
        <f t="shared" si="3"/>
        <v>1.2798659697189176</v>
      </c>
      <c r="J84" s="4">
        <f t="shared" si="4"/>
        <v>1005.6173867850006</v>
      </c>
      <c r="K84" s="4">
        <f t="shared" si="5"/>
        <v>226.0728804426511</v>
      </c>
      <c r="L84" s="42">
        <f>Pressure!Q84</f>
        <v>8.888612968042664E-2</v>
      </c>
      <c r="M84" s="10">
        <f t="shared" si="8"/>
        <v>1.3582640829986521</v>
      </c>
      <c r="N84" s="10">
        <f t="shared" si="7"/>
        <v>2.6101623315922193</v>
      </c>
    </row>
    <row r="85" spans="3:14">
      <c r="C85" s="4">
        <f>Pressure!AB85*1000000</f>
        <v>5634993.0246748803</v>
      </c>
      <c r="D85" s="78">
        <f>Pressure!I85</f>
        <v>1.3967353966066323E-4</v>
      </c>
      <c r="E85" s="40">
        <f>Pressure!H85</f>
        <v>139.67353966066324</v>
      </c>
      <c r="F85" s="10">
        <f t="shared" si="1"/>
        <v>4.5999999999999996</v>
      </c>
      <c r="G85" s="4">
        <f t="shared" si="0"/>
        <v>232981.77403595418</v>
      </c>
      <c r="H85" s="42">
        <f t="shared" si="2"/>
        <v>8.7695335159841505</v>
      </c>
      <c r="I85" s="10">
        <f t="shared" si="3"/>
        <v>1.2800064310763699</v>
      </c>
      <c r="J85" s="4">
        <f t="shared" si="4"/>
        <v>1007.4411214401928</v>
      </c>
      <c r="K85" s="4">
        <f t="shared" si="5"/>
        <v>226.48287429526388</v>
      </c>
      <c r="L85" s="42">
        <f>Pressure!Q85</f>
        <v>9.0236445901852091E-2</v>
      </c>
      <c r="M85" s="10">
        <f t="shared" si="8"/>
        <v>1.3591327791674996</v>
      </c>
      <c r="N85" s="10">
        <f t="shared" si="7"/>
        <v>2.6101623315922193</v>
      </c>
    </row>
    <row r="86" spans="3:14">
      <c r="C86" s="4">
        <f>Pressure!AB86*1000000</f>
        <v>5644551.0843476048</v>
      </c>
      <c r="D86" s="78">
        <f>Pressure!I86</f>
        <v>1.3967353966066323E-4</v>
      </c>
      <c r="E86" s="40">
        <f>Pressure!H86</f>
        <v>139.67353966066324</v>
      </c>
      <c r="F86" s="10">
        <f t="shared" si="1"/>
        <v>4.5999999999999996</v>
      </c>
      <c r="G86" s="4">
        <f t="shared" si="0"/>
        <v>233376.95708039484</v>
      </c>
      <c r="H86" s="42">
        <f t="shared" si="2"/>
        <v>8.7812336207660664</v>
      </c>
      <c r="I86" s="10">
        <f t="shared" si="3"/>
        <v>1.2801460441705939</v>
      </c>
      <c r="J86" s="4">
        <f t="shared" si="4"/>
        <v>1009.260010485812</v>
      </c>
      <c r="K86" s="4">
        <f t="shared" si="5"/>
        <v>226.89177880621645</v>
      </c>
      <c r="L86" s="42">
        <f>Pressure!Q86</f>
        <v>9.1585181249588823E-2</v>
      </c>
      <c r="M86" s="10">
        <f t="shared" si="8"/>
        <v>1.3599980512246406</v>
      </c>
      <c r="N86" s="10">
        <f t="shared" si="7"/>
        <v>2.6101623315922193</v>
      </c>
    </row>
    <row r="87" spans="3:14">
      <c r="C87" s="4">
        <f>Pressure!AB87*1000000</f>
        <v>5654085.3466426469</v>
      </c>
      <c r="D87" s="78">
        <f>Pressure!I87</f>
        <v>1.3967353966066323E-4</v>
      </c>
      <c r="E87" s="40">
        <f>Pressure!H87</f>
        <v>139.67353966066324</v>
      </c>
      <c r="F87" s="10">
        <f t="shared" si="1"/>
        <v>4.5999999999999996</v>
      </c>
      <c r="G87" s="4">
        <f t="shared" si="0"/>
        <v>233771.15620963887</v>
      </c>
      <c r="H87" s="42">
        <f t="shared" si="2"/>
        <v>8.7929011471739571</v>
      </c>
      <c r="I87" s="10">
        <f t="shared" si="3"/>
        <v>1.2802848393982007</v>
      </c>
      <c r="J87" s="4">
        <f t="shared" si="4"/>
        <v>1011.0743709146344</v>
      </c>
      <c r="K87" s="4">
        <f t="shared" si="5"/>
        <v>227.29966523866608</v>
      </c>
      <c r="L87" s="42">
        <f>Pressure!Q87</f>
        <v>9.2932344438360265E-2</v>
      </c>
      <c r="M87" s="10">
        <f t="shared" si="8"/>
        <v>1.3608600538160014</v>
      </c>
      <c r="N87" s="10">
        <f t="shared" si="7"/>
        <v>2.6101623315922193</v>
      </c>
    </row>
    <row r="88" spans="3:14">
      <c r="C88" s="4">
        <f>Pressure!AB88*1000000</f>
        <v>5663597.2647896893</v>
      </c>
      <c r="D88" s="78">
        <f>Pressure!I88</f>
        <v>1.3967353966066323E-4</v>
      </c>
      <c r="E88" s="40">
        <f>Pressure!H88</f>
        <v>139.67353966066324</v>
      </c>
      <c r="F88" s="10">
        <f t="shared" si="1"/>
        <v>4.5999999999999996</v>
      </c>
      <c r="G88" s="4">
        <f t="shared" si="0"/>
        <v>234164.43150823796</v>
      </c>
      <c r="H88" s="42">
        <f t="shared" si="2"/>
        <v>8.8045379056976305</v>
      </c>
      <c r="I88" s="10">
        <f t="shared" si="3"/>
        <v>1.2804228436881002</v>
      </c>
      <c r="J88" s="4">
        <f t="shared" si="4"/>
        <v>1012.8844792747921</v>
      </c>
      <c r="K88" s="4">
        <f t="shared" si="5"/>
        <v>227.70659576340813</v>
      </c>
      <c r="L88" s="42">
        <f>Pressure!Q88</f>
        <v>9.4277943853623952E-2</v>
      </c>
      <c r="M88" s="10">
        <f t="shared" si="8"/>
        <v>1.3617189226663287</v>
      </c>
      <c r="N88" s="10">
        <f t="shared" si="7"/>
        <v>2.6101623315922193</v>
      </c>
    </row>
    <row r="89" spans="3:14">
      <c r="C89" s="4">
        <f>Pressure!AB89*1000000</f>
        <v>5673088.1064378237</v>
      </c>
      <c r="D89" s="78">
        <f>Pressure!I89</f>
        <v>1.3967353966066323E-4</v>
      </c>
      <c r="E89" s="40">
        <f>Pressure!H89</f>
        <v>139.67353966066324</v>
      </c>
      <c r="F89" s="10">
        <f t="shared" si="1"/>
        <v>4.5999999999999996</v>
      </c>
      <c r="G89" s="4">
        <f t="shared" si="0"/>
        <v>234556.83538781584</v>
      </c>
      <c r="H89" s="42">
        <f t="shared" si="2"/>
        <v>8.8161454776138832</v>
      </c>
      <c r="I89" s="10">
        <f t="shared" si="3"/>
        <v>1.2805600809488704</v>
      </c>
      <c r="J89" s="4">
        <f t="shared" si="4"/>
        <v>1014.6905767986192</v>
      </c>
      <c r="K89" s="4">
        <f t="shared" si="5"/>
        <v>228.11262461189227</v>
      </c>
      <c r="L89" s="42">
        <f>Pressure!Q89</f>
        <v>9.5621987589921784E-2</v>
      </c>
      <c r="M89" s="10">
        <f t="shared" si="8"/>
        <v>1.3625747769945964</v>
      </c>
      <c r="N89" s="10">
        <f t="shared" si="7"/>
        <v>2.6101623315922193</v>
      </c>
    </row>
    <row r="90" spans="3:14">
      <c r="C90" s="4">
        <f>Pressure!AB90*1000000</f>
        <v>5682558.9770910786</v>
      </c>
      <c r="D90" s="78">
        <f>Pressure!I90</f>
        <v>1.3967353966066323E-4</v>
      </c>
      <c r="E90" s="40">
        <f>Pressure!H90</f>
        <v>139.67353966066324</v>
      </c>
      <c r="F90" s="10">
        <f t="shared" si="1"/>
        <v>4.5999999999999996</v>
      </c>
      <c r="G90" s="4">
        <f t="shared" si="0"/>
        <v>234948.41355602263</v>
      </c>
      <c r="H90" s="42">
        <f t="shared" si="2"/>
        <v>8.827725243990713</v>
      </c>
      <c r="I90" s="10">
        <f t="shared" si="3"/>
        <v>1.2806965724564119</v>
      </c>
      <c r="J90" s="4">
        <f t="shared" si="4"/>
        <v>1016.4928738624094</v>
      </c>
      <c r="K90" s="4">
        <f t="shared" si="5"/>
        <v>228.5177990788205</v>
      </c>
      <c r="L90" s="42">
        <f>Pressure!Q90</f>
        <v>9.6964483484291181E-2</v>
      </c>
      <c r="M90" s="10">
        <f t="shared" si="8"/>
        <v>1.3634277216117479</v>
      </c>
      <c r="N90" s="10">
        <f t="shared" si="7"/>
        <v>2.6101623315922193</v>
      </c>
    </row>
    <row r="91" spans="3:14">
      <c r="C91" s="4">
        <f>Pressure!AB91*1000000</f>
        <v>5692010.8404926881</v>
      </c>
      <c r="D91" s="78">
        <f>Pressure!I91</f>
        <v>1.3967353966066323E-4</v>
      </c>
      <c r="E91" s="40">
        <f>Pressure!H91</f>
        <v>139.67353966066324</v>
      </c>
      <c r="F91" s="10">
        <f t="shared" si="1"/>
        <v>4.5999999999999996</v>
      </c>
      <c r="G91" s="4">
        <f t="shared" si="0"/>
        <v>235339.20585933336</v>
      </c>
      <c r="H91" s="42">
        <f t="shared" si="2"/>
        <v>8.839278410907637</v>
      </c>
      <c r="I91" s="10">
        <f t="shared" si="3"/>
        <v>1.2808323371899948</v>
      </c>
      <c r="J91" s="4">
        <f t="shared" si="4"/>
        <v>1018.291553865521</v>
      </c>
      <c r="K91" s="4">
        <f t="shared" si="5"/>
        <v>228.92216039420913</v>
      </c>
      <c r="L91" s="42">
        <f>Pressure!Q91</f>
        <v>9.8305439145394274E-2</v>
      </c>
      <c r="M91" s="10">
        <f t="shared" si="8"/>
        <v>1.3642778487430935</v>
      </c>
      <c r="N91" s="10">
        <f t="shared" si="7"/>
        <v>2.6101623315922193</v>
      </c>
    </row>
    <row r="92" spans="3:14">
      <c r="C92" s="4">
        <f>Pressure!AB92*1000000</f>
        <v>5701444.536378704</v>
      </c>
      <c r="D92" s="78">
        <f>Pressure!I92</f>
        <v>1.3967353966066323E-4</v>
      </c>
      <c r="E92" s="40">
        <f>Pressure!H92</f>
        <v>139.67353966066324</v>
      </c>
      <c r="F92" s="10">
        <f t="shared" si="1"/>
        <v>4.5999999999999996</v>
      </c>
      <c r="G92" s="4">
        <f t="shared" ref="G92:G155" si="9">IF(C92/(1+(k-1)/2*N92^2)^(k/(k-1))&lt;patm*1000000,patm*1000000,C92/(1+(k-1)/2*N92^2)^(k/(k-1)))</f>
        <v>235729.2470170802</v>
      </c>
      <c r="H92" s="42">
        <f t="shared" si="2"/>
        <v>8.8508060314145069</v>
      </c>
      <c r="I92" s="10">
        <f t="shared" si="3"/>
        <v>1.2809673921239448</v>
      </c>
      <c r="J92" s="4">
        <f t="shared" si="4"/>
        <v>1020.0867766088718</v>
      </c>
      <c r="K92" s="4">
        <f t="shared" si="5"/>
        <v>229.32574448290811</v>
      </c>
      <c r="L92" s="42">
        <f>Pressure!Q92</f>
        <v>9.9644861978933186E-2</v>
      </c>
      <c r="M92" s="10">
        <f t="shared" si="8"/>
        <v>1.3651252396141633</v>
      </c>
      <c r="N92" s="10">
        <f t="shared" si="7"/>
        <v>2.6101623315922193</v>
      </c>
    </row>
    <row r="93" spans="3:14">
      <c r="C93" s="4">
        <f>Pressure!AB93*1000000</f>
        <v>5710860.7959385663</v>
      </c>
      <c r="D93" s="78">
        <f>Pressure!I93</f>
        <v>1.3967353966066323E-4</v>
      </c>
      <c r="E93" s="40">
        <f>Pressure!H93</f>
        <v>139.67353966066324</v>
      </c>
      <c r="F93" s="10">
        <f t="shared" ref="F93:F156" si="10">aexit/E93</f>
        <v>4.5999999999999996</v>
      </c>
      <c r="G93" s="4">
        <f t="shared" si="9"/>
        <v>236118.56726067828</v>
      </c>
      <c r="H93" s="42">
        <f t="shared" ref="H93:H156" si="11">1/(((k+1)/2)^(1/(k-1))*(patm*1000000/C93)^(1/k)*SQRT((k+1)/(k-1)*(1-(patm*1000000/C93)^((k-1)/k))))</f>
        <v>8.8623090246484981</v>
      </c>
      <c r="I93" s="10">
        <f t="shared" ref="I93:I156" si="12">etanoz*SQRT(2*k^2/(k-1)*(2/(k+1))^((k+1)/(k-1))*(1-(G93/C93)^((k-1)/k)))+(G93-patm*1000000)/C93*(aexit/E93)</f>
        <v>1.2811017524808288</v>
      </c>
      <c r="J93" s="4">
        <f t="shared" ref="J93:J156" si="13">I93*D93*C93</f>
        <v>1021.8786812370693</v>
      </c>
      <c r="K93" s="4">
        <f t="shared" ref="K93:K156" si="14">J93/4.4482</f>
        <v>229.72858262602159</v>
      </c>
      <c r="L93" s="42">
        <f>Pressure!Q93</f>
        <v>0.1009827592098401</v>
      </c>
      <c r="M93" s="10">
        <f t="shared" si="8"/>
        <v>1.3659699658298219</v>
      </c>
      <c r="N93" s="10">
        <f t="shared" si="7"/>
        <v>2.6101623315922193</v>
      </c>
    </row>
    <row r="94" spans="3:14">
      <c r="C94" s="4">
        <f>Pressure!AB94*1000000</f>
        <v>5720260.2552967481</v>
      </c>
      <c r="D94" s="78">
        <f>Pressure!I94</f>
        <v>1.3967353966066323E-4</v>
      </c>
      <c r="E94" s="40">
        <f>Pressure!H94</f>
        <v>139.67353966066324</v>
      </c>
      <c r="F94" s="10">
        <f t="shared" si="10"/>
        <v>4.5999999999999996</v>
      </c>
      <c r="G94" s="4">
        <f t="shared" si="9"/>
        <v>236507.1928910311</v>
      </c>
      <c r="H94" s="42">
        <f t="shared" si="11"/>
        <v>8.873788192499223</v>
      </c>
      <c r="I94" s="10">
        <f t="shared" si="12"/>
        <v>1.2812354319515091</v>
      </c>
      <c r="J94" s="4">
        <f t="shared" si="13"/>
        <v>1023.6673888039542</v>
      </c>
      <c r="K94" s="4">
        <f t="shared" si="14"/>
        <v>230.13070203766787</v>
      </c>
      <c r="L94" s="42">
        <f>Pressure!Q94</f>
        <v>0.10231913790166641</v>
      </c>
      <c r="M94" s="10">
        <f t="shared" si="8"/>
        <v>1.366812090575944</v>
      </c>
      <c r="N94" s="10">
        <f t="shared" ref="N94:N157" si="15">N93-1/834*(me-mef)</f>
        <v>2.6101623315922193</v>
      </c>
    </row>
    <row r="95" spans="3:14">
      <c r="C95" s="4">
        <f>Pressure!AB95*1000000</f>
        <v>5729643.4672669759</v>
      </c>
      <c r="D95" s="78">
        <f>Pressure!I95</f>
        <v>1.3967353966066323E-4</v>
      </c>
      <c r="E95" s="40">
        <f>Pressure!H95</f>
        <v>139.67353966066324</v>
      </c>
      <c r="F95" s="10">
        <f t="shared" si="10"/>
        <v>4.5999999999999996</v>
      </c>
      <c r="G95" s="4">
        <f t="shared" si="9"/>
        <v>236895.14676451529</v>
      </c>
      <c r="H95" s="42">
        <f t="shared" si="11"/>
        <v>8.8852442341343405</v>
      </c>
      <c r="I95" s="10">
        <f t="shared" si="12"/>
        <v>1.2813684428863994</v>
      </c>
      <c r="J95" s="4">
        <f t="shared" si="13"/>
        <v>1025.4530045094175</v>
      </c>
      <c r="K95" s="4">
        <f t="shared" si="14"/>
        <v>230.53212636783812</v>
      </c>
      <c r="L95" s="42">
        <f>Pressure!Q95</f>
        <v>0.1036540049735363</v>
      </c>
      <c r="M95" s="10">
        <f t="shared" si="8"/>
        <v>1.3676516696655472</v>
      </c>
      <c r="N95" s="10">
        <f t="shared" si="15"/>
        <v>2.6101623315922193</v>
      </c>
    </row>
    <row r="96" spans="3:14">
      <c r="C96" s="4">
        <f>Pressure!AB96*1000000</f>
        <v>5739010.9116169028</v>
      </c>
      <c r="D96" s="78">
        <f>Pressure!I96</f>
        <v>1.3967353966066323E-4</v>
      </c>
      <c r="E96" s="40">
        <f>Pressure!H96</f>
        <v>139.67353966066324</v>
      </c>
      <c r="F96" s="10">
        <f t="shared" si="10"/>
        <v>4.5999999999999996</v>
      </c>
      <c r="G96" s="4">
        <f t="shared" si="9"/>
        <v>237282.44871737884</v>
      </c>
      <c r="H96" s="42">
        <f t="shared" si="11"/>
        <v>8.89667775868066</v>
      </c>
      <c r="I96" s="10">
        <f t="shared" si="12"/>
        <v>1.2815007964619443</v>
      </c>
      <c r="J96" s="4">
        <f t="shared" si="13"/>
        <v>1027.235619652756</v>
      </c>
      <c r="K96" s="4">
        <f t="shared" si="14"/>
        <v>230.9328761415305</v>
      </c>
      <c r="L96" s="42">
        <f>Pressure!Q96</f>
        <v>0.10498736721498249</v>
      </c>
      <c r="M96" s="10">
        <f t="shared" si="8"/>
        <v>1.3684887524519826</v>
      </c>
      <c r="N96" s="10">
        <f t="shared" si="15"/>
        <v>2.6101623315922193</v>
      </c>
    </row>
    <row r="97" spans="3:14">
      <c r="C97" s="4">
        <f>Pressure!AB97*1000000</f>
        <v>5748363.0040283315</v>
      </c>
      <c r="D97" s="78">
        <f>Pressure!I97</f>
        <v>1.3967353966066323E-4</v>
      </c>
      <c r="E97" s="40">
        <f>Pressure!H97</f>
        <v>139.67353966066324</v>
      </c>
      <c r="F97" s="10">
        <f t="shared" si="10"/>
        <v>4.5999999999999996</v>
      </c>
      <c r="G97" s="4">
        <f t="shared" si="9"/>
        <v>237669.11593620625</v>
      </c>
      <c r="H97" s="42">
        <f t="shared" si="11"/>
        <v>8.9080892962906475</v>
      </c>
      <c r="I97" s="10">
        <f t="shared" si="12"/>
        <v>1.2816325028255009</v>
      </c>
      <c r="J97" s="4">
        <f t="shared" si="13"/>
        <v>1029.0153133377942</v>
      </c>
      <c r="K97" s="4">
        <f t="shared" si="14"/>
        <v>231.33296914207864</v>
      </c>
      <c r="L97" s="42">
        <f>Pressure!Q97</f>
        <v>0.10631923129893764</v>
      </c>
      <c r="M97" s="10">
        <f t="shared" si="8"/>
        <v>1.3693233826246913</v>
      </c>
      <c r="N97" s="10">
        <f t="shared" si="15"/>
        <v>2.6101623315922193</v>
      </c>
    </row>
    <row r="98" spans="3:14">
      <c r="C98" s="4">
        <f>Pressure!AB98*1000000</f>
        <v>5757700.1039264342</v>
      </c>
      <c r="D98" s="78">
        <f>Pressure!I98</f>
        <v>1.3967353966066323E-4</v>
      </c>
      <c r="E98" s="40">
        <f>Pressure!H98</f>
        <v>139.67353966066324</v>
      </c>
      <c r="F98" s="10">
        <f t="shared" si="10"/>
        <v>4.5999999999999996</v>
      </c>
      <c r="G98" s="4">
        <f t="shared" si="9"/>
        <v>238055.16328162179</v>
      </c>
      <c r="H98" s="42">
        <f t="shared" si="11"/>
        <v>8.9194793078092687</v>
      </c>
      <c r="I98" s="10">
        <f t="shared" si="12"/>
        <v>1.2817635712215458</v>
      </c>
      <c r="J98" s="4">
        <f t="shared" si="13"/>
        <v>1030.7921539627778</v>
      </c>
      <c r="K98" s="4">
        <f t="shared" si="14"/>
        <v>231.73242074609456</v>
      </c>
      <c r="L98" s="42">
        <f>Pressure!Q98</f>
        <v>0.10764960379311997</v>
      </c>
      <c r="M98" s="10">
        <f t="shared" si="8"/>
        <v>1.3701555989040255</v>
      </c>
      <c r="N98" s="10">
        <f t="shared" si="15"/>
        <v>2.6101623315922193</v>
      </c>
    </row>
    <row r="99" spans="3:14">
      <c r="C99" s="4">
        <f>Pressure!AB99*1000000</f>
        <v>5767022.5213324623</v>
      </c>
      <c r="D99" s="78">
        <f>Pressure!I99</f>
        <v>1.3967353966066323E-4</v>
      </c>
      <c r="E99" s="40">
        <f>Pressure!H99</f>
        <v>139.67353966066324</v>
      </c>
      <c r="F99" s="10">
        <f t="shared" si="10"/>
        <v>4.5999999999999996</v>
      </c>
      <c r="G99" s="4">
        <f t="shared" si="9"/>
        <v>238440.6035716185</v>
      </c>
      <c r="H99" s="42">
        <f t="shared" si="11"/>
        <v>8.93084819323267</v>
      </c>
      <c r="I99" s="10">
        <f t="shared" si="12"/>
        <v>1.2818940101017906</v>
      </c>
      <c r="J99" s="4">
        <f t="shared" si="13"/>
        <v>1032.5662005244351</v>
      </c>
      <c r="K99" s="4">
        <f t="shared" si="14"/>
        <v>232.13124421663485</v>
      </c>
      <c r="L99" s="42">
        <f>Pressure!Q99</f>
        <v>0.10897849117001951</v>
      </c>
      <c r="M99" s="10">
        <f t="shared" si="8"/>
        <v>1.3709854356491318</v>
      </c>
      <c r="N99" s="10">
        <f t="shared" si="15"/>
        <v>2.6101623315922193</v>
      </c>
    </row>
    <row r="100" spans="3:14">
      <c r="C100" s="4">
        <f>Pressure!AB100*1000000</f>
        <v>5776330.5228479495</v>
      </c>
      <c r="D100" s="78">
        <f>Pressure!I100</f>
        <v>1.3967353966066323E-4</v>
      </c>
      <c r="E100" s="40">
        <f>Pressure!H100</f>
        <v>139.67353966066324</v>
      </c>
      <c r="F100" s="10">
        <f t="shared" si="10"/>
        <v>4.5999999999999996</v>
      </c>
      <c r="G100" s="4">
        <f t="shared" si="9"/>
        <v>238825.4478289781</v>
      </c>
      <c r="H100" s="42">
        <f t="shared" si="11"/>
        <v>8.9421962990928794</v>
      </c>
      <c r="I100" s="10">
        <f t="shared" si="12"/>
        <v>1.2820238272210798</v>
      </c>
      <c r="J100" s="4">
        <f t="shared" si="13"/>
        <v>1034.3375037567682</v>
      </c>
      <c r="K100" s="4">
        <f t="shared" si="14"/>
        <v>232.52945095921231</v>
      </c>
      <c r="L100" s="42">
        <f>Pressure!Q100</f>
        <v>0.11030589981566272</v>
      </c>
      <c r="M100" s="10">
        <f t="shared" si="8"/>
        <v>1.3718129233874206</v>
      </c>
      <c r="N100" s="10">
        <f t="shared" si="15"/>
        <v>2.6101623315922193</v>
      </c>
    </row>
    <row r="101" spans="3:14">
      <c r="C101" s="4">
        <f>Pressure!AB101*1000000</f>
        <v>5785624.3369039139</v>
      </c>
      <c r="D101" s="78">
        <f>Pressure!I101</f>
        <v>1.3967353966066323E-4</v>
      </c>
      <c r="E101" s="40">
        <f>Pressure!H101</f>
        <v>139.67353966066324</v>
      </c>
      <c r="F101" s="10">
        <f t="shared" si="10"/>
        <v>4.5999999999999996</v>
      </c>
      <c r="G101" s="4">
        <f t="shared" si="9"/>
        <v>239209.70549830215</v>
      </c>
      <c r="H101" s="42">
        <f t="shared" si="11"/>
        <v>8.9535239249335596</v>
      </c>
      <c r="I101" s="10">
        <f t="shared" si="12"/>
        <v>1.2821530297212396</v>
      </c>
      <c r="J101" s="4">
        <f t="shared" si="13"/>
        <v>1036.1061071299671</v>
      </c>
      <c r="K101" s="4">
        <f t="shared" si="14"/>
        <v>232.92705074636191</v>
      </c>
      <c r="L101" s="42">
        <f>Pressure!Q101</f>
        <v>0.1116318360373129</v>
      </c>
      <c r="M101" s="10">
        <f t="shared" si="8"/>
        <v>1.372638089279461</v>
      </c>
      <c r="N101" s="10">
        <f t="shared" si="15"/>
        <v>2.6101623315922193</v>
      </c>
    </row>
    <row r="102" spans="3:14">
      <c r="C102" s="4">
        <f>Pressure!AB102*1000000</f>
        <v>5794904.1583520109</v>
      </c>
      <c r="D102" s="78">
        <f>Pressure!I102</f>
        <v>1.3967353966066323E-4</v>
      </c>
      <c r="E102" s="40">
        <f>Pressure!H102</f>
        <v>139.67353966066324</v>
      </c>
      <c r="F102" s="10">
        <f t="shared" si="10"/>
        <v>4.5999999999999996</v>
      </c>
      <c r="G102" s="4">
        <f t="shared" si="9"/>
        <v>239593.38463583565</v>
      </c>
      <c r="H102" s="42">
        <f t="shared" si="11"/>
        <v>8.9648313289724069</v>
      </c>
      <c r="I102" s="10">
        <f t="shared" si="12"/>
        <v>1.2822816242042168</v>
      </c>
      <c r="J102" s="4">
        <f t="shared" si="13"/>
        <v>1037.872047724104</v>
      </c>
      <c r="K102" s="4">
        <f t="shared" si="14"/>
        <v>233.32405191405604</v>
      </c>
      <c r="L102" s="42">
        <f>Pressure!Q102</f>
        <v>0.11295630607023971</v>
      </c>
      <c r="M102" s="10">
        <f t="shared" si="8"/>
        <v>1.3734609575245265</v>
      </c>
      <c r="N102" s="10">
        <f t="shared" si="15"/>
        <v>2.6101623315922193</v>
      </c>
    </row>
    <row r="103" spans="3:14">
      <c r="C103" s="4">
        <f>Pressure!AB103*1000000</f>
        <v>5804170.1524918741</v>
      </c>
      <c r="D103" s="78">
        <f>Pressure!I103</f>
        <v>1.3967353966066323E-4</v>
      </c>
      <c r="E103" s="40">
        <f>Pressure!H103</f>
        <v>139.67353966066324</v>
      </c>
      <c r="F103" s="10">
        <f t="shared" si="10"/>
        <v>4.5999999999999996</v>
      </c>
      <c r="G103" s="4">
        <f t="shared" si="9"/>
        <v>239976.49207597956</v>
      </c>
      <c r="H103" s="42">
        <f t="shared" si="11"/>
        <v>8.9761187330668246</v>
      </c>
      <c r="I103" s="10">
        <f t="shared" si="12"/>
        <v>1.2824096167960459</v>
      </c>
      <c r="J103" s="4">
        <f t="shared" si="13"/>
        <v>1039.6353569955313</v>
      </c>
      <c r="K103" s="4">
        <f t="shared" si="14"/>
        <v>233.72046153399833</v>
      </c>
      <c r="L103" s="42">
        <f>Pressure!Q103</f>
        <v>0.11427931608367628</v>
      </c>
      <c r="M103" s="10">
        <f t="shared" si="8"/>
        <v>1.3742815497163501</v>
      </c>
      <c r="N103" s="10">
        <f t="shared" si="15"/>
        <v>2.6101623315922193</v>
      </c>
    </row>
    <row r="104" spans="3:14">
      <c r="C104" s="4">
        <f>Pressure!AB104*1000000</f>
        <v>5813422.4585994985</v>
      </c>
      <c r="D104" s="78">
        <f>Pressure!I104</f>
        <v>1.3967353966066323E-4</v>
      </c>
      <c r="E104" s="40">
        <f>Pressure!H104</f>
        <v>139.67353966066324</v>
      </c>
      <c r="F104" s="10">
        <f t="shared" si="10"/>
        <v>4.5999999999999996</v>
      </c>
      <c r="G104" s="4">
        <f t="shared" si="9"/>
        <v>240359.03357717377</v>
      </c>
      <c r="H104" s="42">
        <f t="shared" si="11"/>
        <v>8.9873863270631933</v>
      </c>
      <c r="I104" s="10">
        <f t="shared" si="12"/>
        <v>1.2825370132027407</v>
      </c>
      <c r="J104" s="4">
        <f t="shared" si="13"/>
        <v>1041.3960614483292</v>
      </c>
      <c r="K104" s="4">
        <f t="shared" si="14"/>
        <v>234.116285564572</v>
      </c>
      <c r="L104" s="42">
        <f>Pressure!Q104</f>
        <v>0.11560087218606564</v>
      </c>
      <c r="M104" s="10">
        <f t="shared" ref="M104:M167" si="16">(J104+J103)/2*(L104-L103)</f>
        <v>1.3750998851542371</v>
      </c>
      <c r="N104" s="10">
        <f t="shared" si="15"/>
        <v>2.6101623315922193</v>
      </c>
    </row>
    <row r="105" spans="3:14">
      <c r="C105" s="4">
        <f>Pressure!AB105*1000000</f>
        <v>5822661.1930289855</v>
      </c>
      <c r="D105" s="78">
        <f>Pressure!I105</f>
        <v>1.3967353966066323E-4</v>
      </c>
      <c r="E105" s="40">
        <f>Pressure!H105</f>
        <v>139.67353966066324</v>
      </c>
      <c r="F105" s="10">
        <f t="shared" si="10"/>
        <v>4.5999999999999996</v>
      </c>
      <c r="G105" s="4">
        <f t="shared" si="9"/>
        <v>240741.01395014027</v>
      </c>
      <c r="H105" s="42">
        <f t="shared" si="11"/>
        <v>8.9986342726190713</v>
      </c>
      <c r="I105" s="10">
        <f t="shared" si="12"/>
        <v>1.2826638187592798</v>
      </c>
      <c r="J105" s="4">
        <f t="shared" si="13"/>
        <v>1043.1541832245653</v>
      </c>
      <c r="K105" s="4">
        <f t="shared" si="14"/>
        <v>234.5115289835361</v>
      </c>
      <c r="L105" s="42">
        <f>Pressure!Q105</f>
        <v>0.11692098042968595</v>
      </c>
      <c r="M105" s="10">
        <f t="shared" si="16"/>
        <v>1.3759159811167057</v>
      </c>
      <c r="N105" s="10">
        <f t="shared" si="15"/>
        <v>2.6101623315922193</v>
      </c>
    </row>
    <row r="106" spans="3:14">
      <c r="C106" s="4">
        <f>Pressure!AB106*1000000</f>
        <v>5831886.4519270575</v>
      </c>
      <c r="D106" s="78">
        <f>Pressure!I106</f>
        <v>1.3967353966066323E-4</v>
      </c>
      <c r="E106" s="40">
        <f>Pressure!H106</f>
        <v>139.67353966066324</v>
      </c>
      <c r="F106" s="10">
        <f t="shared" si="10"/>
        <v>4.5999999999999996</v>
      </c>
      <c r="G106" s="4">
        <f t="shared" si="9"/>
        <v>241122.43717011629</v>
      </c>
      <c r="H106" s="42">
        <f t="shared" si="11"/>
        <v>9.0098627065474783</v>
      </c>
      <c r="I106" s="10">
        <f t="shared" si="12"/>
        <v>1.2827900384723776</v>
      </c>
      <c r="J106" s="4">
        <f t="shared" si="13"/>
        <v>1044.909740620863</v>
      </c>
      <c r="K106" s="4">
        <f t="shared" si="14"/>
        <v>234.90619590415517</v>
      </c>
      <c r="L106" s="42">
        <f>Pressure!Q106</f>
        <v>0.1182396468147309</v>
      </c>
      <c r="M106" s="10">
        <f t="shared" si="16"/>
        <v>1.3767298531000127</v>
      </c>
      <c r="N106" s="10">
        <f t="shared" si="15"/>
        <v>2.6101623315922193</v>
      </c>
    </row>
    <row r="107" spans="3:14">
      <c r="C107" s="4">
        <f>Pressure!AB107*1000000</f>
        <v>5841098.313626295</v>
      </c>
      <c r="D107" s="78">
        <f>Pressure!I107</f>
        <v>1.3967353966066323E-4</v>
      </c>
      <c r="E107" s="40">
        <f>Pressure!H107</f>
        <v>139.67353966066324</v>
      </c>
      <c r="F107" s="10">
        <f t="shared" si="10"/>
        <v>4.5999999999999996</v>
      </c>
      <c r="G107" s="4">
        <f t="shared" si="9"/>
        <v>241503.30647580384</v>
      </c>
      <c r="H107" s="42">
        <f t="shared" si="11"/>
        <v>9.021071743764379</v>
      </c>
      <c r="I107" s="10">
        <f t="shared" si="12"/>
        <v>1.2829156770580763</v>
      </c>
      <c r="J107" s="4">
        <f t="shared" si="13"/>
        <v>1046.6627485438328</v>
      </c>
      <c r="K107" s="4">
        <f t="shared" si="14"/>
        <v>235.30028967758483</v>
      </c>
      <c r="L107" s="42">
        <f>Pressure!Q107</f>
        <v>0.11955687729291457</v>
      </c>
      <c r="M107" s="10">
        <f t="shared" si="16"/>
        <v>1.3775415150291168</v>
      </c>
      <c r="N107" s="10">
        <f t="shared" si="15"/>
        <v>2.6101623315922193</v>
      </c>
    </row>
    <row r="108" spans="3:14">
      <c r="C108" s="4">
        <f>Pressure!AB108*1000000</f>
        <v>5850296.8407434337</v>
      </c>
      <c r="D108" s="78">
        <f>Pressure!I108</f>
        <v>1.3967353966066323E-4</v>
      </c>
      <c r="E108" s="40">
        <f>Pressure!H108</f>
        <v>139.67353966066324</v>
      </c>
      <c r="F108" s="10">
        <f t="shared" si="10"/>
        <v>4.5999999999999996</v>
      </c>
      <c r="G108" s="4">
        <f t="shared" si="9"/>
        <v>241883.62445612511</v>
      </c>
      <c r="H108" s="42">
        <f t="shared" si="11"/>
        <v>9.0322614798722967</v>
      </c>
      <c r="I108" s="10">
        <f t="shared" si="12"/>
        <v>1.283040738974629</v>
      </c>
      <c r="J108" s="4">
        <f t="shared" si="13"/>
        <v>1048.4132189093757</v>
      </c>
      <c r="K108" s="4">
        <f t="shared" si="14"/>
        <v>235.6938129826392</v>
      </c>
      <c r="L108" s="42">
        <f>Pressure!Q108</f>
        <v>0.12087267777065795</v>
      </c>
      <c r="M108" s="10">
        <f t="shared" si="16"/>
        <v>1.3783509794418012</v>
      </c>
      <c r="N108" s="10">
        <f t="shared" si="15"/>
        <v>2.6101623315922193</v>
      </c>
    </row>
    <row r="109" spans="3:14">
      <c r="C109" s="4">
        <f>Pressure!AB109*1000000</f>
        <v>5859482.0820247643</v>
      </c>
      <c r="D109" s="78">
        <f>Pressure!I109</f>
        <v>1.3967353966066323E-4</v>
      </c>
      <c r="E109" s="40">
        <f>Pressure!H109</f>
        <v>139.67353966066324</v>
      </c>
      <c r="F109" s="10">
        <f t="shared" si="10"/>
        <v>4.5999999999999996</v>
      </c>
      <c r="G109" s="4">
        <f t="shared" si="9"/>
        <v>242263.39312652132</v>
      </c>
      <c r="H109" s="42">
        <f t="shared" si="11"/>
        <v>9.0434319934318737</v>
      </c>
      <c r="I109" s="10">
        <f t="shared" si="12"/>
        <v>1.2831652284513471</v>
      </c>
      <c r="J109" s="4">
        <f t="shared" si="13"/>
        <v>1050.1611609938616</v>
      </c>
      <c r="K109" s="4">
        <f t="shared" si="14"/>
        <v>236.08676790473936</v>
      </c>
      <c r="L109" s="42">
        <f>Pressure!Q109</f>
        <v>0.12218705411190947</v>
      </c>
      <c r="M109" s="10">
        <f t="shared" si="16"/>
        <v>1.3791582576506962</v>
      </c>
      <c r="N109" s="10">
        <f t="shared" si="15"/>
        <v>2.6101623315922193</v>
      </c>
    </row>
    <row r="110" spans="3:14">
      <c r="C110" s="4">
        <f>Pressure!AB110*1000000</f>
        <v>5868654.0739723928</v>
      </c>
      <c r="D110" s="78">
        <f>Pressure!I110</f>
        <v>1.3967353966066323E-4</v>
      </c>
      <c r="E110" s="40">
        <f>Pressure!H110</f>
        <v>139.67353966066324</v>
      </c>
      <c r="F110" s="10">
        <f t="shared" si="10"/>
        <v>4.5999999999999996</v>
      </c>
      <c r="G110" s="4">
        <f t="shared" si="9"/>
        <v>242642.61399619139</v>
      </c>
      <c r="H110" s="42">
        <f t="shared" si="11"/>
        <v>9.0545833479631543</v>
      </c>
      <c r="I110" s="10">
        <f t="shared" si="12"/>
        <v>1.2832891495139533</v>
      </c>
      <c r="J110" s="4">
        <f t="shared" si="13"/>
        <v>1051.9065817436042</v>
      </c>
      <c r="K110" s="4">
        <f t="shared" si="14"/>
        <v>236.47915600548632</v>
      </c>
      <c r="L110" s="42">
        <f>Pressure!Q110</f>
        <v>0.12350001214064443</v>
      </c>
      <c r="M110" s="10">
        <f t="shared" si="16"/>
        <v>1.3799633598859669</v>
      </c>
      <c r="N110" s="10">
        <f t="shared" si="15"/>
        <v>2.6101623315922193</v>
      </c>
    </row>
    <row r="111" spans="3:14">
      <c r="C111" s="4">
        <f>Pressure!AB111*1000000</f>
        <v>5877812.8422746127</v>
      </c>
      <c r="D111" s="78">
        <f>Pressure!I111</f>
        <v>1.3967353966066323E-4</v>
      </c>
      <c r="E111" s="40">
        <f>Pressure!H111</f>
        <v>139.67353966066324</v>
      </c>
      <c r="F111" s="10">
        <f t="shared" si="10"/>
        <v>4.5999999999999996</v>
      </c>
      <c r="G111" s="4">
        <f t="shared" si="9"/>
        <v>243021.28812723144</v>
      </c>
      <c r="H111" s="42">
        <f t="shared" si="11"/>
        <v>9.0657155937052334</v>
      </c>
      <c r="I111" s="10">
        <f t="shared" si="12"/>
        <v>1.2834125060068302</v>
      </c>
      <c r="J111" s="4">
        <f t="shared" si="13"/>
        <v>1053.6494860470593</v>
      </c>
      <c r="K111" s="4">
        <f t="shared" si="14"/>
        <v>236.87097838385401</v>
      </c>
      <c r="L111" s="42">
        <f>Pressure!Q111</f>
        <v>0.12481155764308216</v>
      </c>
      <c r="M111" s="10">
        <f t="shared" si="16"/>
        <v>1.3807662954206559</v>
      </c>
      <c r="N111" s="10">
        <f t="shared" si="15"/>
        <v>2.6101623315922193</v>
      </c>
    </row>
    <row r="112" spans="3:14">
      <c r="C112" s="4">
        <f>Pressure!AB112*1000000</f>
        <v>5886958.4030639268</v>
      </c>
      <c r="D112" s="78">
        <f>Pressure!I112</f>
        <v>1.3967353966066323E-4</v>
      </c>
      <c r="E112" s="40">
        <f>Pressure!H112</f>
        <v>139.67353966066324</v>
      </c>
      <c r="F112" s="10">
        <f t="shared" si="10"/>
        <v>4.5999999999999996</v>
      </c>
      <c r="G112" s="4">
        <f t="shared" si="9"/>
        <v>243399.41618664833</v>
      </c>
      <c r="H112" s="42">
        <f t="shared" si="11"/>
        <v>9.0768287691635479</v>
      </c>
      <c r="I112" s="10">
        <f t="shared" si="12"/>
        <v>1.2835353016125486</v>
      </c>
      <c r="J112" s="4">
        <f t="shared" si="13"/>
        <v>1055.3898769742264</v>
      </c>
      <c r="K112" s="4">
        <f t="shared" si="14"/>
        <v>237.26223573000908</v>
      </c>
      <c r="L112" s="42">
        <f>Pressure!Q112</f>
        <v>0.12612169636965531</v>
      </c>
      <c r="M112" s="10">
        <f t="shared" si="16"/>
        <v>1.3815670726806786</v>
      </c>
      <c r="N112" s="10">
        <f t="shared" si="15"/>
        <v>2.6101623315922193</v>
      </c>
    </row>
    <row r="113" spans="3:14">
      <c r="C113" s="4">
        <f>Pressure!AB113*1000000</f>
        <v>5896090.7640294256</v>
      </c>
      <c r="D113" s="78">
        <f>Pressure!I113</f>
        <v>1.3967353966066323E-4</v>
      </c>
      <c r="E113" s="40">
        <f>Pressure!H113</f>
        <v>139.67353966066324</v>
      </c>
      <c r="F113" s="10">
        <f t="shared" si="10"/>
        <v>4.5999999999999996</v>
      </c>
      <c r="G113" s="4">
        <f t="shared" si="9"/>
        <v>243776.99849235162</v>
      </c>
      <c r="H113" s="42">
        <f t="shared" si="11"/>
        <v>9.0879229024775743</v>
      </c>
      <c r="I113" s="10">
        <f t="shared" si="12"/>
        <v>1.2836575398690862</v>
      </c>
      <c r="J113" s="4">
        <f t="shared" si="13"/>
        <v>1057.1277559883308</v>
      </c>
      <c r="K113" s="4">
        <f t="shared" si="14"/>
        <v>237.65292837289934</v>
      </c>
      <c r="L113" s="42">
        <f>Pressure!Q113</f>
        <v>0.12743043403676166</v>
      </c>
      <c r="M113" s="10">
        <f t="shared" si="16"/>
        <v>1.3823656993422193</v>
      </c>
      <c r="N113" s="10">
        <f t="shared" si="15"/>
        <v>2.6101623315922193</v>
      </c>
    </row>
    <row r="114" spans="3:14">
      <c r="C114" s="4">
        <f>Pressure!AB114*1000000</f>
        <v>5905209.9253957337</v>
      </c>
      <c r="D114" s="78">
        <f>Pressure!I114</f>
        <v>1.3967353966066323E-4</v>
      </c>
      <c r="E114" s="40">
        <f>Pressure!H114</f>
        <v>139.67353966066324</v>
      </c>
      <c r="F114" s="10">
        <f t="shared" si="10"/>
        <v>4.5999999999999996</v>
      </c>
      <c r="G114" s="4">
        <f t="shared" si="9"/>
        <v>244154.0350536285</v>
      </c>
      <c r="H114" s="42">
        <f t="shared" si="11"/>
        <v>9.0989980126241381</v>
      </c>
      <c r="I114" s="10">
        <f t="shared" si="12"/>
        <v>1.2837792241849566</v>
      </c>
      <c r="J114" s="4">
        <f t="shared" si="13"/>
        <v>1058.863123132119</v>
      </c>
      <c r="K114" s="4">
        <f t="shared" si="14"/>
        <v>238.04305632213456</v>
      </c>
      <c r="L114" s="42">
        <f>Pressure!Q114</f>
        <v>0.12873777632832412</v>
      </c>
      <c r="M114" s="10">
        <f t="shared" si="16"/>
        <v>1.3831621824172942</v>
      </c>
      <c r="N114" s="10">
        <f t="shared" si="15"/>
        <v>2.6101623315922193</v>
      </c>
    </row>
    <row r="115" spans="3:14">
      <c r="C115" s="4">
        <f>Pressure!AB115*1000000</f>
        <v>5914315.8807854541</v>
      </c>
      <c r="D115" s="78">
        <f>Pressure!I115</f>
        <v>1.3967353966066323E-4</v>
      </c>
      <c r="E115" s="40">
        <f>Pressure!H115</f>
        <v>139.67353966066324</v>
      </c>
      <c r="F115" s="10">
        <f t="shared" si="10"/>
        <v>4.5999999999999996</v>
      </c>
      <c r="G115" s="4">
        <f t="shared" si="9"/>
        <v>244530.52560680211</v>
      </c>
      <c r="H115" s="42">
        <f t="shared" si="11"/>
        <v>9.1100541104772059</v>
      </c>
      <c r="I115" s="10">
        <f t="shared" si="12"/>
        <v>1.2839003578525092</v>
      </c>
      <c r="J115" s="4">
        <f t="shared" si="13"/>
        <v>1060.5959771919786</v>
      </c>
      <c r="K115" s="4">
        <f t="shared" si="14"/>
        <v>238.43261930488256</v>
      </c>
      <c r="L115" s="42">
        <f>Pressure!Q115</f>
        <v>0.1300437288971821</v>
      </c>
      <c r="M115" s="10">
        <f t="shared" si="16"/>
        <v>1.3839565283288473</v>
      </c>
      <c r="N115" s="10">
        <f t="shared" si="15"/>
        <v>2.6101623315922193</v>
      </c>
    </row>
    <row r="116" spans="3:14">
      <c r="C116" s="4">
        <f>Pressure!AB116*1000000</f>
        <v>5923408.6179820225</v>
      </c>
      <c r="D116" s="78">
        <f>Pressure!I116</f>
        <v>1.3967353966066323E-4</v>
      </c>
      <c r="E116" s="40">
        <f>Pressure!H116</f>
        <v>139.67353966066324</v>
      </c>
      <c r="F116" s="10">
        <f t="shared" si="10"/>
        <v>4.5999999999999996</v>
      </c>
      <c r="G116" s="4">
        <f t="shared" si="9"/>
        <v>244906.46964677214</v>
      </c>
      <c r="H116" s="42">
        <f t="shared" si="11"/>
        <v>9.1210911997450737</v>
      </c>
      <c r="I116" s="10">
        <f t="shared" si="12"/>
        <v>1.2840209440596728</v>
      </c>
      <c r="J116" s="4">
        <f t="shared" si="13"/>
        <v>1062.3263158431098</v>
      </c>
      <c r="K116" s="4">
        <f t="shared" si="14"/>
        <v>238.82161679850498</v>
      </c>
      <c r="L116" s="42">
        <f>Pressure!Q116</f>
        <v>0.1313482973663348</v>
      </c>
      <c r="M116" s="10">
        <f t="shared" si="16"/>
        <v>1.384748742977457</v>
      </c>
      <c r="N116" s="10">
        <f t="shared" si="15"/>
        <v>2.6101623315922193</v>
      </c>
    </row>
    <row r="117" spans="3:14">
      <c r="C117" s="4">
        <f>Pressure!AB117*1000000</f>
        <v>5932488.119605355</v>
      </c>
      <c r="D117" s="78">
        <f>Pressure!I117</f>
        <v>1.3967353966066323E-4</v>
      </c>
      <c r="E117" s="40">
        <f>Pressure!H117</f>
        <v>139.67353966066324</v>
      </c>
      <c r="F117" s="10">
        <f t="shared" si="10"/>
        <v>4.5999999999999996</v>
      </c>
      <c r="G117" s="4">
        <f t="shared" si="9"/>
        <v>245281.86645494981</v>
      </c>
      <c r="H117" s="42">
        <f t="shared" si="11"/>
        <v>9.1321092778000654</v>
      </c>
      <c r="I117" s="10">
        <f t="shared" si="12"/>
        <v>1.2841409859003299</v>
      </c>
      <c r="J117" s="4">
        <f t="shared" si="13"/>
        <v>1064.0541357781005</v>
      </c>
      <c r="K117" s="4">
        <f t="shared" si="14"/>
        <v>239.21004805946239</v>
      </c>
      <c r="L117" s="42">
        <f>Pressure!Q117</f>
        <v>0.13265148733005347</v>
      </c>
      <c r="M117" s="10">
        <f t="shared" si="16"/>
        <v>1.3855388318001678</v>
      </c>
      <c r="N117" s="10">
        <f t="shared" si="15"/>
        <v>2.6101623315922193</v>
      </c>
    </row>
    <row r="118" spans="3:14">
      <c r="C118" s="4">
        <f>Pressure!AB118*1000000</f>
        <v>5959024.1285382481</v>
      </c>
      <c r="D118" s="78">
        <f>Pressure!I118</f>
        <v>1.3967353966066323E-4</v>
      </c>
      <c r="E118" s="40">
        <f>Pressure!H118</f>
        <v>139.67353966066324</v>
      </c>
      <c r="F118" s="10">
        <f t="shared" si="10"/>
        <v>4.5999999999999996</v>
      </c>
      <c r="G118" s="4">
        <f t="shared" si="9"/>
        <v>246379.01181253008</v>
      </c>
      <c r="H118" s="42">
        <f t="shared" si="11"/>
        <v>9.164294205839516</v>
      </c>
      <c r="I118" s="10">
        <f t="shared" si="12"/>
        <v>1.2844897267241053</v>
      </c>
      <c r="J118" s="4">
        <f t="shared" si="13"/>
        <v>1069.1039113199117</v>
      </c>
      <c r="K118" s="4">
        <f t="shared" si="14"/>
        <v>240.34528827838491</v>
      </c>
      <c r="L118" s="42">
        <f>Pressure!Q118</f>
        <v>0.13393975033609645</v>
      </c>
      <c r="M118" s="10">
        <f t="shared" si="16"/>
        <v>1.3740342990596328</v>
      </c>
      <c r="N118" s="10">
        <f t="shared" si="15"/>
        <v>2.6101623315922193</v>
      </c>
    </row>
    <row r="119" spans="3:14">
      <c r="C119" s="4">
        <f>Pressure!AB119*1000000</f>
        <v>5977647.8648874583</v>
      </c>
      <c r="D119" s="78">
        <f>Pressure!I119</f>
        <v>1.3967353966066323E-4</v>
      </c>
      <c r="E119" s="40">
        <f>Pressure!H119</f>
        <v>139.67353966066324</v>
      </c>
      <c r="F119" s="10">
        <f t="shared" si="10"/>
        <v>4.5999999999999996</v>
      </c>
      <c r="G119" s="4">
        <f t="shared" si="9"/>
        <v>247149.02006539161</v>
      </c>
      <c r="H119" s="42">
        <f t="shared" si="11"/>
        <v>9.1868676046751414</v>
      </c>
      <c r="I119" s="10">
        <f t="shared" si="12"/>
        <v>1.2847326340139997</v>
      </c>
      <c r="J119" s="4">
        <f t="shared" si="13"/>
        <v>1072.6479894271815</v>
      </c>
      <c r="K119" s="4">
        <f t="shared" si="14"/>
        <v>241.14203260356584</v>
      </c>
      <c r="L119" s="42">
        <f>Pressure!Q119</f>
        <v>0.13522886513180082</v>
      </c>
      <c r="M119" s="10">
        <f t="shared" si="16"/>
        <v>1.3804820319905191</v>
      </c>
      <c r="N119" s="10">
        <f t="shared" si="15"/>
        <v>2.6101623315922193</v>
      </c>
    </row>
    <row r="120" spans="3:14">
      <c r="C120" s="4">
        <f>Pressure!AB120*1000000</f>
        <v>5990992.5056395447</v>
      </c>
      <c r="D120" s="78">
        <f>Pressure!I120</f>
        <v>1.3967353966066323E-4</v>
      </c>
      <c r="E120" s="40">
        <f>Pressure!H120</f>
        <v>139.67353966066324</v>
      </c>
      <c r="F120" s="10">
        <f t="shared" si="10"/>
        <v>4.5999999999999996</v>
      </c>
      <c r="G120" s="4">
        <f t="shared" si="9"/>
        <v>247700.76131204082</v>
      </c>
      <c r="H120" s="42">
        <f t="shared" si="11"/>
        <v>9.2030348006953435</v>
      </c>
      <c r="I120" s="10">
        <f t="shared" si="12"/>
        <v>1.2849057578985121</v>
      </c>
      <c r="J120" s="4">
        <f t="shared" si="13"/>
        <v>1075.1874610053887</v>
      </c>
      <c r="K120" s="4">
        <f t="shared" si="14"/>
        <v>241.7129312992646</v>
      </c>
      <c r="L120" s="42">
        <f>Pressure!Q120</f>
        <v>0.13651857581038715</v>
      </c>
      <c r="M120" s="10">
        <f t="shared" si="16"/>
        <v>1.3850431581345781</v>
      </c>
      <c r="N120" s="10">
        <f t="shared" si="15"/>
        <v>2.6101623315922193</v>
      </c>
    </row>
    <row r="121" spans="3:14">
      <c r="C121" s="4">
        <f>Pressure!AB121*1000000</f>
        <v>6000810.3124387348</v>
      </c>
      <c r="D121" s="78">
        <f>Pressure!I121</f>
        <v>1.3967353966066323E-4</v>
      </c>
      <c r="E121" s="40">
        <f>Pressure!H121</f>
        <v>139.67353966066324</v>
      </c>
      <c r="F121" s="10">
        <f t="shared" si="10"/>
        <v>4.5999999999999996</v>
      </c>
      <c r="G121" s="4">
        <f t="shared" si="9"/>
        <v>248106.68373913193</v>
      </c>
      <c r="H121" s="42">
        <f t="shared" si="11"/>
        <v>9.2149251898122326</v>
      </c>
      <c r="I121" s="10">
        <f t="shared" si="12"/>
        <v>1.2850326355151345</v>
      </c>
      <c r="J121" s="4">
        <f t="shared" si="13"/>
        <v>1077.0557796652959</v>
      </c>
      <c r="K121" s="4">
        <f t="shared" si="14"/>
        <v>242.13294808356096</v>
      </c>
      <c r="L121" s="42">
        <f>Pressure!Q121</f>
        <v>0.13780871249065618</v>
      </c>
      <c r="M121" s="10">
        <f t="shared" si="16"/>
        <v>1.3883439748251711</v>
      </c>
      <c r="N121" s="10">
        <f t="shared" si="15"/>
        <v>2.6101623315922193</v>
      </c>
    </row>
    <row r="122" spans="3:14">
      <c r="C122" s="4">
        <f>Pressure!AB122*1000000</f>
        <v>6008268.2984391926</v>
      </c>
      <c r="D122" s="78">
        <f>Pressure!I122</f>
        <v>1.3967353966066323E-4</v>
      </c>
      <c r="E122" s="40">
        <f>Pressure!H122</f>
        <v>139.67353966066324</v>
      </c>
      <c r="F122" s="10">
        <f t="shared" si="10"/>
        <v>4.5999999999999996</v>
      </c>
      <c r="G122" s="4">
        <f t="shared" si="9"/>
        <v>248415.03812422405</v>
      </c>
      <c r="H122" s="42">
        <f t="shared" si="11"/>
        <v>9.2239553255430433</v>
      </c>
      <c r="I122" s="10">
        <f t="shared" si="12"/>
        <v>1.2851287395347439</v>
      </c>
      <c r="J122" s="4">
        <f t="shared" si="13"/>
        <v>1078.4750268245623</v>
      </c>
      <c r="K122" s="4">
        <f t="shared" si="14"/>
        <v>242.4520090878473</v>
      </c>
      <c r="L122" s="42">
        <f>Pressure!Q122</f>
        <v>0.13909916206946518</v>
      </c>
      <c r="M122" s="10">
        <f t="shared" si="16"/>
        <v>1.3908019106723306</v>
      </c>
      <c r="N122" s="10">
        <f t="shared" si="15"/>
        <v>2.6101623315922193</v>
      </c>
    </row>
    <row r="123" spans="3:14">
      <c r="C123" s="4">
        <f>Pressure!AB123*1000000</f>
        <v>6014144.5106839165</v>
      </c>
      <c r="D123" s="78">
        <f>Pressure!I123</f>
        <v>1.3967353966066323E-4</v>
      </c>
      <c r="E123" s="40">
        <f>Pressure!H123</f>
        <v>139.67353966066324</v>
      </c>
      <c r="F123" s="10">
        <f t="shared" si="10"/>
        <v>4.5999999999999996</v>
      </c>
      <c r="G123" s="4">
        <f t="shared" si="9"/>
        <v>248657.99323479697</v>
      </c>
      <c r="H123" s="42">
        <f t="shared" si="11"/>
        <v>9.231068873612271</v>
      </c>
      <c r="I123" s="10">
        <f t="shared" si="12"/>
        <v>1.2852042928458887</v>
      </c>
      <c r="J123" s="4">
        <f t="shared" si="13"/>
        <v>1079.593264045048</v>
      </c>
      <c r="K123" s="4">
        <f t="shared" si="14"/>
        <v>242.70340003710447</v>
      </c>
      <c r="L123" s="42">
        <f>Pressure!Q123</f>
        <v>0.14038984904677437</v>
      </c>
      <c r="M123" s="10">
        <f t="shared" si="16"/>
        <v>1.3926953195846548</v>
      </c>
      <c r="N123" s="10">
        <f t="shared" si="15"/>
        <v>2.6101623315922193</v>
      </c>
    </row>
    <row r="124" spans="3:14">
      <c r="C124" s="4">
        <f>Pressure!AB124*1000000</f>
        <v>6018958.2879525553</v>
      </c>
      <c r="D124" s="78">
        <f>Pressure!I124</f>
        <v>1.3967353966066323E-4</v>
      </c>
      <c r="E124" s="40">
        <f>Pressure!H124</f>
        <v>139.67353966066324</v>
      </c>
      <c r="F124" s="10">
        <f t="shared" si="10"/>
        <v>4.5999999999999996</v>
      </c>
      <c r="G124" s="4">
        <f t="shared" si="9"/>
        <v>248857.02140802637</v>
      </c>
      <c r="H124" s="42">
        <f t="shared" si="11"/>
        <v>9.2368953713669395</v>
      </c>
      <c r="I124" s="10">
        <f t="shared" si="12"/>
        <v>1.2852660759898238</v>
      </c>
      <c r="J124" s="4">
        <f t="shared" si="13"/>
        <v>1080.5093209689196</v>
      </c>
      <c r="K124" s="4">
        <f t="shared" si="14"/>
        <v>242.90933882669836</v>
      </c>
      <c r="L124" s="42">
        <f>Pressure!Q124</f>
        <v>0.14168072289567851</v>
      </c>
      <c r="M124" s="10">
        <f t="shared" si="16"/>
        <v>1.3942099689723806</v>
      </c>
      <c r="N124" s="10">
        <f t="shared" si="15"/>
        <v>2.6101623315922193</v>
      </c>
    </row>
    <row r="125" spans="3:14">
      <c r="C125" s="4">
        <f>Pressure!AB125*1000000</f>
        <v>6023056.7263259944</v>
      </c>
      <c r="D125" s="78">
        <f>Pressure!I125</f>
        <v>1.3967353966066323E-4</v>
      </c>
      <c r="E125" s="40">
        <f>Pressure!H125</f>
        <v>139.67353966066324</v>
      </c>
      <c r="F125" s="10">
        <f t="shared" si="10"/>
        <v>4.5999999999999996</v>
      </c>
      <c r="G125" s="4">
        <f t="shared" si="9"/>
        <v>249026.47351539184</v>
      </c>
      <c r="H125" s="42">
        <f t="shared" si="11"/>
        <v>9.2418553981375613</v>
      </c>
      <c r="I125" s="10">
        <f t="shared" si="12"/>
        <v>1.285318600175454</v>
      </c>
      <c r="J125" s="4">
        <f t="shared" si="13"/>
        <v>1081.2892496277527</v>
      </c>
      <c r="K125" s="4">
        <f t="shared" si="14"/>
        <v>243.08467461619369</v>
      </c>
      <c r="L125" s="42">
        <f>Pressure!Q125</f>
        <v>0.1429717497134235</v>
      </c>
      <c r="M125" s="10">
        <f t="shared" si="16"/>
        <v>1.3954699646015378</v>
      </c>
      <c r="N125" s="10">
        <f t="shared" si="15"/>
        <v>2.6101623315922193</v>
      </c>
    </row>
    <row r="126" spans="3:14">
      <c r="C126" s="4">
        <f>Pressure!AB126*1000000</f>
        <v>6026672.1141494168</v>
      </c>
      <c r="D126" s="78">
        <f>Pressure!I126</f>
        <v>1.3967353966066323E-4</v>
      </c>
      <c r="E126" s="40">
        <f>Pressure!H126</f>
        <v>139.67353966066324</v>
      </c>
      <c r="F126" s="10">
        <f t="shared" si="10"/>
        <v>4.5999999999999996</v>
      </c>
      <c r="G126" s="4">
        <f t="shared" si="9"/>
        <v>249175.95364167425</v>
      </c>
      <c r="H126" s="42">
        <f t="shared" si="11"/>
        <v>9.2462303379727384</v>
      </c>
      <c r="I126" s="10">
        <f t="shared" si="12"/>
        <v>1.2853648744457473</v>
      </c>
      <c r="J126" s="4">
        <f t="shared" si="13"/>
        <v>1081.977254257652</v>
      </c>
      <c r="K126" s="4">
        <f t="shared" si="14"/>
        <v>243.23934496147925</v>
      </c>
      <c r="L126" s="42">
        <f>Pressure!Q126</f>
        <v>0.14426290668635244</v>
      </c>
      <c r="M126" s="10">
        <f t="shared" si="16"/>
        <v>1.3965583153976331</v>
      </c>
      <c r="N126" s="10">
        <f t="shared" si="15"/>
        <v>2.6101623315922193</v>
      </c>
    </row>
    <row r="127" spans="3:14">
      <c r="C127" s="4">
        <f>Pressure!AB127*1000000</f>
        <v>6029960.1192836007</v>
      </c>
      <c r="D127" s="78">
        <f>Pressure!I127</f>
        <v>1.3967353966066323E-4</v>
      </c>
      <c r="E127" s="40">
        <f>Pressure!H127</f>
        <v>139.67353966066324</v>
      </c>
      <c r="F127" s="10">
        <f t="shared" si="10"/>
        <v>4.5999999999999996</v>
      </c>
      <c r="G127" s="4">
        <f t="shared" si="9"/>
        <v>249311.89795710589</v>
      </c>
      <c r="H127" s="42">
        <f t="shared" si="11"/>
        <v>9.2502087190283309</v>
      </c>
      <c r="I127" s="10">
        <f t="shared" si="12"/>
        <v>1.2854069102817158</v>
      </c>
      <c r="J127" s="4">
        <f t="shared" si="13"/>
        <v>1082.6029582943795</v>
      </c>
      <c r="K127" s="4">
        <f t="shared" si="14"/>
        <v>243.38000950820097</v>
      </c>
      <c r="L127" s="42">
        <f>Pressure!Q127</f>
        <v>0.14555417841148327</v>
      </c>
      <c r="M127" s="10">
        <f t="shared" si="16"/>
        <v>1.3975306126230569</v>
      </c>
      <c r="N127" s="10">
        <f t="shared" si="15"/>
        <v>2.6101623315922193</v>
      </c>
    </row>
    <row r="128" spans="3:14">
      <c r="C128" s="4">
        <f>Pressure!AB128*1000000</f>
        <v>6033025.2072823746</v>
      </c>
      <c r="D128" s="78">
        <f>Pressure!I128</f>
        <v>1.3967353966066323E-4</v>
      </c>
      <c r="E128" s="40">
        <f>Pressure!H128</f>
        <v>139.67353966066324</v>
      </c>
      <c r="F128" s="10">
        <f t="shared" si="10"/>
        <v>4.5999999999999996</v>
      </c>
      <c r="G128" s="4">
        <f t="shared" si="9"/>
        <v>249438.62564539292</v>
      </c>
      <c r="H128" s="42">
        <f t="shared" si="11"/>
        <v>9.2539170373859356</v>
      </c>
      <c r="I128" s="10">
        <f t="shared" si="12"/>
        <v>1.2854460549460538</v>
      </c>
      <c r="J128" s="4">
        <f t="shared" si="13"/>
        <v>1083.1862414267018</v>
      </c>
      <c r="K128" s="4">
        <f t="shared" si="14"/>
        <v>243.51113740989655</v>
      </c>
      <c r="L128" s="42">
        <f>Pressure!Q128</f>
        <v>0.14684555444680025</v>
      </c>
      <c r="M128" s="10">
        <f t="shared" si="16"/>
        <v>1.3984241350340749</v>
      </c>
      <c r="N128" s="10">
        <f t="shared" si="15"/>
        <v>2.6101623315922193</v>
      </c>
    </row>
    <row r="129" spans="3:14">
      <c r="C129" s="4">
        <f>Pressure!AB129*1000000</f>
        <v>6035937.5809626933</v>
      </c>
      <c r="D129" s="78">
        <f>Pressure!I129</f>
        <v>1.3967353966066323E-4</v>
      </c>
      <c r="E129" s="40">
        <f>Pressure!H129</f>
        <v>139.67353966066324</v>
      </c>
      <c r="F129" s="10">
        <f t="shared" si="10"/>
        <v>4.5999999999999996</v>
      </c>
      <c r="G129" s="4">
        <f t="shared" si="9"/>
        <v>249559.03927922089</v>
      </c>
      <c r="H129" s="42">
        <f t="shared" si="11"/>
        <v>9.2574402893959267</v>
      </c>
      <c r="I129" s="10">
        <f t="shared" si="12"/>
        <v>1.285483212440639</v>
      </c>
      <c r="J129" s="4">
        <f t="shared" si="13"/>
        <v>1083.7404631793656</v>
      </c>
      <c r="K129" s="4">
        <f t="shared" si="14"/>
        <v>243.63573202179884</v>
      </c>
      <c r="L129" s="42">
        <f>Pressure!Q129</f>
        <v>0.14813702767674869</v>
      </c>
      <c r="M129" s="10">
        <f t="shared" si="16"/>
        <v>1.3992639151295601</v>
      </c>
      <c r="N129" s="10">
        <f t="shared" si="15"/>
        <v>2.6101623315922193</v>
      </c>
    </row>
    <row r="130" spans="3:14">
      <c r="C130" s="4">
        <f>Pressure!AB130*1000000</f>
        <v>6038744.4841746818</v>
      </c>
      <c r="D130" s="78">
        <f>Pressure!I130</f>
        <v>1.3967353966066323E-4</v>
      </c>
      <c r="E130" s="40">
        <f>Pressure!H130</f>
        <v>139.67353966066324</v>
      </c>
      <c r="F130" s="10">
        <f t="shared" si="10"/>
        <v>4.5999999999999996</v>
      </c>
      <c r="G130" s="4">
        <f t="shared" si="9"/>
        <v>249675.09218061983</v>
      </c>
      <c r="H130" s="42">
        <f t="shared" si="11"/>
        <v>9.2608356681875712</v>
      </c>
      <c r="I130" s="10">
        <f t="shared" si="12"/>
        <v>1.2855189903738631</v>
      </c>
      <c r="J130" s="4">
        <f t="shared" si="13"/>
        <v>1084.2746140090544</v>
      </c>
      <c r="K130" s="4">
        <f t="shared" si="14"/>
        <v>243.75581448879421</v>
      </c>
      <c r="L130" s="42">
        <f>Pressure!Q130</f>
        <v>0.14942859321975588</v>
      </c>
      <c r="M130" s="10">
        <f t="shared" si="16"/>
        <v>1.4000667852083175</v>
      </c>
      <c r="N130" s="10">
        <f t="shared" si="15"/>
        <v>2.6101623315922193</v>
      </c>
    </row>
    <row r="131" spans="3:14">
      <c r="C131" s="4">
        <f>Pressure!AB131*1000000</f>
        <v>6041477.7549153948</v>
      </c>
      <c r="D131" s="78">
        <f>Pressure!I131</f>
        <v>1.3967353966066323E-4</v>
      </c>
      <c r="E131" s="40">
        <f>Pressure!H131</f>
        <v>139.67353966066324</v>
      </c>
      <c r="F131" s="10">
        <f t="shared" si="10"/>
        <v>4.5999999999999996</v>
      </c>
      <c r="G131" s="4">
        <f t="shared" si="9"/>
        <v>249788.10070845712</v>
      </c>
      <c r="H131" s="42">
        <f t="shared" si="11"/>
        <v>9.2641417132473247</v>
      </c>
      <c r="I131" s="10">
        <f t="shared" si="12"/>
        <v>1.2855537978090592</v>
      </c>
      <c r="J131" s="4">
        <f t="shared" si="13"/>
        <v>1084.794752654263</v>
      </c>
      <c r="K131" s="4">
        <f t="shared" si="14"/>
        <v>243.87274687609889</v>
      </c>
      <c r="L131" s="42">
        <f>Pressure!Q131</f>
        <v>0.15072024769683906</v>
      </c>
      <c r="M131" s="10">
        <f t="shared" si="16"/>
        <v>1.4008440792773276</v>
      </c>
      <c r="N131" s="10">
        <f t="shared" si="15"/>
        <v>2.6101623315922193</v>
      </c>
    </row>
    <row r="132" spans="3:14">
      <c r="C132" s="4">
        <f>Pressure!AB132*1000000</f>
        <v>6044158.8791818433</v>
      </c>
      <c r="D132" s="78">
        <f>Pressure!I132</f>
        <v>1.3967353966066323E-4</v>
      </c>
      <c r="E132" s="40">
        <f>Pressure!H132</f>
        <v>139.67353966066324</v>
      </c>
      <c r="F132" s="10">
        <f t="shared" si="10"/>
        <v>4.5999999999999996</v>
      </c>
      <c r="G132" s="4">
        <f t="shared" si="9"/>
        <v>249898.95321267011</v>
      </c>
      <c r="H132" s="42">
        <f t="shared" si="11"/>
        <v>9.267384431268507</v>
      </c>
      <c r="I132" s="10">
        <f t="shared" si="12"/>
        <v>1.2855879105877144</v>
      </c>
      <c r="J132" s="4">
        <f t="shared" si="13"/>
        <v>1085.304967878395</v>
      </c>
      <c r="K132" s="4">
        <f t="shared" si="14"/>
        <v>243.98744837875884</v>
      </c>
      <c r="L132" s="42">
        <f>Pressure!Q132</f>
        <v>0.15201198874118718</v>
      </c>
      <c r="M132" s="10">
        <f t="shared" si="16"/>
        <v>1.4016034396702111</v>
      </c>
      <c r="N132" s="10">
        <f t="shared" si="15"/>
        <v>2.6101623315922193</v>
      </c>
    </row>
    <row r="133" spans="3:14">
      <c r="C133" s="4">
        <f>Pressure!AB133*1000000</f>
        <v>6046802.3772141142</v>
      </c>
      <c r="D133" s="78">
        <f>Pressure!I133</f>
        <v>1.3967353966066323E-4</v>
      </c>
      <c r="E133" s="40">
        <f>Pressure!H133</f>
        <v>139.67353966066324</v>
      </c>
      <c r="F133" s="10">
        <f t="shared" si="10"/>
        <v>4.5999999999999996</v>
      </c>
      <c r="G133" s="4">
        <f t="shared" si="9"/>
        <v>250008.25004028322</v>
      </c>
      <c r="H133" s="42">
        <f t="shared" si="11"/>
        <v>9.2705813966682946</v>
      </c>
      <c r="I133" s="10">
        <f t="shared" si="12"/>
        <v>1.2856215150190036</v>
      </c>
      <c r="J133" s="4">
        <f t="shared" si="13"/>
        <v>1085.808022868388</v>
      </c>
      <c r="K133" s="4">
        <f t="shared" si="14"/>
        <v>244.10054018892765</v>
      </c>
      <c r="L133" s="42">
        <f>Pressure!Q133</f>
        <v>0.15330381466882453</v>
      </c>
      <c r="M133" s="10">
        <f t="shared" si="16"/>
        <v>1.4023500266384845</v>
      </c>
      <c r="N133" s="10">
        <f t="shared" si="15"/>
        <v>2.6101623315922193</v>
      </c>
    </row>
    <row r="134" spans="3:14">
      <c r="C134" s="4">
        <f>Pressure!AB134*1000000</f>
        <v>6049418.0755418604</v>
      </c>
      <c r="D134" s="78">
        <f>Pressure!I134</f>
        <v>1.3967353966066323E-4</v>
      </c>
      <c r="E134" s="40">
        <f>Pressure!H134</f>
        <v>139.67353966066324</v>
      </c>
      <c r="F134" s="10">
        <f t="shared" si="10"/>
        <v>4.5999999999999996</v>
      </c>
      <c r="G134" s="4">
        <f t="shared" si="9"/>
        <v>250116.39747437456</v>
      </c>
      <c r="H134" s="42">
        <f t="shared" si="11"/>
        <v>9.2737445025257408</v>
      </c>
      <c r="I134" s="10">
        <f t="shared" si="12"/>
        <v>1.2856547371499281</v>
      </c>
      <c r="J134" s="4">
        <f t="shared" si="13"/>
        <v>1086.3057876028518</v>
      </c>
      <c r="K134" s="4">
        <f t="shared" si="14"/>
        <v>244.21244269656304</v>
      </c>
      <c r="L134" s="42">
        <f>Pressure!Q134</f>
        <v>0.15459572425712109</v>
      </c>
      <c r="M134" s="10">
        <f t="shared" si="16"/>
        <v>1.4030873293095838</v>
      </c>
      <c r="N134" s="10">
        <f t="shared" si="15"/>
        <v>2.6101623315922193</v>
      </c>
    </row>
    <row r="135" spans="3:14">
      <c r="C135" s="4">
        <f>Pressure!AB135*1000000</f>
        <v>6052012.6335602896</v>
      </c>
      <c r="D135" s="78">
        <f>Pressure!I135</f>
        <v>1.3967353966066323E-4</v>
      </c>
      <c r="E135" s="40">
        <f>Pressure!H135</f>
        <v>139.67353966066324</v>
      </c>
      <c r="F135" s="10">
        <f t="shared" si="10"/>
        <v>4.5999999999999996</v>
      </c>
      <c r="G135" s="4">
        <f t="shared" si="9"/>
        <v>250223.67085116953</v>
      </c>
      <c r="H135" s="42">
        <f t="shared" si="11"/>
        <v>9.276881808714414</v>
      </c>
      <c r="I135" s="10">
        <f t="shared" si="12"/>
        <v>1.2856876624063946</v>
      </c>
      <c r="J135" s="4">
        <f t="shared" si="13"/>
        <v>1086.7995293579293</v>
      </c>
      <c r="K135" s="4">
        <f t="shared" si="14"/>
        <v>244.32344079805972</v>
      </c>
      <c r="L135" s="42">
        <f>Pressure!Q135</f>
        <v>0.15588771659561773</v>
      </c>
      <c r="M135" s="10">
        <f t="shared" si="16"/>
        <v>1.4038177101298199</v>
      </c>
      <c r="N135" s="10">
        <f t="shared" si="15"/>
        <v>2.6101623315922193</v>
      </c>
    </row>
    <row r="136" spans="3:14">
      <c r="C136" s="4">
        <f>Pressure!AB136*1000000</f>
        <v>6054590.5706559829</v>
      </c>
      <c r="D136" s="78">
        <f>Pressure!I136</f>
        <v>1.3967353966066323E-4</v>
      </c>
      <c r="E136" s="40">
        <f>Pressure!H136</f>
        <v>139.67353966066324</v>
      </c>
      <c r="F136" s="10">
        <f t="shared" si="10"/>
        <v>4.5999999999999996</v>
      </c>
      <c r="G136" s="4">
        <f t="shared" si="9"/>
        <v>250330.25702710226</v>
      </c>
      <c r="H136" s="42">
        <f t="shared" si="11"/>
        <v>9.2799987852566286</v>
      </c>
      <c r="I136" s="10">
        <f t="shared" si="12"/>
        <v>1.2857203487931606</v>
      </c>
      <c r="J136" s="4">
        <f t="shared" si="13"/>
        <v>1087.2901081682951</v>
      </c>
      <c r="K136" s="4">
        <f t="shared" si="14"/>
        <v>244.43372783784343</v>
      </c>
      <c r="L136" s="42">
        <f>Pressure!Q136</f>
        <v>0.15717979098541268</v>
      </c>
      <c r="M136" s="10">
        <f t="shared" si="16"/>
        <v>1.4045427708831109</v>
      </c>
      <c r="N136" s="10">
        <f t="shared" si="15"/>
        <v>2.6101623315922193</v>
      </c>
    </row>
    <row r="137" spans="3:14">
      <c r="C137" s="4">
        <f>Pressure!AB137*1000000</f>
        <v>6057154.9582399819</v>
      </c>
      <c r="D137" s="78">
        <f>Pressure!I137</f>
        <v>1.3967353966066323E-4</v>
      </c>
      <c r="E137" s="40">
        <f>Pressure!H137</f>
        <v>139.67353966066324</v>
      </c>
      <c r="F137" s="10">
        <f t="shared" si="10"/>
        <v>4.5999999999999996</v>
      </c>
      <c r="G137" s="4">
        <f t="shared" si="9"/>
        <v>250436.28299129062</v>
      </c>
      <c r="H137" s="42">
        <f t="shared" si="11"/>
        <v>9.2830991499653273</v>
      </c>
      <c r="I137" s="10">
        <f t="shared" si="12"/>
        <v>1.2857528357780583</v>
      </c>
      <c r="J137" s="4">
        <f t="shared" si="13"/>
        <v>1087.7781085203508</v>
      </c>
      <c r="K137" s="4">
        <f t="shared" si="14"/>
        <v>244.54343521432281</v>
      </c>
      <c r="L137" s="42">
        <f>Pressure!Q137</f>
        <v>0.15847194687120564</v>
      </c>
      <c r="M137" s="10">
        <f t="shared" si="16"/>
        <v>1.4052635990977111</v>
      </c>
      <c r="N137" s="10">
        <f t="shared" si="15"/>
        <v>2.6101623315922193</v>
      </c>
    </row>
    <row r="138" spans="3:14">
      <c r="C138" s="4">
        <f>Pressure!AB138*1000000</f>
        <v>6059707.8866524296</v>
      </c>
      <c r="D138" s="78">
        <f>Pressure!I138</f>
        <v>1.3967353966066323E-4</v>
      </c>
      <c r="E138" s="40">
        <f>Pressure!H138</f>
        <v>139.67353966066324</v>
      </c>
      <c r="F138" s="10">
        <f t="shared" si="10"/>
        <v>4.5999999999999996</v>
      </c>
      <c r="G138" s="4">
        <f t="shared" si="9"/>
        <v>250541.83516995603</v>
      </c>
      <c r="H138" s="42">
        <f t="shared" si="11"/>
        <v>9.2861854335404992</v>
      </c>
      <c r="I138" s="10">
        <f t="shared" si="12"/>
        <v>1.2857851502801696</v>
      </c>
      <c r="J138" s="4">
        <f t="shared" si="13"/>
        <v>1088.2639282037017</v>
      </c>
      <c r="K138" s="4">
        <f t="shared" si="14"/>
        <v>244.65265235459324</v>
      </c>
      <c r="L138" s="42">
        <f>Pressure!Q138</f>
        <v>0.15976418379533497</v>
      </c>
      <c r="M138" s="10">
        <f t="shared" si="16"/>
        <v>1.4059809341562066</v>
      </c>
      <c r="N138" s="10">
        <f t="shared" si="15"/>
        <v>2.6101623315922193</v>
      </c>
    </row>
    <row r="139" spans="3:14">
      <c r="C139" s="4">
        <f>Pressure!AB139*1000000</f>
        <v>6062250.7806137362</v>
      </c>
      <c r="D139" s="78">
        <f>Pressure!I139</f>
        <v>1.3967353966066323E-4</v>
      </c>
      <c r="E139" s="40">
        <f>Pressure!H139</f>
        <v>139.67353966066324</v>
      </c>
      <c r="F139" s="10">
        <f t="shared" si="10"/>
        <v>4.5999999999999996</v>
      </c>
      <c r="G139" s="4">
        <f t="shared" si="9"/>
        <v>250646.97246891918</v>
      </c>
      <c r="H139" s="42">
        <f t="shared" si="11"/>
        <v>9.2892593613298136</v>
      </c>
      <c r="I139" s="10">
        <f t="shared" si="12"/>
        <v>1.2858173107117874</v>
      </c>
      <c r="J139" s="4">
        <f t="shared" si="13"/>
        <v>1088.7478383411942</v>
      </c>
      <c r="K139" s="4">
        <f t="shared" si="14"/>
        <v>244.76144020979143</v>
      </c>
      <c r="L139" s="42">
        <f>Pressure!Q139</f>
        <v>0.16105650136664751</v>
      </c>
      <c r="M139" s="10">
        <f t="shared" si="16"/>
        <v>1.4066952794300613</v>
      </c>
      <c r="N139" s="10">
        <f t="shared" si="15"/>
        <v>2.6101623315922193</v>
      </c>
    </row>
    <row r="140" spans="3:14">
      <c r="C140" s="4">
        <f>Pressure!AB140*1000000</f>
        <v>6064784.6126317745</v>
      </c>
      <c r="D140" s="78">
        <f>Pressure!I140</f>
        <v>1.3967353966066323E-4</v>
      </c>
      <c r="E140" s="40">
        <f>Pressure!H140</f>
        <v>139.67353966066324</v>
      </c>
      <c r="F140" s="10">
        <f t="shared" si="10"/>
        <v>4.5999999999999996</v>
      </c>
      <c r="G140" s="4">
        <f t="shared" si="9"/>
        <v>250751.73509703367</v>
      </c>
      <c r="H140" s="42">
        <f t="shared" si="11"/>
        <v>9.2923221115747765</v>
      </c>
      <c r="I140" s="10">
        <f t="shared" si="12"/>
        <v>1.2858493297103963</v>
      </c>
      <c r="J140" s="4">
        <f t="shared" si="13"/>
        <v>1089.2300240000891</v>
      </c>
      <c r="K140" s="4">
        <f t="shared" si="14"/>
        <v>244.86984038489481</v>
      </c>
      <c r="L140" s="42">
        <f>Pressure!Q140</f>
        <v>0.16234889923938542</v>
      </c>
      <c r="M140" s="10">
        <f t="shared" si="16"/>
        <v>1.4074069780800678</v>
      </c>
      <c r="N140" s="10">
        <f t="shared" si="15"/>
        <v>2.6101623315922193</v>
      </c>
    </row>
    <row r="141" spans="3:14">
      <c r="C141" s="4">
        <f>Pressure!AB141*1000000</f>
        <v>6067310.0475779064</v>
      </c>
      <c r="D141" s="78">
        <f>Pressure!I141</f>
        <v>1.3967353966066323E-4</v>
      </c>
      <c r="E141" s="40">
        <f>Pressure!H141</f>
        <v>139.67353966066324</v>
      </c>
      <c r="F141" s="10">
        <f t="shared" si="10"/>
        <v>4.5999999999999996</v>
      </c>
      <c r="G141" s="4">
        <f t="shared" si="9"/>
        <v>250856.15054375841</v>
      </c>
      <c r="H141" s="42">
        <f t="shared" si="11"/>
        <v>9.2953744903502411</v>
      </c>
      <c r="I141" s="10">
        <f t="shared" si="12"/>
        <v>1.2858812159878679</v>
      </c>
      <c r="J141" s="4">
        <f t="shared" si="13"/>
        <v>1089.7106117047308</v>
      </c>
      <c r="K141" s="4">
        <f t="shared" si="14"/>
        <v>244.97788132384579</v>
      </c>
      <c r="L141" s="42">
        <f>Pressure!Q141</f>
        <v>0.1636413770988471</v>
      </c>
      <c r="M141" s="10">
        <f t="shared" si="16"/>
        <v>1.4081162643649219</v>
      </c>
      <c r="N141" s="10">
        <f t="shared" si="15"/>
        <v>2.6101623315922193</v>
      </c>
    </row>
    <row r="142" spans="3:14">
      <c r="C142" s="4">
        <f>Pressure!AB142*1000000</f>
        <v>6069827.5407614019</v>
      </c>
      <c r="D142" s="78">
        <f>Pressure!I142</f>
        <v>1.3967353966066323E-4</v>
      </c>
      <c r="E142" s="40">
        <f>Pressure!H142</f>
        <v>139.67353966066324</v>
      </c>
      <c r="F142" s="10">
        <f t="shared" si="10"/>
        <v>4.5999999999999996</v>
      </c>
      <c r="G142" s="4">
        <f t="shared" si="9"/>
        <v>250960.23763409656</v>
      </c>
      <c r="H142" s="42">
        <f t="shared" si="11"/>
        <v>9.2984170502272789</v>
      </c>
      <c r="I142" s="10">
        <f t="shared" si="12"/>
        <v>1.2859129755838006</v>
      </c>
      <c r="J142" s="4">
        <f t="shared" si="13"/>
        <v>1090.1896881000112</v>
      </c>
      <c r="K142" s="4">
        <f t="shared" si="14"/>
        <v>245.08558250528554</v>
      </c>
      <c r="L142" s="42">
        <f>Pressure!Q142</f>
        <v>0.16493393465163564</v>
      </c>
      <c r="M142" s="10">
        <f t="shared" si="16"/>
        <v>1.4088232984193074</v>
      </c>
      <c r="N142" s="10">
        <f t="shared" si="15"/>
        <v>2.6101623315922193</v>
      </c>
    </row>
    <row r="143" spans="3:14">
      <c r="C143" s="4">
        <f>Pressure!AB143*1000000</f>
        <v>6072337.4045472406</v>
      </c>
      <c r="D143" s="78">
        <f>Pressure!I143</f>
        <v>1.3967353966066323E-4</v>
      </c>
      <c r="E143" s="40">
        <f>Pressure!H143</f>
        <v>139.67353966066324</v>
      </c>
      <c r="F143" s="10">
        <f t="shared" si="10"/>
        <v>4.5999999999999996</v>
      </c>
      <c r="G143" s="4">
        <f t="shared" si="9"/>
        <v>251064.00928294382</v>
      </c>
      <c r="H143" s="42">
        <f t="shared" si="11"/>
        <v>9.3014501708698312</v>
      </c>
      <c r="I143" s="10">
        <f t="shared" si="12"/>
        <v>1.2859446127161362</v>
      </c>
      <c r="J143" s="4">
        <f t="shared" si="13"/>
        <v>1090.6673126286678</v>
      </c>
      <c r="K143" s="4">
        <f t="shared" si="14"/>
        <v>245.19295729253807</v>
      </c>
      <c r="L143" s="42">
        <f>Pressure!Q143</f>
        <v>0.16622657161901808</v>
      </c>
      <c r="M143" s="10">
        <f t="shared" si="16"/>
        <v>1.4095281898583394</v>
      </c>
      <c r="N143" s="10">
        <f t="shared" si="15"/>
        <v>2.6101623315922193</v>
      </c>
    </row>
    <row r="144" spans="3:14">
      <c r="C144" s="4">
        <f>Pressure!AB144*1000000</f>
        <v>6074839.8536684476</v>
      </c>
      <c r="D144" s="78">
        <f>Pressure!I144</f>
        <v>1.3967353966066323E-4</v>
      </c>
      <c r="E144" s="40">
        <f>Pressure!H144</f>
        <v>139.67353966066324</v>
      </c>
      <c r="F144" s="10">
        <f t="shared" si="10"/>
        <v>4.5999999999999996</v>
      </c>
      <c r="G144" s="4">
        <f t="shared" si="9"/>
        <v>251167.47436855093</v>
      </c>
      <c r="H144" s="42">
        <f t="shared" si="11"/>
        <v>9.3044741138512563</v>
      </c>
      <c r="I144" s="10">
        <f t="shared" si="12"/>
        <v>1.285976130359253</v>
      </c>
      <c r="J144" s="4">
        <f t="shared" si="13"/>
        <v>1091.1435261541778</v>
      </c>
      <c r="K144" s="4">
        <f t="shared" si="14"/>
        <v>245.30001487212309</v>
      </c>
      <c r="L144" s="42">
        <f>Pressure!Q144</f>
        <v>0.16751928773239702</v>
      </c>
      <c r="M144" s="10">
        <f t="shared" si="16"/>
        <v>1.4102310138197074</v>
      </c>
      <c r="N144" s="10">
        <f t="shared" si="15"/>
        <v>2.6101623315922193</v>
      </c>
    </row>
    <row r="145" spans="3:14">
      <c r="C145" s="4">
        <f>Pressure!AB145*1000000</f>
        <v>6077335.036088381</v>
      </c>
      <c r="D145" s="78">
        <f>Pressure!I145</f>
        <v>1.3967353966066323E-4</v>
      </c>
      <c r="E145" s="40">
        <f>Pressure!H145</f>
        <v>139.67353966066324</v>
      </c>
      <c r="F145" s="10">
        <f t="shared" si="10"/>
        <v>4.5999999999999996</v>
      </c>
      <c r="G145" s="4">
        <f t="shared" si="9"/>
        <v>251270.63900854142</v>
      </c>
      <c r="H145" s="42">
        <f t="shared" si="11"/>
        <v>9.3074890599872457</v>
      </c>
      <c r="I145" s="10">
        <f t="shared" si="12"/>
        <v>1.2860075306373751</v>
      </c>
      <c r="J145" s="4">
        <f t="shared" si="13"/>
        <v>1091.6183568338179</v>
      </c>
      <c r="K145" s="4">
        <f t="shared" si="14"/>
        <v>245.40676157407893</v>
      </c>
      <c r="L145" s="42">
        <f>Pressure!Q145</f>
        <v>0.16881208273021842</v>
      </c>
      <c r="M145" s="10">
        <f t="shared" si="16"/>
        <v>1.4109318218810447</v>
      </c>
      <c r="N145" s="10">
        <f t="shared" si="15"/>
        <v>2.6101623315922193</v>
      </c>
    </row>
    <row r="146" spans="3:14">
      <c r="C146" s="4">
        <f>Pressure!AB146*1000000</f>
        <v>6079823.0540436152</v>
      </c>
      <c r="D146" s="78">
        <f>Pressure!I146</f>
        <v>1.3967353966066323E-4</v>
      </c>
      <c r="E146" s="40">
        <f>Pressure!H146</f>
        <v>139.67353966066324</v>
      </c>
      <c r="F146" s="10">
        <f t="shared" si="10"/>
        <v>4.5999999999999996</v>
      </c>
      <c r="G146" s="4">
        <f t="shared" si="9"/>
        <v>251373.5074299406</v>
      </c>
      <c r="H146" s="42">
        <f t="shared" si="11"/>
        <v>9.3104951347887024</v>
      </c>
      <c r="I146" s="10">
        <f t="shared" si="12"/>
        <v>1.2860388150925959</v>
      </c>
      <c r="J146" s="4">
        <f t="shared" si="13"/>
        <v>1092.0918241231041</v>
      </c>
      <c r="K146" s="4">
        <f t="shared" si="14"/>
        <v>245.51320177220092</v>
      </c>
      <c r="L146" s="42">
        <f>Pressure!Q146</f>
        <v>0.17010495635585726</v>
      </c>
      <c r="M146" s="10">
        <f t="shared" si="16"/>
        <v>1.4116306494991184</v>
      </c>
      <c r="N146" s="10">
        <f t="shared" si="15"/>
        <v>2.6101623315922193</v>
      </c>
    </row>
    <row r="147" spans="3:14">
      <c r="C147" s="4">
        <f>Pressure!AB147*1000000</f>
        <v>6082303.9784201775</v>
      </c>
      <c r="D147" s="78">
        <f>Pressure!I147</f>
        <v>1.3967353966066323E-4</v>
      </c>
      <c r="E147" s="40">
        <f>Pressure!H147</f>
        <v>139.67353966066324</v>
      </c>
      <c r="F147" s="10">
        <f t="shared" si="10"/>
        <v>4.5999999999999996</v>
      </c>
      <c r="G147" s="4">
        <f t="shared" si="9"/>
        <v>251476.0825635689</v>
      </c>
      <c r="H147" s="42">
        <f t="shared" si="11"/>
        <v>9.3134924258496685</v>
      </c>
      <c r="I147" s="10">
        <f t="shared" si="12"/>
        <v>1.2860699848678345</v>
      </c>
      <c r="J147" s="4">
        <f t="shared" si="13"/>
        <v>1092.5639415115752</v>
      </c>
      <c r="K147" s="4">
        <f t="shared" si="14"/>
        <v>245.61933849907271</v>
      </c>
      <c r="L147" s="42">
        <f>Pressure!Q147</f>
        <v>0.17139790835616975</v>
      </c>
      <c r="M147" s="10">
        <f t="shared" si="16"/>
        <v>1.4123275210857824</v>
      </c>
      <c r="N147" s="10">
        <f t="shared" si="15"/>
        <v>2.6101623315922193</v>
      </c>
    </row>
    <row r="148" spans="3:14">
      <c r="C148" s="4">
        <f>Pressure!AB148*1000000</f>
        <v>6084777.8585754782</v>
      </c>
      <c r="D148" s="78">
        <f>Pressure!I148</f>
        <v>1.3967353966066323E-4</v>
      </c>
      <c r="E148" s="40">
        <f>Pressure!H148</f>
        <v>139.67353966066324</v>
      </c>
      <c r="F148" s="10">
        <f t="shared" si="10"/>
        <v>4.5999999999999996</v>
      </c>
      <c r="G148" s="4">
        <f t="shared" si="9"/>
        <v>251578.36645013458</v>
      </c>
      <c r="H148" s="42">
        <f t="shared" si="11"/>
        <v>9.3164809947259446</v>
      </c>
      <c r="I148" s="10">
        <f t="shared" si="12"/>
        <v>1.2861010408317364</v>
      </c>
      <c r="J148" s="4">
        <f t="shared" si="13"/>
        <v>1093.0347183918966</v>
      </c>
      <c r="K148" s="4">
        <f t="shared" si="14"/>
        <v>245.72517386625975</v>
      </c>
      <c r="L148" s="42">
        <f>Pressure!Q148</f>
        <v>0.17269093848050071</v>
      </c>
      <c r="M148" s="10">
        <f t="shared" si="16"/>
        <v>1.4130224534762859</v>
      </c>
      <c r="N148" s="10">
        <f t="shared" si="15"/>
        <v>2.6101623315922193</v>
      </c>
    </row>
    <row r="149" spans="3:14">
      <c r="C149" s="4">
        <f>Pressure!AB149*1000000</f>
        <v>6087244.7290671291</v>
      </c>
      <c r="D149" s="78">
        <f>Pressure!I149</f>
        <v>1.3967353966066323E-4</v>
      </c>
      <c r="E149" s="40">
        <f>Pressure!H149</f>
        <v>139.67353966066324</v>
      </c>
      <c r="F149" s="10">
        <f t="shared" si="10"/>
        <v>4.5999999999999996</v>
      </c>
      <c r="G149" s="4">
        <f t="shared" si="9"/>
        <v>251680.36051844046</v>
      </c>
      <c r="H149" s="42">
        <f t="shared" si="11"/>
        <v>9.3194608850724094</v>
      </c>
      <c r="I149" s="10">
        <f t="shared" si="12"/>
        <v>1.2861319836641689</v>
      </c>
      <c r="J149" s="4">
        <f t="shared" si="13"/>
        <v>1093.5041613403466</v>
      </c>
      <c r="K149" s="4">
        <f t="shared" si="14"/>
        <v>245.8307093521754</v>
      </c>
      <c r="L149" s="42">
        <f>Pressure!Q149</f>
        <v>0.17398404648000182</v>
      </c>
      <c r="M149" s="10">
        <f t="shared" si="16"/>
        <v>1.4137154583009779</v>
      </c>
      <c r="N149" s="10">
        <f t="shared" si="15"/>
        <v>2.6101623315922193</v>
      </c>
    </row>
    <row r="150" spans="3:14">
      <c r="C150" s="4">
        <f>Pressure!AB150*1000000</f>
        <v>6089704.614265915</v>
      </c>
      <c r="D150" s="78">
        <f>Pressure!I150</f>
        <v>1.3967353966066323E-4</v>
      </c>
      <c r="E150" s="40">
        <f>Pressure!H150</f>
        <v>139.67353966066324</v>
      </c>
      <c r="F150" s="10">
        <f t="shared" si="10"/>
        <v>4.5999999999999996</v>
      </c>
      <c r="G150" s="4">
        <f t="shared" si="9"/>
        <v>251782.06577610952</v>
      </c>
      <c r="H150" s="42">
        <f t="shared" si="11"/>
        <v>9.3224321282211289</v>
      </c>
      <c r="I150" s="10">
        <f t="shared" si="12"/>
        <v>1.2861628139147896</v>
      </c>
      <c r="J150" s="4">
        <f t="shared" si="13"/>
        <v>1093.9722749946609</v>
      </c>
      <c r="K150" s="4">
        <f t="shared" si="14"/>
        <v>245.93594599942918</v>
      </c>
      <c r="L150" s="42">
        <f>Pressure!Q150</f>
        <v>0.17527723210716281</v>
      </c>
      <c r="M150" s="10">
        <f t="shared" si="16"/>
        <v>1.4144065436108895</v>
      </c>
      <c r="N150" s="10">
        <f t="shared" si="15"/>
        <v>2.6101623315922193</v>
      </c>
    </row>
    <row r="151" spans="3:14">
      <c r="C151" s="4">
        <f>Pressure!AB151*1000000</f>
        <v>6092157.5315193506</v>
      </c>
      <c r="D151" s="78">
        <f>Pressure!I151</f>
        <v>1.3967353966066323E-4</v>
      </c>
      <c r="E151" s="40">
        <f>Pressure!H151</f>
        <v>139.67353966066324</v>
      </c>
      <c r="F151" s="10">
        <f t="shared" si="10"/>
        <v>4.5999999999999996</v>
      </c>
      <c r="G151" s="4">
        <f t="shared" si="9"/>
        <v>251883.48294038395</v>
      </c>
      <c r="H151" s="42">
        <f t="shared" si="11"/>
        <v>9.3253947470066052</v>
      </c>
      <c r="I151" s="10">
        <f t="shared" si="12"/>
        <v>1.2861935320431805</v>
      </c>
      <c r="J151" s="4">
        <f t="shared" si="13"/>
        <v>1094.4390626560537</v>
      </c>
      <c r="K151" s="4">
        <f t="shared" si="14"/>
        <v>246.04088455016719</v>
      </c>
      <c r="L151" s="42">
        <f>Pressure!Q151</f>
        <v>0.17657049511548853</v>
      </c>
      <c r="M151" s="10">
        <f t="shared" si="16"/>
        <v>1.4150957149921359</v>
      </c>
      <c r="N151" s="10">
        <f t="shared" si="15"/>
        <v>2.6101623315922193</v>
      </c>
    </row>
    <row r="152" spans="3:14">
      <c r="C152" s="4">
        <f>Pressure!AB152*1000000</f>
        <v>6094603.4933277788</v>
      </c>
      <c r="D152" s="78">
        <f>Pressure!I152</f>
        <v>1.3967353966066323E-4</v>
      </c>
      <c r="E152" s="40">
        <f>Pressure!H152</f>
        <v>139.67353966066324</v>
      </c>
      <c r="F152" s="10">
        <f t="shared" si="10"/>
        <v>4.5999999999999996</v>
      </c>
      <c r="G152" s="4">
        <f t="shared" si="9"/>
        <v>251984.61252809709</v>
      </c>
      <c r="H152" s="42">
        <f t="shared" si="11"/>
        <v>9.3283487583967908</v>
      </c>
      <c r="I152" s="10">
        <f t="shared" si="12"/>
        <v>1.2862241384464348</v>
      </c>
      <c r="J152" s="4">
        <f t="shared" si="13"/>
        <v>1094.904526703328</v>
      </c>
      <c r="K152" s="4">
        <f t="shared" si="14"/>
        <v>246.1455255391682</v>
      </c>
      <c r="L152" s="42">
        <f>Pressure!Q152</f>
        <v>0.1778638352592761</v>
      </c>
      <c r="M152" s="10">
        <f t="shared" si="16"/>
        <v>1.4157829763312275</v>
      </c>
      <c r="N152" s="10">
        <f t="shared" si="15"/>
        <v>2.6101623315922193</v>
      </c>
    </row>
    <row r="153" spans="3:14">
      <c r="C153" s="4">
        <f>Pressure!AB153*1000000</f>
        <v>6097042.5088399369</v>
      </c>
      <c r="D153" s="78">
        <f>Pressure!I153</f>
        <v>1.3967353966066323E-4</v>
      </c>
      <c r="E153" s="40">
        <f>Pressure!H153</f>
        <v>139.67353966066324</v>
      </c>
      <c r="F153" s="10">
        <f t="shared" si="10"/>
        <v>4.5999999999999996</v>
      </c>
      <c r="G153" s="4">
        <f t="shared" si="9"/>
        <v>252085.45491750832</v>
      </c>
      <c r="H153" s="42">
        <f t="shared" si="11"/>
        <v>9.331294175301263</v>
      </c>
      <c r="I153" s="10">
        <f t="shared" si="12"/>
        <v>1.2862546334781026</v>
      </c>
      <c r="J153" s="4">
        <f t="shared" si="13"/>
        <v>1095.3686688774787</v>
      </c>
      <c r="K153" s="4">
        <f t="shared" si="14"/>
        <v>246.24986935782536</v>
      </c>
      <c r="L153" s="42">
        <f>Pressure!Q153</f>
        <v>0.17915725229346074</v>
      </c>
      <c r="M153" s="10">
        <f t="shared" si="16"/>
        <v>1.4164683303411274</v>
      </c>
      <c r="N153" s="10">
        <f t="shared" si="15"/>
        <v>2.6101623315922193</v>
      </c>
    </row>
    <row r="154" spans="3:14">
      <c r="C154" s="4">
        <f>Pressure!AB154*1000000</f>
        <v>6099474.5848868769</v>
      </c>
      <c r="D154" s="78">
        <f>Pressure!I154</f>
        <v>1.3967353966066323E-4</v>
      </c>
      <c r="E154" s="40">
        <f>Pressure!H154</f>
        <v>139.67353966066324</v>
      </c>
      <c r="F154" s="10">
        <f t="shared" si="10"/>
        <v>4.5999999999999996</v>
      </c>
      <c r="G154" s="4">
        <f t="shared" si="9"/>
        <v>252186.0103910511</v>
      </c>
      <c r="H154" s="42">
        <f t="shared" si="11"/>
        <v>9.3342310078210904</v>
      </c>
      <c r="I154" s="10">
        <f t="shared" si="12"/>
        <v>1.2862850174612803</v>
      </c>
      <c r="J154" s="4">
        <f t="shared" si="13"/>
        <v>1095.8314904784481</v>
      </c>
      <c r="K154" s="4">
        <f t="shared" si="14"/>
        <v>246.35391629837869</v>
      </c>
      <c r="L154" s="42">
        <f>Pressure!Q154</f>
        <v>0.18045074597350905</v>
      </c>
      <c r="M154" s="10">
        <f t="shared" si="16"/>
        <v>1.4171517789238621</v>
      </c>
      <c r="N154" s="10">
        <f t="shared" si="15"/>
        <v>2.6101623315922193</v>
      </c>
    </row>
    <row r="155" spans="3:14">
      <c r="C155" s="4">
        <f>Pressure!AB155*1000000</f>
        <v>6101899.7266904265</v>
      </c>
      <c r="D155" s="78">
        <f>Pressure!I155</f>
        <v>1.3967353966066323E-4</v>
      </c>
      <c r="E155" s="40">
        <f>Pressure!H155</f>
        <v>139.67353966066324</v>
      </c>
      <c r="F155" s="10">
        <f t="shared" si="10"/>
        <v>4.5999999999999996</v>
      </c>
      <c r="G155" s="4">
        <f t="shared" si="9"/>
        <v>252286.27916462466</v>
      </c>
      <c r="H155" s="42">
        <f t="shared" si="11"/>
        <v>9.3371592641052494</v>
      </c>
      <c r="I155" s="10">
        <f t="shared" si="12"/>
        <v>1.2863152906975746</v>
      </c>
      <c r="J155" s="4">
        <f t="shared" si="13"/>
        <v>1096.2929924999451</v>
      </c>
      <c r="K155" s="4">
        <f t="shared" si="14"/>
        <v>246.45766658422397</v>
      </c>
      <c r="L155" s="42">
        <f>Pressure!Q155</f>
        <v>0.18174431605534469</v>
      </c>
      <c r="M155" s="10">
        <f t="shared" si="16"/>
        <v>1.4178333234201386</v>
      </c>
      <c r="N155" s="10">
        <f t="shared" si="15"/>
        <v>2.6101623315922193</v>
      </c>
    </row>
    <row r="156" spans="3:14">
      <c r="C156" s="4">
        <f>Pressure!AB156*1000000</f>
        <v>6104317.9383554608</v>
      </c>
      <c r="D156" s="78">
        <f>Pressure!I156</f>
        <v>1.3967353966066323E-4</v>
      </c>
      <c r="E156" s="40">
        <f>Pressure!H156</f>
        <v>139.67353966066324</v>
      </c>
      <c r="F156" s="10">
        <f t="shared" si="10"/>
        <v>4.5999999999999996</v>
      </c>
      <c r="G156" s="4">
        <f t="shared" ref="G156:G219" si="17">IF(C156/(1+(k-1)/2*N156^2)^(k/(k-1))&lt;patm*1000000,patm*1000000,C156/(1+(k-1)/2*N156^2)^(k/(k-1)))</f>
        <v>252386.26140794726</v>
      </c>
      <c r="H156" s="42">
        <f t="shared" si="11"/>
        <v>9.3400789509456992</v>
      </c>
      <c r="I156" s="10">
        <f t="shared" si="12"/>
        <v>1.2863454534733265</v>
      </c>
      <c r="J156" s="4">
        <f t="shared" si="13"/>
        <v>1096.7531757231227</v>
      </c>
      <c r="K156" s="4">
        <f t="shared" si="14"/>
        <v>246.56112039097223</v>
      </c>
      <c r="L156" s="42">
        <f>Pressure!Q156</f>
        <v>0.18303796229529665</v>
      </c>
      <c r="M156" s="10">
        <f t="shared" si="16"/>
        <v>1.418512964781409</v>
      </c>
      <c r="N156" s="10">
        <f t="shared" si="15"/>
        <v>2.6101623315922193</v>
      </c>
    </row>
    <row r="157" spans="3:14">
      <c r="C157" s="4">
        <f>Pressure!AB157*1000000</f>
        <v>6106729.2232110882</v>
      </c>
      <c r="D157" s="78">
        <f>Pressure!I157</f>
        <v>1.3967353966066323E-4</v>
      </c>
      <c r="E157" s="40">
        <f>Pressure!H157</f>
        <v>139.67353966066324</v>
      </c>
      <c r="F157" s="10">
        <f t="shared" ref="F157:F220" si="18">aexit/E157</f>
        <v>4.5999999999999996</v>
      </c>
      <c r="G157" s="4">
        <f t="shared" si="17"/>
        <v>252485.95725866262</v>
      </c>
      <c r="H157" s="42">
        <f t="shared" ref="H157:H220" si="19">1/(((k+1)/2)^(1/(k-1))*(patm*1000000/C157)^(1/k)*SQRT((k+1)/(k-1)*(1-(patm*1000000/C157)^((k-1)/k))))</f>
        <v>9.3429900741897391</v>
      </c>
      <c r="I157" s="10">
        <f t="shared" ref="I157:I220" si="20">etanoz*SQRT(2*k^2/(k-1)*(2/(k+1))^((k+1)/(k-1))*(1-(G157/C157)^((k-1)/k)))+(G157-patm*1000000)/C157*(aexit/E157)</f>
        <v>1.2863755060639253</v>
      </c>
      <c r="J157" s="4">
        <f t="shared" ref="J157:J220" si="21">I157*D157*C157</f>
        <v>1097.2120407815073</v>
      </c>
      <c r="K157" s="4">
        <f t="shared" ref="K157:K220" si="22">J157/4.4482</f>
        <v>246.66427786104657</v>
      </c>
      <c r="L157" s="42">
        <f>Pressure!Q157</f>
        <v>0.18433168445006301</v>
      </c>
      <c r="M157" s="10">
        <f t="shared" si="16"/>
        <v>1.4191907036894107</v>
      </c>
      <c r="N157" s="10">
        <f t="shared" si="15"/>
        <v>2.6101623315922193</v>
      </c>
    </row>
    <row r="158" spans="3:14">
      <c r="C158" s="4">
        <f>Pressure!AB158*1000000</f>
        <v>6109133.5840440448</v>
      </c>
      <c r="D158" s="78">
        <f>Pressure!I158</f>
        <v>1.3967353966066323E-4</v>
      </c>
      <c r="E158" s="40">
        <f>Pressure!H158</f>
        <v>139.67353966066324</v>
      </c>
      <c r="F158" s="10">
        <f t="shared" si="18"/>
        <v>4.5999999999999996</v>
      </c>
      <c r="G158" s="4">
        <f t="shared" si="17"/>
        <v>252585.36683198984</v>
      </c>
      <c r="H158" s="42">
        <f t="shared" si="19"/>
        <v>9.3458926390221162</v>
      </c>
      <c r="I158" s="10">
        <f t="shared" si="20"/>
        <v>1.2864054487367573</v>
      </c>
      <c r="J158" s="4">
        <f t="shared" si="21"/>
        <v>1097.6695882054119</v>
      </c>
      <c r="K158" s="4">
        <f t="shared" si="22"/>
        <v>246.76713911366662</v>
      </c>
      <c r="L158" s="42">
        <f>Pressure!Q158</f>
        <v>0.18562548227668541</v>
      </c>
      <c r="M158" s="10">
        <f t="shared" si="16"/>
        <v>1.4198665406383488</v>
      </c>
      <c r="N158" s="10">
        <f t="shared" ref="N158:N221" si="23">N157-1/834*(me-mef)</f>
        <v>2.6101623315922193</v>
      </c>
    </row>
    <row r="159" spans="3:14">
      <c r="C159" s="4">
        <f>Pressure!AB159*1000000</f>
        <v>6111531.0232623108</v>
      </c>
      <c r="D159" s="78">
        <f>Pressure!I159</f>
        <v>1.3967353966066323E-4</v>
      </c>
      <c r="E159" s="40">
        <f>Pressure!H159</f>
        <v>139.67353966066324</v>
      </c>
      <c r="F159" s="10">
        <f t="shared" si="18"/>
        <v>4.5999999999999996</v>
      </c>
      <c r="G159" s="4">
        <f t="shared" si="17"/>
        <v>252684.49022748813</v>
      </c>
      <c r="H159" s="42">
        <f t="shared" si="19"/>
        <v>9.3487866501627614</v>
      </c>
      <c r="I159" s="10">
        <f t="shared" si="20"/>
        <v>1.2864352817532749</v>
      </c>
      <c r="J159" s="4">
        <f t="shared" si="21"/>
        <v>1098.1258184530725</v>
      </c>
      <c r="K159" s="4">
        <f t="shared" si="22"/>
        <v>246.8697042518485</v>
      </c>
      <c r="L159" s="42">
        <f>Pressure!Q159</f>
        <v>0.18691935553253089</v>
      </c>
      <c r="M159" s="10">
        <f t="shared" si="16"/>
        <v>1.4205404759918865</v>
      </c>
      <c r="N159" s="10">
        <f t="shared" si="23"/>
        <v>2.6101623315922193</v>
      </c>
    </row>
    <row r="160" spans="3:14">
      <c r="C160" s="4">
        <f>Pressure!AB160*1000000</f>
        <v>6113921.5430084262</v>
      </c>
      <c r="D160" s="78">
        <f>Pressure!I160</f>
        <v>1.3967353966066323E-4</v>
      </c>
      <c r="E160" s="40">
        <f>Pressure!H160</f>
        <v>139.67353966066324</v>
      </c>
      <c r="F160" s="10">
        <f t="shared" si="18"/>
        <v>4.5999999999999996</v>
      </c>
      <c r="G160" s="4">
        <f t="shared" si="17"/>
        <v>252783.32753374195</v>
      </c>
      <c r="H160" s="42">
        <f t="shared" si="19"/>
        <v>9.3516721120037456</v>
      </c>
      <c r="I160" s="10">
        <f t="shared" si="20"/>
        <v>1.2864650053704285</v>
      </c>
      <c r="J160" s="4">
        <f t="shared" si="21"/>
        <v>1098.5807319322125</v>
      </c>
      <c r="K160" s="4">
        <f t="shared" si="22"/>
        <v>246.9719733672525</v>
      </c>
      <c r="L160" s="42">
        <f>Pressure!Q160</f>
        <v>0.18821330397527902</v>
      </c>
      <c r="M160" s="10">
        <f t="shared" si="16"/>
        <v>1.4212125100228312</v>
      </c>
      <c r="N160" s="10">
        <f t="shared" si="23"/>
        <v>2.6101623315922193</v>
      </c>
    </row>
    <row r="161" spans="3:14">
      <c r="C161" s="4">
        <f>Pressure!AB161*1000000</f>
        <v>6116305.14523884</v>
      </c>
      <c r="D161" s="78">
        <f>Pressure!I161</f>
        <v>1.3967353966066323E-4</v>
      </c>
      <c r="E161" s="40">
        <f>Pressure!H161</f>
        <v>139.67353966066324</v>
      </c>
      <c r="F161" s="10">
        <f t="shared" si="18"/>
        <v>4.5999999999999996</v>
      </c>
      <c r="G161" s="4">
        <f t="shared" si="17"/>
        <v>252881.87883164172</v>
      </c>
      <c r="H161" s="42">
        <f t="shared" si="19"/>
        <v>9.3545490287051845</v>
      </c>
      <c r="I161" s="10">
        <f t="shared" si="20"/>
        <v>1.28649461984167</v>
      </c>
      <c r="J161" s="4">
        <f t="shared" si="21"/>
        <v>1099.0343290151418</v>
      </c>
      <c r="K161" s="4">
        <f t="shared" si="22"/>
        <v>247.07394654357759</v>
      </c>
      <c r="L161" s="42">
        <f>Pressure!Q161</f>
        <v>0.18950732736291243</v>
      </c>
      <c r="M161" s="10">
        <f t="shared" si="16"/>
        <v>1.4218826429406413</v>
      </c>
      <c r="N161" s="10">
        <f t="shared" si="23"/>
        <v>2.6101623315922193</v>
      </c>
    </row>
    <row r="162" spans="3:14">
      <c r="C162" s="4">
        <f>Pressure!AB162*1000000</f>
        <v>6118681.8317767503</v>
      </c>
      <c r="D162" s="78">
        <f>Pressure!I162</f>
        <v>1.3967353966066323E-4</v>
      </c>
      <c r="E162" s="40">
        <f>Pressure!H162</f>
        <v>139.67353966066324</v>
      </c>
      <c r="F162" s="10">
        <f t="shared" si="18"/>
        <v>4.5999999999999996</v>
      </c>
      <c r="G162" s="4">
        <f t="shared" si="17"/>
        <v>252980.14419656855</v>
      </c>
      <c r="H162" s="42">
        <f t="shared" si="19"/>
        <v>9.3574174042590865</v>
      </c>
      <c r="I162" s="10">
        <f t="shared" si="20"/>
        <v>1.286524125417625</v>
      </c>
      <c r="J162" s="4">
        <f t="shared" si="21"/>
        <v>1099.4866100488134</v>
      </c>
      <c r="K162" s="4">
        <f t="shared" si="22"/>
        <v>247.17562385882232</v>
      </c>
      <c r="L162" s="42">
        <f>Pressure!Q162</f>
        <v>0.19080142545370996</v>
      </c>
      <c r="M162" s="10">
        <f t="shared" si="16"/>
        <v>1.4225508749105282</v>
      </c>
      <c r="N162" s="10">
        <f t="shared" si="23"/>
        <v>2.6101623315922193</v>
      </c>
    </row>
    <row r="163" spans="3:14">
      <c r="C163" s="4">
        <f>Pressure!AB163*1000000</f>
        <v>6121051.6043520505</v>
      </c>
      <c r="D163" s="78">
        <f>Pressure!I163</f>
        <v>1.3967353966066323E-4</v>
      </c>
      <c r="E163" s="40">
        <f>Pressure!H163</f>
        <v>139.67353966066324</v>
      </c>
      <c r="F163" s="10">
        <f t="shared" si="18"/>
        <v>4.5999999999999996</v>
      </c>
      <c r="G163" s="4">
        <f t="shared" si="17"/>
        <v>253078.12370004575</v>
      </c>
      <c r="H163" s="42">
        <f t="shared" si="19"/>
        <v>9.360277242537645</v>
      </c>
      <c r="I163" s="10">
        <f t="shared" si="20"/>
        <v>1.286553522346598</v>
      </c>
      <c r="J163" s="4">
        <f t="shared" si="21"/>
        <v>1099.9375753624247</v>
      </c>
      <c r="K163" s="4">
        <f t="shared" si="22"/>
        <v>247.27700538699355</v>
      </c>
      <c r="L163" s="42">
        <f>Pressure!Q163</f>
        <v>0.19209559800624143</v>
      </c>
      <c r="M163" s="10">
        <f t="shared" si="16"/>
        <v>1.4232172060665611</v>
      </c>
      <c r="N163" s="10">
        <f t="shared" si="23"/>
        <v>2.6101623315922193</v>
      </c>
    </row>
    <row r="164" spans="3:14">
      <c r="C164" s="4">
        <f>Pressure!AB164*1000000</f>
        <v>6123414.4646272995</v>
      </c>
      <c r="D164" s="78">
        <f>Pressure!I164</f>
        <v>1.3967353966066323E-4</v>
      </c>
      <c r="E164" s="40">
        <f>Pressure!H164</f>
        <v>139.67353966066324</v>
      </c>
      <c r="F164" s="10">
        <f t="shared" si="18"/>
        <v>4.5999999999999996</v>
      </c>
      <c r="G164" s="4">
        <f t="shared" si="17"/>
        <v>253175.81741081274</v>
      </c>
      <c r="H164" s="42">
        <f t="shared" si="19"/>
        <v>9.3631285473246439</v>
      </c>
      <c r="I164" s="10">
        <f t="shared" si="20"/>
        <v>1.2865828108749056</v>
      </c>
      <c r="J164" s="4">
        <f t="shared" si="21"/>
        <v>1100.3872252723581</v>
      </c>
      <c r="K164" s="4">
        <f t="shared" si="22"/>
        <v>247.37809119921724</v>
      </c>
      <c r="L164" s="42">
        <f>Pressure!Q164</f>
        <v>0.19338984477936372</v>
      </c>
      <c r="M164" s="10">
        <f t="shared" si="16"/>
        <v>1.4238816365212541</v>
      </c>
      <c r="N164" s="10">
        <f t="shared" si="23"/>
        <v>2.6101623315922193</v>
      </c>
    </row>
    <row r="165" spans="3:14">
      <c r="C165" s="4">
        <f>Pressure!AB165*1000000</f>
        <v>6125770.4142155452</v>
      </c>
      <c r="D165" s="78">
        <f>Pressure!I165</f>
        <v>1.3967353966066323E-4</v>
      </c>
      <c r="E165" s="40">
        <f>Pressure!H165</f>
        <v>139.67353966066324</v>
      </c>
      <c r="F165" s="10">
        <f t="shared" si="18"/>
        <v>4.5999999999999996</v>
      </c>
      <c r="G165" s="4">
        <f t="shared" si="17"/>
        <v>253273.22539556184</v>
      </c>
      <c r="H165" s="42">
        <f t="shared" si="19"/>
        <v>9.3659713223369749</v>
      </c>
      <c r="I165" s="10">
        <f t="shared" si="20"/>
        <v>1.2866119912471041</v>
      </c>
      <c r="J165" s="4">
        <f t="shared" si="21"/>
        <v>1100.8355600855755</v>
      </c>
      <c r="K165" s="4">
        <f t="shared" si="22"/>
        <v>247.47888136450149</v>
      </c>
      <c r="L165" s="42">
        <f>Pressure!Q165</f>
        <v>0.1946841655322176</v>
      </c>
      <c r="M165" s="10">
        <f t="shared" si="16"/>
        <v>1.4245441663717953</v>
      </c>
      <c r="N165" s="10">
        <f t="shared" si="23"/>
        <v>2.6101623315922193</v>
      </c>
    </row>
    <row r="166" spans="3:14">
      <c r="C166" s="4">
        <f>Pressure!AB166*1000000</f>
        <v>6128119.4546943596</v>
      </c>
      <c r="D166" s="78">
        <f>Pressure!I166</f>
        <v>1.3967353966066323E-4</v>
      </c>
      <c r="E166" s="40">
        <f>Pressure!H166</f>
        <v>139.67353966066324</v>
      </c>
      <c r="F166" s="10">
        <f t="shared" si="18"/>
        <v>4.5999999999999996</v>
      </c>
      <c r="G166" s="4">
        <f t="shared" si="17"/>
        <v>253370.34771951856</v>
      </c>
      <c r="H166" s="42">
        <f t="shared" si="19"/>
        <v>9.3688055712416354</v>
      </c>
      <c r="I166" s="10">
        <f t="shared" si="20"/>
        <v>1.2866410637061729</v>
      </c>
      <c r="J166" s="4">
        <f t="shared" si="21"/>
        <v>1101.2825801022868</v>
      </c>
      <c r="K166" s="4">
        <f t="shared" si="22"/>
        <v>247.5793759503365</v>
      </c>
      <c r="L166" s="42">
        <f>Pressure!Q166</f>
        <v>0.19597856002422515</v>
      </c>
      <c r="M166" s="10">
        <f t="shared" si="16"/>
        <v>1.4252047957045393</v>
      </c>
      <c r="N166" s="10">
        <f t="shared" si="23"/>
        <v>2.6101623315922193</v>
      </c>
    </row>
    <row r="167" spans="3:14">
      <c r="C167" s="4">
        <f>Pressure!AB167*1000000</f>
        <v>6130461.5876144413</v>
      </c>
      <c r="D167" s="78">
        <f>Pressure!I167</f>
        <v>1.3967353966066323E-4</v>
      </c>
      <c r="E167" s="40">
        <f>Pressure!H167</f>
        <v>139.67353966066324</v>
      </c>
      <c r="F167" s="10">
        <f t="shared" si="18"/>
        <v>4.5999999999999996</v>
      </c>
      <c r="G167" s="4">
        <f t="shared" si="17"/>
        <v>253467.18444679742</v>
      </c>
      <c r="H167" s="42">
        <f t="shared" si="19"/>
        <v>9.3716312976661342</v>
      </c>
      <c r="I167" s="10">
        <f t="shared" si="20"/>
        <v>1.2866700284936259</v>
      </c>
      <c r="J167" s="4">
        <f t="shared" si="21"/>
        <v>1101.7282856175893</v>
      </c>
      <c r="K167" s="4">
        <f t="shared" si="22"/>
        <v>247.67957502306311</v>
      </c>
      <c r="L167" s="42">
        <f>Pressure!Q167</f>
        <v>0.1972730280150877</v>
      </c>
      <c r="M167" s="10">
        <f t="shared" si="16"/>
        <v>1.4258635245983899</v>
      </c>
      <c r="N167" s="10">
        <f t="shared" si="23"/>
        <v>2.6101623315922193</v>
      </c>
    </row>
    <row r="168" spans="3:14">
      <c r="C168" s="4">
        <f>Pressure!AB168*1000000</f>
        <v>6132796.8145064991</v>
      </c>
      <c r="D168" s="78">
        <f>Pressure!I168</f>
        <v>1.3967353966066323E-4</v>
      </c>
      <c r="E168" s="40">
        <f>Pressure!H168</f>
        <v>139.67353966066324</v>
      </c>
      <c r="F168" s="10">
        <f t="shared" si="18"/>
        <v>4.5999999999999996</v>
      </c>
      <c r="G168" s="4">
        <f t="shared" si="17"/>
        <v>253563.73564068633</v>
      </c>
      <c r="H168" s="42">
        <f t="shared" si="19"/>
        <v>9.3744485052068534</v>
      </c>
      <c r="I168" s="10">
        <f t="shared" si="20"/>
        <v>1.2866988858496031</v>
      </c>
      <c r="J168" s="4">
        <f t="shared" si="21"/>
        <v>1102.1726769227744</v>
      </c>
      <c r="K168" s="4">
        <f t="shared" si="22"/>
        <v>247.77947864816653</v>
      </c>
      <c r="L168" s="42">
        <f>Pressure!Q168</f>
        <v>0.19856756926478389</v>
      </c>
      <c r="M168" s="10">
        <f t="shared" ref="M168:M231" si="24">(J168+J167)/2*(L168-L167)</f>
        <v>1.4265203531268198</v>
      </c>
      <c r="N168" s="10">
        <f t="shared" si="23"/>
        <v>2.6101623315922193</v>
      </c>
    </row>
    <row r="169" spans="3:14">
      <c r="C169" s="4">
        <f>Pressure!AB169*1000000</f>
        <v>6135125.1368844183</v>
      </c>
      <c r="D169" s="78">
        <f>Pressure!I169</f>
        <v>1.3967353966066323E-4</v>
      </c>
      <c r="E169" s="40">
        <f>Pressure!H169</f>
        <v>139.67353966066324</v>
      </c>
      <c r="F169" s="10">
        <f t="shared" si="18"/>
        <v>4.5999999999999996</v>
      </c>
      <c r="G169" s="4">
        <f t="shared" si="17"/>
        <v>253660.00136377773</v>
      </c>
      <c r="H169" s="42">
        <f t="shared" si="19"/>
        <v>9.3772571974328152</v>
      </c>
      <c r="I169" s="10">
        <f t="shared" si="20"/>
        <v>1.2867276360129172</v>
      </c>
      <c r="J169" s="4">
        <f t="shared" si="21"/>
        <v>1102.6157543059335</v>
      </c>
      <c r="K169" s="4">
        <f t="shared" si="22"/>
        <v>247.87908689041265</v>
      </c>
      <c r="L169" s="42">
        <f>Pressure!Q169</f>
        <v>0.19986218353356813</v>
      </c>
      <c r="M169" s="10">
        <f t="shared" si="24"/>
        <v>1.4271752813595575</v>
      </c>
      <c r="N169" s="10">
        <f t="shared" si="23"/>
        <v>2.6101623315922193</v>
      </c>
    </row>
    <row r="170" spans="3:14">
      <c r="C170" s="4">
        <f>Pressure!AB170*1000000</f>
        <v>6137446.5562497536</v>
      </c>
      <c r="D170" s="78">
        <f>Pressure!I170</f>
        <v>1.3967353966066323E-4</v>
      </c>
      <c r="E170" s="40">
        <f>Pressure!H170</f>
        <v>139.67353966066324</v>
      </c>
      <c r="F170" s="10">
        <f t="shared" si="18"/>
        <v>4.5999999999999996</v>
      </c>
      <c r="G170" s="4">
        <f t="shared" si="17"/>
        <v>253755.98167815414</v>
      </c>
      <c r="H170" s="42">
        <f t="shared" si="19"/>
        <v>9.3800573778912089</v>
      </c>
      <c r="I170" s="10">
        <f t="shared" si="20"/>
        <v>1.2867562792211134</v>
      </c>
      <c r="J170" s="4">
        <f t="shared" si="21"/>
        <v>1103.0575180528106</v>
      </c>
      <c r="K170" s="4">
        <f t="shared" si="22"/>
        <v>247.97839981403951</v>
      </c>
      <c r="L170" s="42">
        <f>Pressure!Q170</f>
        <v>0.20115687058196904</v>
      </c>
      <c r="M170" s="10">
        <f t="shared" si="24"/>
        <v>1.4278283093634603</v>
      </c>
      <c r="N170" s="10">
        <f t="shared" si="23"/>
        <v>2.6101623315922193</v>
      </c>
    </row>
    <row r="171" spans="3:14">
      <c r="C171" s="4">
        <f>Pressure!AB171*1000000</f>
        <v>6139761.0740929926</v>
      </c>
      <c r="D171" s="78">
        <f>Pressure!I171</f>
        <v>1.3967353966066323E-4</v>
      </c>
      <c r="E171" s="40">
        <f>Pressure!H171</f>
        <v>139.67353966066324</v>
      </c>
      <c r="F171" s="10">
        <f t="shared" si="18"/>
        <v>4.5999999999999996</v>
      </c>
      <c r="G171" s="4">
        <f t="shared" si="17"/>
        <v>253851.6766454406</v>
      </c>
      <c r="H171" s="42">
        <f t="shared" si="19"/>
        <v>9.3828490501089075</v>
      </c>
      <c r="I171" s="10">
        <f t="shared" si="20"/>
        <v>1.2867848157104909</v>
      </c>
      <c r="J171" s="4">
        <f t="shared" si="21"/>
        <v>1103.4979684470438</v>
      </c>
      <c r="K171" s="4">
        <f t="shared" si="22"/>
        <v>248.07741748281188</v>
      </c>
      <c r="L171" s="42">
        <f>Pressure!Q171</f>
        <v>0.20245163017078807</v>
      </c>
      <c r="M171" s="10">
        <f t="shared" si="24"/>
        <v>1.4284794372034606</v>
      </c>
      <c r="N171" s="10">
        <f t="shared" si="23"/>
        <v>2.6101623315922193</v>
      </c>
    </row>
    <row r="172" spans="3:14">
      <c r="C172" s="4">
        <f>Pressure!AB172*1000000</f>
        <v>6142068.6918964665</v>
      </c>
      <c r="D172" s="78">
        <f>Pressure!I172</f>
        <v>1.3967353966066323E-4</v>
      </c>
      <c r="E172" s="40">
        <f>Pressure!H172</f>
        <v>139.67353966066324</v>
      </c>
      <c r="F172" s="10">
        <f t="shared" si="18"/>
        <v>4.5999999999999996</v>
      </c>
      <c r="G172" s="4">
        <f t="shared" si="17"/>
        <v>253947.08632692488</v>
      </c>
      <c r="H172" s="42">
        <f t="shared" si="19"/>
        <v>9.3856322175959743</v>
      </c>
      <c r="I172" s="10">
        <f t="shared" si="20"/>
        <v>1.2868132457161452</v>
      </c>
      <c r="J172" s="4">
        <f t="shared" si="21"/>
        <v>1103.9371057707197</v>
      </c>
      <c r="K172" s="4">
        <f t="shared" si="22"/>
        <v>248.1761399601456</v>
      </c>
      <c r="L172" s="42">
        <f>Pressure!Q172</f>
        <v>0.20374646206109812</v>
      </c>
      <c r="M172" s="10">
        <f t="shared" si="24"/>
        <v>1.4291286649430397</v>
      </c>
      <c r="N172" s="10">
        <f t="shared" si="23"/>
        <v>2.6101623315922193</v>
      </c>
    </row>
    <row r="173" spans="3:14">
      <c r="C173" s="4">
        <f>Pressure!AB173*1000000</f>
        <v>6144369.4111332688</v>
      </c>
      <c r="D173" s="78">
        <f>Pressure!I173</f>
        <v>1.3967353966066323E-4</v>
      </c>
      <c r="E173" s="40">
        <f>Pressure!H173</f>
        <v>139.67353966066324</v>
      </c>
      <c r="F173" s="10">
        <f t="shared" si="18"/>
        <v>4.5999999999999996</v>
      </c>
      <c r="G173" s="4">
        <f t="shared" si="17"/>
        <v>254042.21078351277</v>
      </c>
      <c r="H173" s="42">
        <f t="shared" si="19"/>
        <v>9.3884068838444232</v>
      </c>
      <c r="I173" s="10">
        <f t="shared" si="20"/>
        <v>1.286841569471959</v>
      </c>
      <c r="J173" s="4">
        <f t="shared" si="21"/>
        <v>1104.3749303041664</v>
      </c>
      <c r="K173" s="4">
        <f t="shared" si="22"/>
        <v>248.27456730906127</v>
      </c>
      <c r="L173" s="42">
        <f>Pressure!Q173</f>
        <v>0.20504136601424236</v>
      </c>
      <c r="M173" s="10">
        <f t="shared" si="24"/>
        <v>1.4297759926446925</v>
      </c>
      <c r="N173" s="10">
        <f t="shared" si="23"/>
        <v>2.6101623315922193</v>
      </c>
    </row>
    <row r="174" spans="3:14">
      <c r="C174" s="4">
        <f>Pressure!AB174*1000000</f>
        <v>6146663.233270322</v>
      </c>
      <c r="D174" s="78">
        <f>Pressure!I174</f>
        <v>1.3967353966066323E-4</v>
      </c>
      <c r="E174" s="40">
        <f>Pressure!H174</f>
        <v>139.67353966066324</v>
      </c>
      <c r="F174" s="10">
        <f t="shared" si="18"/>
        <v>4.5999999999999996</v>
      </c>
      <c r="G174" s="4">
        <f t="shared" si="17"/>
        <v>254137.05007585502</v>
      </c>
      <c r="H174" s="42">
        <f t="shared" si="19"/>
        <v>9.3911730523318937</v>
      </c>
      <c r="I174" s="10">
        <f t="shared" si="20"/>
        <v>1.2868697872106456</v>
      </c>
      <c r="J174" s="4">
        <f t="shared" si="21"/>
        <v>1104.8114423265374</v>
      </c>
      <c r="K174" s="4">
        <f t="shared" si="22"/>
        <v>248.37269959231543</v>
      </c>
      <c r="L174" s="42">
        <f>Pressure!Q174</f>
        <v>0.20633634179183291</v>
      </c>
      <c r="M174" s="10">
        <f t="shared" si="24"/>
        <v>1.4304214203699475</v>
      </c>
      <c r="N174" s="10">
        <f t="shared" si="23"/>
        <v>2.6101623315922193</v>
      </c>
    </row>
    <row r="175" spans="3:14">
      <c r="C175" s="4">
        <f>Pressure!AB175*1000000</f>
        <v>6148950.1597678596</v>
      </c>
      <c r="D175" s="78">
        <f>Pressure!I175</f>
        <v>1.3967353966066323E-4</v>
      </c>
      <c r="E175" s="40">
        <f>Pressure!H175</f>
        <v>139.67353966066324</v>
      </c>
      <c r="F175" s="10">
        <f t="shared" si="18"/>
        <v>4.5999999999999996</v>
      </c>
      <c r="G175" s="4">
        <f t="shared" si="17"/>
        <v>254231.6042643257</v>
      </c>
      <c r="H175" s="42">
        <f t="shared" si="19"/>
        <v>9.3939307265210967</v>
      </c>
      <c r="I175" s="10">
        <f t="shared" si="20"/>
        <v>1.2868978991637483</v>
      </c>
      <c r="J175" s="4">
        <f t="shared" si="21"/>
        <v>1105.2466421157142</v>
      </c>
      <c r="K175" s="4">
        <f t="shared" si="22"/>
        <v>248.47053687237855</v>
      </c>
      <c r="L175" s="42">
        <f>Pressure!Q175</f>
        <v>0.20763138915574975</v>
      </c>
      <c r="M175" s="10">
        <f t="shared" si="24"/>
        <v>1.4310649481800137</v>
      </c>
      <c r="N175" s="10">
        <f t="shared" si="23"/>
        <v>2.6101623315922193</v>
      </c>
    </row>
    <row r="176" spans="3:14">
      <c r="C176" s="4">
        <f>Pressure!AB176*1000000</f>
        <v>6151230.1920790924</v>
      </c>
      <c r="D176" s="78">
        <f>Pressure!I176</f>
        <v>1.3967353966066323E-4</v>
      </c>
      <c r="E176" s="40">
        <f>Pressure!H176</f>
        <v>139.67353966066324</v>
      </c>
      <c r="F176" s="10">
        <f t="shared" si="18"/>
        <v>4.5999999999999996</v>
      </c>
      <c r="G176" s="4">
        <f t="shared" si="17"/>
        <v>254325.87340900861</v>
      </c>
      <c r="H176" s="42">
        <f t="shared" si="19"/>
        <v>9.3966799098594009</v>
      </c>
      <c r="I176" s="10">
        <f t="shared" si="20"/>
        <v>1.2869259055616407</v>
      </c>
      <c r="J176" s="4">
        <f t="shared" si="21"/>
        <v>1105.680529948241</v>
      </c>
      <c r="K176" s="4">
        <f t="shared" si="22"/>
        <v>248.56807921142058</v>
      </c>
      <c r="L176" s="42">
        <f>Pressure!Q176</f>
        <v>0.20892650786813938</v>
      </c>
      <c r="M176" s="10">
        <f t="shared" si="24"/>
        <v>1.4317065761353593</v>
      </c>
      <c r="N176" s="10">
        <f t="shared" si="23"/>
        <v>2.6101623315922193</v>
      </c>
    </row>
    <row r="177" spans="3:14">
      <c r="C177" s="4">
        <f>Pressure!AB177*1000000</f>
        <v>6153503.3316515805</v>
      </c>
      <c r="D177" s="78">
        <f>Pressure!I177</f>
        <v>1.3967353966066323E-4</v>
      </c>
      <c r="E177" s="40">
        <f>Pressure!H177</f>
        <v>139.67353966066324</v>
      </c>
      <c r="F177" s="10">
        <f t="shared" si="18"/>
        <v>4.5999999999999996</v>
      </c>
      <c r="G177" s="4">
        <f t="shared" si="17"/>
        <v>254419.85756975392</v>
      </c>
      <c r="H177" s="42">
        <f t="shared" si="19"/>
        <v>9.3994206057804863</v>
      </c>
      <c r="I177" s="10">
        <f t="shared" si="20"/>
        <v>1.2869538066335491</v>
      </c>
      <c r="J177" s="4">
        <f t="shared" si="21"/>
        <v>1106.1131060995867</v>
      </c>
      <c r="K177" s="4">
        <f t="shared" si="22"/>
        <v>248.66532667136971</v>
      </c>
      <c r="L177" s="42">
        <f>Pressure!Q177</f>
        <v>0.2102216976914138</v>
      </c>
      <c r="M177" s="10">
        <f t="shared" si="24"/>
        <v>1.43234630429614</v>
      </c>
      <c r="N177" s="10">
        <f t="shared" si="23"/>
        <v>2.6101623315922193</v>
      </c>
    </row>
    <row r="178" spans="3:14">
      <c r="C178" s="4">
        <f>Pressure!AB178*1000000</f>
        <v>6155769.5799277341</v>
      </c>
      <c r="D178" s="78">
        <f>Pressure!I178</f>
        <v>1.3967353966066323E-4</v>
      </c>
      <c r="E178" s="40">
        <f>Pressure!H178</f>
        <v>139.67353966066324</v>
      </c>
      <c r="F178" s="10">
        <f t="shared" si="18"/>
        <v>4.5999999999999996</v>
      </c>
      <c r="G178" s="4">
        <f t="shared" si="17"/>
        <v>254513.55680619879</v>
      </c>
      <c r="H178" s="42">
        <f t="shared" si="19"/>
        <v>9.4021528177050087</v>
      </c>
      <c r="I178" s="10">
        <f t="shared" si="20"/>
        <v>1.2869816026075638</v>
      </c>
      <c r="J178" s="4">
        <f t="shared" si="21"/>
        <v>1106.5443708442413</v>
      </c>
      <c r="K178" s="4">
        <f t="shared" si="22"/>
        <v>248.76227931393402</v>
      </c>
      <c r="L178" s="42">
        <f>Pressure!Q178</f>
        <v>0.21151695838824924</v>
      </c>
      <c r="M178" s="10">
        <f t="shared" si="24"/>
        <v>1.4329841327222079</v>
      </c>
      <c r="N178" s="10">
        <f t="shared" si="23"/>
        <v>2.6101623315922193</v>
      </c>
    </row>
    <row r="179" spans="3:14">
      <c r="C179" s="4">
        <f>Pressure!AB179*1000000</f>
        <v>6158028.9383439524</v>
      </c>
      <c r="D179" s="78">
        <f>Pressure!I179</f>
        <v>1.3967353966066323E-4</v>
      </c>
      <c r="E179" s="40">
        <f>Pressure!H179</f>
        <v>139.67353966066324</v>
      </c>
      <c r="F179" s="10">
        <f t="shared" si="18"/>
        <v>4.5999999999999996</v>
      </c>
      <c r="G179" s="4">
        <f t="shared" si="17"/>
        <v>254606.9711777319</v>
      </c>
      <c r="H179" s="42">
        <f t="shared" si="19"/>
        <v>9.4048765490395745</v>
      </c>
      <c r="I179" s="10">
        <f t="shared" si="20"/>
        <v>1.2870092937106332</v>
      </c>
      <c r="J179" s="4">
        <f t="shared" si="21"/>
        <v>1106.9743244555495</v>
      </c>
      <c r="K179" s="4">
        <f t="shared" si="22"/>
        <v>248.85893720056418</v>
      </c>
      <c r="L179" s="42">
        <f>Pressure!Q179</f>
        <v>0.21281228972158509</v>
      </c>
      <c r="M179" s="10">
        <f t="shared" si="24"/>
        <v>1.4336200614732457</v>
      </c>
      <c r="N179" s="10">
        <f t="shared" si="23"/>
        <v>2.6101623315922193</v>
      </c>
    </row>
    <row r="180" spans="3:14">
      <c r="C180" s="4">
        <f>Pressure!AB180*1000000</f>
        <v>6160281.4083304554</v>
      </c>
      <c r="D180" s="78">
        <f>Pressure!I180</f>
        <v>1.3967353966066323E-4</v>
      </c>
      <c r="E180" s="40">
        <f>Pressure!H180</f>
        <v>139.67353966066324</v>
      </c>
      <c r="F180" s="10">
        <f t="shared" si="18"/>
        <v>4.5999999999999996</v>
      </c>
      <c r="G180" s="4">
        <f t="shared" si="17"/>
        <v>254700.10074348652</v>
      </c>
      <c r="H180" s="42">
        <f t="shared" si="19"/>
        <v>9.4075918031765227</v>
      </c>
      <c r="I180" s="10">
        <f t="shared" si="20"/>
        <v>1.2870368801685674</v>
      </c>
      <c r="J180" s="4">
        <f t="shared" si="21"/>
        <v>1107.4029672056811</v>
      </c>
      <c r="K180" s="4">
        <f t="shared" si="22"/>
        <v>248.95530039244662</v>
      </c>
      <c r="L180" s="42">
        <f>Pressure!Q180</f>
        <v>0.21410769145462272</v>
      </c>
      <c r="M180" s="10">
        <f t="shared" si="24"/>
        <v>1.4342540906085681</v>
      </c>
      <c r="N180" s="10">
        <f t="shared" si="23"/>
        <v>2.6101623315922193</v>
      </c>
    </row>
    <row r="181" spans="3:14">
      <c r="C181" s="4">
        <f>Pressure!AB181*1000000</f>
        <v>6162526.9913131315</v>
      </c>
      <c r="D181" s="78">
        <f>Pressure!I181</f>
        <v>1.3967353966066323E-4</v>
      </c>
      <c r="E181" s="40">
        <f>Pressure!H181</f>
        <v>139.67353966066324</v>
      </c>
      <c r="F181" s="10">
        <f t="shared" si="18"/>
        <v>4.5999999999999996</v>
      </c>
      <c r="G181" s="4">
        <f t="shared" si="17"/>
        <v>254792.94556241672</v>
      </c>
      <c r="H181" s="42">
        <f t="shared" si="19"/>
        <v>9.4102985834962158</v>
      </c>
      <c r="I181" s="10">
        <f t="shared" si="20"/>
        <v>1.2870643622060647</v>
      </c>
      <c r="J181" s="4">
        <f t="shared" si="21"/>
        <v>1107.8302993659809</v>
      </c>
      <c r="K181" s="4">
        <f t="shared" si="22"/>
        <v>249.05136895058246</v>
      </c>
      <c r="L181" s="42">
        <f>Pressure!Q181</f>
        <v>0.21540316335082435</v>
      </c>
      <c r="M181" s="10">
        <f t="shared" si="24"/>
        <v>1.4348862201872645</v>
      </c>
      <c r="N181" s="10">
        <f t="shared" si="23"/>
        <v>2.6101623315922193</v>
      </c>
    </row>
    <row r="182" spans="3:14">
      <c r="C182" s="4">
        <f>Pressure!AB182*1000000</f>
        <v>6164765.6887120893</v>
      </c>
      <c r="D182" s="78">
        <f>Pressure!I182</f>
        <v>1.3967353966066323E-4</v>
      </c>
      <c r="E182" s="40">
        <f>Pressure!H182</f>
        <v>139.67353966066324</v>
      </c>
      <c r="F182" s="10">
        <f t="shared" si="18"/>
        <v>4.5999999999999996</v>
      </c>
      <c r="G182" s="4">
        <f t="shared" si="17"/>
        <v>254885.50569323762</v>
      </c>
      <c r="H182" s="42">
        <f t="shared" si="19"/>
        <v>9.4129968933652766</v>
      </c>
      <c r="I182" s="10">
        <f t="shared" si="20"/>
        <v>1.2870917400466997</v>
      </c>
      <c r="J182" s="4">
        <f t="shared" si="21"/>
        <v>1108.2563212066937</v>
      </c>
      <c r="K182" s="4">
        <f t="shared" si="22"/>
        <v>249.14714293572538</v>
      </c>
      <c r="L182" s="42">
        <f>Pressure!Q182</f>
        <v>0.21669870517391196</v>
      </c>
      <c r="M182" s="10">
        <f t="shared" si="24"/>
        <v>1.4355164502683908</v>
      </c>
      <c r="N182" s="10">
        <f t="shared" si="23"/>
        <v>2.6101623315922193</v>
      </c>
    </row>
    <row r="183" spans="3:14">
      <c r="C183" s="4">
        <f>Pressure!AB183*1000000</f>
        <v>6166997.5019419007</v>
      </c>
      <c r="D183" s="78">
        <f>Pressure!I183</f>
        <v>1.3967353966066323E-4</v>
      </c>
      <c r="E183" s="40">
        <f>Pressure!H183</f>
        <v>139.67353966066324</v>
      </c>
      <c r="F183" s="10">
        <f t="shared" si="18"/>
        <v>4.5999999999999996</v>
      </c>
      <c r="G183" s="4">
        <f t="shared" si="17"/>
        <v>254977.78119443549</v>
      </c>
      <c r="H183" s="42">
        <f t="shared" si="19"/>
        <v>9.4156867361369265</v>
      </c>
      <c r="I183" s="10">
        <f t="shared" si="20"/>
        <v>1.2871190139129316</v>
      </c>
      <c r="J183" s="4">
        <f t="shared" si="21"/>
        <v>1108.6810329970124</v>
      </c>
      <c r="K183" s="4">
        <f t="shared" si="22"/>
        <v>249.24262240839269</v>
      </c>
      <c r="L183" s="42">
        <f>Pressure!Q183</f>
        <v>0.21799431668786609</v>
      </c>
      <c r="M183" s="10">
        <f t="shared" si="24"/>
        <v>1.4361447809106649</v>
      </c>
      <c r="N183" s="10">
        <f t="shared" si="23"/>
        <v>2.6101623315922193</v>
      </c>
    </row>
    <row r="184" spans="3:14">
      <c r="C184" s="4">
        <f>Pressure!AB184*1000000</f>
        <v>6169222.4324119622</v>
      </c>
      <c r="D184" s="78">
        <f>Pressure!I184</f>
        <v>1.3967353966066323E-4</v>
      </c>
      <c r="E184" s="40">
        <f>Pressure!H184</f>
        <v>139.67353966066324</v>
      </c>
      <c r="F184" s="10">
        <f t="shared" si="18"/>
        <v>4.5999999999999996</v>
      </c>
      <c r="G184" s="4">
        <f t="shared" si="17"/>
        <v>255069.77212428255</v>
      </c>
      <c r="H184" s="42">
        <f t="shared" si="19"/>
        <v>9.4183681151514165</v>
      </c>
      <c r="I184" s="10">
        <f t="shared" si="20"/>
        <v>1.2871461840261116</v>
      </c>
      <c r="J184" s="4">
        <f t="shared" si="21"/>
        <v>1109.1044350051422</v>
      </c>
      <c r="K184" s="4">
        <f t="shared" si="22"/>
        <v>249.33780742887961</v>
      </c>
      <c r="L184" s="42">
        <f>Pressure!Q184</f>
        <v>0.21928999765692483</v>
      </c>
      <c r="M184" s="10">
        <f t="shared" si="24"/>
        <v>1.4367712121727152</v>
      </c>
      <c r="N184" s="10">
        <f t="shared" si="23"/>
        <v>2.6101623315922193</v>
      </c>
    </row>
    <row r="185" spans="3:14">
      <c r="C185" s="4">
        <f>Pressure!AB185*1000000</f>
        <v>6171440.4815263357</v>
      </c>
      <c r="D185" s="78">
        <f>Pressure!I185</f>
        <v>1.3967353966066323E-4</v>
      </c>
      <c r="E185" s="40">
        <f>Pressure!H185</f>
        <v>139.67353966066324</v>
      </c>
      <c r="F185" s="10">
        <f t="shared" si="18"/>
        <v>4.5999999999999996</v>
      </c>
      <c r="G185" s="4">
        <f t="shared" si="17"/>
        <v>255161.47854083052</v>
      </c>
      <c r="H185" s="42">
        <f t="shared" si="19"/>
        <v>9.421041033735877</v>
      </c>
      <c r="I185" s="10">
        <f t="shared" si="20"/>
        <v>1.2871732506064881</v>
      </c>
      <c r="J185" s="4">
        <f t="shared" si="21"/>
        <v>1109.526527498276</v>
      </c>
      <c r="K185" s="4">
        <f t="shared" si="22"/>
        <v>249.43269805725373</v>
      </c>
      <c r="L185" s="42">
        <f>Pressure!Q185</f>
        <v>0.22058574784558263</v>
      </c>
      <c r="M185" s="10">
        <f t="shared" si="24"/>
        <v>1.4373957441129159</v>
      </c>
      <c r="N185" s="10">
        <f t="shared" si="23"/>
        <v>2.6101623315922193</v>
      </c>
    </row>
    <row r="186" spans="3:14">
      <c r="C186" s="4">
        <f>Pressure!AB186*1000000</f>
        <v>6173651.6506842375</v>
      </c>
      <c r="D186" s="78">
        <f>Pressure!I186</f>
        <v>1.3967353966066323E-4</v>
      </c>
      <c r="E186" s="40">
        <f>Pressure!H186</f>
        <v>139.67353966066324</v>
      </c>
      <c r="F186" s="10">
        <f t="shared" si="18"/>
        <v>4.5999999999999996</v>
      </c>
      <c r="G186" s="4">
        <f t="shared" si="17"/>
        <v>255252.90050193068</v>
      </c>
      <c r="H186" s="42">
        <f t="shared" si="19"/>
        <v>9.4237054952048993</v>
      </c>
      <c r="I186" s="10">
        <f t="shared" si="20"/>
        <v>1.2872002138732159</v>
      </c>
      <c r="J186" s="4">
        <f t="shared" si="21"/>
        <v>1109.9473107426822</v>
      </c>
      <c r="K186" s="4">
        <f t="shared" si="22"/>
        <v>249.52729435337491</v>
      </c>
      <c r="L186" s="42">
        <f>Pressure!Q186</f>
        <v>0.22188156701858922</v>
      </c>
      <c r="M186" s="10">
        <f t="shared" si="24"/>
        <v>1.4380183767895747</v>
      </c>
      <c r="N186" s="10">
        <f t="shared" si="23"/>
        <v>2.6101623315922193</v>
      </c>
    </row>
    <row r="187" spans="3:14">
      <c r="C187" s="4">
        <f>Pressure!AB187*1000000</f>
        <v>6175855.9412793694</v>
      </c>
      <c r="D187" s="78">
        <f>Pressure!I187</f>
        <v>1.3967353966066323E-4</v>
      </c>
      <c r="E187" s="40">
        <f>Pressure!H187</f>
        <v>139.67353966066324</v>
      </c>
      <c r="F187" s="10">
        <f t="shared" si="18"/>
        <v>4.5999999999999996</v>
      </c>
      <c r="G187" s="4">
        <f t="shared" si="17"/>
        <v>255344.03806520641</v>
      </c>
      <c r="H187" s="42">
        <f t="shared" si="19"/>
        <v>9.4263615028597805</v>
      </c>
      <c r="I187" s="10">
        <f t="shared" si="20"/>
        <v>1.287227074044353</v>
      </c>
      <c r="J187" s="4">
        <f t="shared" si="21"/>
        <v>1110.3667850035818</v>
      </c>
      <c r="K187" s="4">
        <f t="shared" si="22"/>
        <v>249.62159637686744</v>
      </c>
      <c r="L187" s="42">
        <f>Pressure!Q187</f>
        <v>0.22317745494094848</v>
      </c>
      <c r="M187" s="10">
        <f t="shared" si="24"/>
        <v>1.4386391102608111</v>
      </c>
      <c r="N187" s="10">
        <f t="shared" si="23"/>
        <v>2.6101623315922193</v>
      </c>
    </row>
    <row r="188" spans="3:14">
      <c r="C188" s="4">
        <f>Pressure!AB188*1000000</f>
        <v>6178053.3547001192</v>
      </c>
      <c r="D188" s="78">
        <f>Pressure!I188</f>
        <v>1.3967353966066323E-4</v>
      </c>
      <c r="E188" s="40">
        <f>Pressure!H188</f>
        <v>139.67353966066324</v>
      </c>
      <c r="F188" s="10">
        <f t="shared" si="18"/>
        <v>4.5999999999999996</v>
      </c>
      <c r="G188" s="4">
        <f t="shared" si="17"/>
        <v>255434.89128806134</v>
      </c>
      <c r="H188" s="42">
        <f t="shared" si="19"/>
        <v>9.4290090599887506</v>
      </c>
      <c r="I188" s="10">
        <f t="shared" si="20"/>
        <v>1.287253831336868</v>
      </c>
      <c r="J188" s="4">
        <f t="shared" si="21"/>
        <v>1110.7849505451825</v>
      </c>
      <c r="K188" s="4">
        <f t="shared" si="22"/>
        <v>249.71560418712795</v>
      </c>
      <c r="L188" s="42">
        <f>Pressure!Q188</f>
        <v>0.2244734113779174</v>
      </c>
      <c r="M188" s="10">
        <f t="shared" si="24"/>
        <v>1.4392579445845548</v>
      </c>
      <c r="N188" s="10">
        <f t="shared" si="23"/>
        <v>2.6101623315922193</v>
      </c>
    </row>
    <row r="189" spans="3:14">
      <c r="C189" s="4">
        <f>Pressure!AB189*1000000</f>
        <v>6180243.8923300859</v>
      </c>
      <c r="D189" s="78">
        <f>Pressure!I189</f>
        <v>1.3967353966066323E-4</v>
      </c>
      <c r="E189" s="40">
        <f>Pressure!H189</f>
        <v>139.67353966066324</v>
      </c>
      <c r="F189" s="10">
        <f t="shared" si="18"/>
        <v>4.5999999999999996</v>
      </c>
      <c r="G189" s="4">
        <f t="shared" si="17"/>
        <v>255525.46022770106</v>
      </c>
      <c r="H189" s="42">
        <f t="shared" si="19"/>
        <v>9.4316481698676444</v>
      </c>
      <c r="I189" s="10">
        <f t="shared" si="20"/>
        <v>1.287280485966652</v>
      </c>
      <c r="J189" s="4">
        <f t="shared" si="21"/>
        <v>1111.2018076307825</v>
      </c>
      <c r="K189" s="4">
        <f t="shared" si="22"/>
        <v>249.80931784334842</v>
      </c>
      <c r="L189" s="42">
        <f>Pressure!Q189</f>
        <v>0.22576943609500494</v>
      </c>
      <c r="M189" s="10">
        <f t="shared" si="24"/>
        <v>1.4398748798186269</v>
      </c>
      <c r="N189" s="10">
        <f t="shared" si="23"/>
        <v>2.6101623315922193</v>
      </c>
    </row>
    <row r="190" spans="3:14">
      <c r="C190" s="4">
        <f>Pressure!AB190*1000000</f>
        <v>6182427.5555476714</v>
      </c>
      <c r="D190" s="78">
        <f>Pressure!I190</f>
        <v>1.3967353966066323E-4</v>
      </c>
      <c r="E190" s="40">
        <f>Pressure!H190</f>
        <v>139.67353966066324</v>
      </c>
      <c r="F190" s="10">
        <f t="shared" si="18"/>
        <v>4.5999999999999996</v>
      </c>
      <c r="G190" s="4">
        <f t="shared" si="17"/>
        <v>255615.7449411164</v>
      </c>
      <c r="H190" s="42">
        <f t="shared" si="19"/>
        <v>9.4342788357594181</v>
      </c>
      <c r="I190" s="10">
        <f t="shared" si="20"/>
        <v>1.2873070381485168</v>
      </c>
      <c r="J190" s="4">
        <f t="shared" si="21"/>
        <v>1111.6173565226902</v>
      </c>
      <c r="K190" s="4">
        <f t="shared" si="22"/>
        <v>249.90273740449851</v>
      </c>
      <c r="L190" s="42">
        <f>Pressure!Q190</f>
        <v>0.22706552885797091</v>
      </c>
      <c r="M190" s="10">
        <f t="shared" si="24"/>
        <v>1.4404899160206877</v>
      </c>
      <c r="N190" s="10">
        <f t="shared" si="23"/>
        <v>2.6101623315922193</v>
      </c>
    </row>
    <row r="191" spans="3:14">
      <c r="C191" s="4">
        <f>Pressure!AB191*1000000</f>
        <v>6184604.3457250465</v>
      </c>
      <c r="D191" s="78">
        <f>Pressure!I191</f>
        <v>1.3967353966066323E-4</v>
      </c>
      <c r="E191" s="40">
        <f>Pressure!H191</f>
        <v>139.67353966066324</v>
      </c>
      <c r="F191" s="10">
        <f t="shared" si="18"/>
        <v>4.5999999999999996</v>
      </c>
      <c r="G191" s="4">
        <f t="shared" si="17"/>
        <v>255705.74548504042</v>
      </c>
      <c r="H191" s="42">
        <f t="shared" si="19"/>
        <v>9.4369010609129305</v>
      </c>
      <c r="I191" s="10">
        <f t="shared" si="20"/>
        <v>1.2873334880961878</v>
      </c>
      <c r="J191" s="4">
        <f t="shared" si="21"/>
        <v>1112.031597482028</v>
      </c>
      <c r="K191" s="4">
        <f t="shared" si="22"/>
        <v>249.99586292928106</v>
      </c>
      <c r="L191" s="42">
        <f>Pressure!Q191</f>
        <v>0.22836168943282495</v>
      </c>
      <c r="M191" s="10">
        <f t="shared" si="24"/>
        <v>1.4411030532481746</v>
      </c>
      <c r="N191" s="10">
        <f t="shared" si="23"/>
        <v>2.6101623315922193</v>
      </c>
    </row>
    <row r="192" spans="3:14">
      <c r="C192" s="4">
        <f>Pressure!AB192*1000000</f>
        <v>6186774.2642307365</v>
      </c>
      <c r="D192" s="78">
        <f>Pressure!I192</f>
        <v>1.3967353966066323E-4</v>
      </c>
      <c r="E192" s="40">
        <f>Pressure!H192</f>
        <v>139.67353966066324</v>
      </c>
      <c r="F192" s="10">
        <f t="shared" si="18"/>
        <v>4.5999999999999996</v>
      </c>
      <c r="G192" s="4">
        <f t="shared" si="17"/>
        <v>255795.46191605559</v>
      </c>
      <c r="H192" s="42">
        <f t="shared" si="19"/>
        <v>9.4395148485660521</v>
      </c>
      <c r="I192" s="10">
        <f t="shared" si="20"/>
        <v>1.2873598360223402</v>
      </c>
      <c r="J192" s="4">
        <f t="shared" si="21"/>
        <v>1112.4445307692258</v>
      </c>
      <c r="K192" s="4">
        <f t="shared" si="22"/>
        <v>250.08869447624338</v>
      </c>
      <c r="L192" s="42">
        <f>Pressure!Q192</f>
        <v>0.22965791758582538</v>
      </c>
      <c r="M192" s="10">
        <f t="shared" si="24"/>
        <v>1.4417142915583332</v>
      </c>
      <c r="N192" s="10">
        <f t="shared" si="23"/>
        <v>2.6101623315922193</v>
      </c>
    </row>
    <row r="193" spans="3:14">
      <c r="C193" s="4">
        <f>Pressure!AB193*1000000</f>
        <v>6188937.3124276996</v>
      </c>
      <c r="D193" s="78">
        <f>Pressure!I193</f>
        <v>1.3967353966066323E-4</v>
      </c>
      <c r="E193" s="40">
        <f>Pressure!H193</f>
        <v>139.67353966066324</v>
      </c>
      <c r="F193" s="10">
        <f t="shared" si="18"/>
        <v>4.5999999999999996</v>
      </c>
      <c r="G193" s="4">
        <f t="shared" si="17"/>
        <v>255884.89429051409</v>
      </c>
      <c r="H193" s="42">
        <f t="shared" si="19"/>
        <v>9.4421202019434087</v>
      </c>
      <c r="I193" s="10">
        <f t="shared" si="20"/>
        <v>1.2873860821385792</v>
      </c>
      <c r="J193" s="4">
        <f t="shared" si="21"/>
        <v>1112.8561566436517</v>
      </c>
      <c r="K193" s="4">
        <f t="shared" si="22"/>
        <v>250.18123210369401</v>
      </c>
      <c r="L193" s="42">
        <f>Pressure!Q193</f>
        <v>0.23095421308347816</v>
      </c>
      <c r="M193" s="10">
        <f t="shared" si="24"/>
        <v>1.4423236310084782</v>
      </c>
      <c r="N193" s="10">
        <f t="shared" si="23"/>
        <v>2.6101623315922193</v>
      </c>
    </row>
    <row r="194" spans="3:14">
      <c r="C194" s="4">
        <f>Pressure!AB194*1000000</f>
        <v>6191093.491673097</v>
      </c>
      <c r="D194" s="78">
        <f>Pressure!I194</f>
        <v>1.3967353966066323E-4</v>
      </c>
      <c r="E194" s="40">
        <f>Pressure!H194</f>
        <v>139.67353966066324</v>
      </c>
      <c r="F194" s="10">
        <f t="shared" si="18"/>
        <v>4.5999999999999996</v>
      </c>
      <c r="G194" s="4">
        <f t="shared" si="17"/>
        <v>255974.04266452848</v>
      </c>
      <c r="H194" s="42">
        <f t="shared" si="19"/>
        <v>9.4447171242560817</v>
      </c>
      <c r="I194" s="10">
        <f t="shared" si="20"/>
        <v>1.2874122266554435</v>
      </c>
      <c r="J194" s="4">
        <f t="shared" si="21"/>
        <v>1113.2664753635731</v>
      </c>
      <c r="K194" s="4">
        <f t="shared" si="22"/>
        <v>250.27347586969407</v>
      </c>
      <c r="L194" s="42">
        <f>Pressure!Q194</f>
        <v>0.23225057569253582</v>
      </c>
      <c r="M194" s="10">
        <f t="shared" si="24"/>
        <v>1.4429310716555963</v>
      </c>
      <c r="N194" s="10">
        <f t="shared" si="23"/>
        <v>2.6101623315922193</v>
      </c>
    </row>
    <row r="195" spans="3:14">
      <c r="C195" s="4">
        <f>Pressure!AB195*1000000</f>
        <v>6193242.8033196032</v>
      </c>
      <c r="D195" s="78">
        <f>Pressure!I195</f>
        <v>1.3967353966066323E-4</v>
      </c>
      <c r="E195" s="40">
        <f>Pressure!H195</f>
        <v>139.67353966066324</v>
      </c>
      <c r="F195" s="10">
        <f t="shared" si="18"/>
        <v>4.5999999999999996</v>
      </c>
      <c r="G195" s="4">
        <f t="shared" si="17"/>
        <v>256062.90709402581</v>
      </c>
      <c r="H195" s="42">
        <f t="shared" si="19"/>
        <v>9.4473056187032274</v>
      </c>
      <c r="I195" s="10">
        <f t="shared" si="20"/>
        <v>1.2874382697824243</v>
      </c>
      <c r="J195" s="4">
        <f t="shared" si="21"/>
        <v>1113.6754871864025</v>
      </c>
      <c r="K195" s="4">
        <f t="shared" si="22"/>
        <v>250.36542583211244</v>
      </c>
      <c r="L195" s="42">
        <f>Pressure!Q195</f>
        <v>0.23354700517999635</v>
      </c>
      <c r="M195" s="10">
        <f t="shared" si="24"/>
        <v>1.4435366135565082</v>
      </c>
      <c r="N195" s="10">
        <f t="shared" si="23"/>
        <v>2.6101623315922193</v>
      </c>
    </row>
    <row r="196" spans="3:14">
      <c r="C196" s="4">
        <f>Pressure!AB196*1000000</f>
        <v>6195385.2487146407</v>
      </c>
      <c r="D196" s="78">
        <f>Pressure!I196</f>
        <v>1.3967353966066323E-4</v>
      </c>
      <c r="E196" s="40">
        <f>Pressure!H196</f>
        <v>139.67353966066324</v>
      </c>
      <c r="F196" s="10">
        <f t="shared" si="18"/>
        <v>4.5999999999999996</v>
      </c>
      <c r="G196" s="4">
        <f t="shared" si="17"/>
        <v>256151.48763471597</v>
      </c>
      <c r="H196" s="42">
        <f t="shared" si="19"/>
        <v>9.4498856884711664</v>
      </c>
      <c r="I196" s="10">
        <f t="shared" si="20"/>
        <v>1.2874642117279604</v>
      </c>
      <c r="J196" s="4">
        <f t="shared" si="21"/>
        <v>1114.083192368553</v>
      </c>
      <c r="K196" s="4">
        <f t="shared" si="22"/>
        <v>250.45708204859338</v>
      </c>
      <c r="L196" s="42">
        <f>Pressure!Q196</f>
        <v>0.23484350131310214</v>
      </c>
      <c r="M196" s="10">
        <f t="shared" si="24"/>
        <v>1.4441402567679242</v>
      </c>
      <c r="N196" s="10">
        <f t="shared" si="23"/>
        <v>2.6101623315922193</v>
      </c>
    </row>
    <row r="197" spans="3:14">
      <c r="C197" s="4">
        <f>Pressure!AB197*1000000</f>
        <v>6197520.8292007959</v>
      </c>
      <c r="D197" s="78">
        <f>Pressure!I197</f>
        <v>1.3967353966066323E-4</v>
      </c>
      <c r="E197" s="40">
        <f>Pressure!H197</f>
        <v>139.67353966066324</v>
      </c>
      <c r="F197" s="10">
        <f t="shared" si="18"/>
        <v>4.5999999999999996</v>
      </c>
      <c r="G197" s="4">
        <f t="shared" si="17"/>
        <v>256239.78434210891</v>
      </c>
      <c r="H197" s="42">
        <f t="shared" si="19"/>
        <v>9.4524573367339038</v>
      </c>
      <c r="I197" s="10">
        <f t="shared" si="20"/>
        <v>1.2874900526994491</v>
      </c>
      <c r="J197" s="4">
        <f t="shared" si="21"/>
        <v>1114.4895911655169</v>
      </c>
      <c r="K197" s="4">
        <f t="shared" si="22"/>
        <v>250.5484445765741</v>
      </c>
      <c r="L197" s="42">
        <f>Pressure!Q197</f>
        <v>0.23614006385933889</v>
      </c>
      <c r="M197" s="10">
        <f t="shared" si="24"/>
        <v>1.4447420013464292</v>
      </c>
      <c r="N197" s="10">
        <f t="shared" si="23"/>
        <v>2.6101623315922193</v>
      </c>
    </row>
    <row r="198" spans="3:14">
      <c r="C198" s="4">
        <f>Pressure!AB198*1000000</f>
        <v>6199649.5461148657</v>
      </c>
      <c r="D198" s="78">
        <f>Pressure!I198</f>
        <v>1.3967353966066323E-4</v>
      </c>
      <c r="E198" s="40">
        <f>Pressure!H198</f>
        <v>139.67353966066324</v>
      </c>
      <c r="F198" s="10">
        <f t="shared" si="18"/>
        <v>4.5999999999999996</v>
      </c>
      <c r="G198" s="4">
        <f t="shared" si="17"/>
        <v>256327.7972714752</v>
      </c>
      <c r="H198" s="42">
        <f t="shared" si="19"/>
        <v>9.4550205666519727</v>
      </c>
      <c r="I198" s="10">
        <f t="shared" si="20"/>
        <v>1.2875157929032377</v>
      </c>
      <c r="J198" s="4">
        <f t="shared" si="21"/>
        <v>1114.8946838316861</v>
      </c>
      <c r="K198" s="4">
        <f t="shared" si="22"/>
        <v>250.63951347324448</v>
      </c>
      <c r="L198" s="42">
        <f>Pressure!Q198</f>
        <v>0.23743669258643463</v>
      </c>
      <c r="M198" s="10">
        <f t="shared" si="24"/>
        <v>1.4453418473484398</v>
      </c>
      <c r="N198" s="10">
        <f t="shared" si="23"/>
        <v>2.6101623315922193</v>
      </c>
    </row>
    <row r="199" spans="3:14">
      <c r="C199" s="4">
        <f>Pressure!AB199*1000000</f>
        <v>6201771.4007893484</v>
      </c>
      <c r="D199" s="78">
        <f>Pressure!I199</f>
        <v>1.3967353966066323E-4</v>
      </c>
      <c r="E199" s="40">
        <f>Pressure!H199</f>
        <v>139.67353966066324</v>
      </c>
      <c r="F199" s="10">
        <f t="shared" si="18"/>
        <v>4.5999999999999996</v>
      </c>
      <c r="G199" s="4">
        <f t="shared" si="17"/>
        <v>256415.52647790773</v>
      </c>
      <c r="H199" s="42">
        <f t="shared" si="19"/>
        <v>9.4575753813743084</v>
      </c>
      <c r="I199" s="10">
        <f t="shared" si="20"/>
        <v>1.2875414325446464</v>
      </c>
      <c r="J199" s="4">
        <f t="shared" si="21"/>
        <v>1115.2984706206328</v>
      </c>
      <c r="K199" s="4">
        <f t="shared" si="22"/>
        <v>250.73028879561008</v>
      </c>
      <c r="L199" s="42">
        <f>Pressure!Q199</f>
        <v>0.23873338726235854</v>
      </c>
      <c r="M199" s="10">
        <f t="shared" si="24"/>
        <v>1.4459397948301416</v>
      </c>
      <c r="N199" s="10">
        <f t="shared" si="23"/>
        <v>2.6101623315922193</v>
      </c>
    </row>
    <row r="200" spans="3:14">
      <c r="C200" s="4">
        <f>Pressure!AB200*1000000</f>
        <v>6203886.3945516925</v>
      </c>
      <c r="D200" s="78">
        <f>Pressure!I200</f>
        <v>1.3967353966066323E-4</v>
      </c>
      <c r="E200" s="40">
        <f>Pressure!H200</f>
        <v>139.67353966066324</v>
      </c>
      <c r="F200" s="10">
        <f t="shared" si="18"/>
        <v>4.5999999999999996</v>
      </c>
      <c r="G200" s="4">
        <f t="shared" si="17"/>
        <v>256502.9720162905</v>
      </c>
      <c r="H200" s="42">
        <f t="shared" si="19"/>
        <v>9.4601217840373018</v>
      </c>
      <c r="I200" s="10">
        <f t="shared" si="20"/>
        <v>1.2875669718279639</v>
      </c>
      <c r="J200" s="4">
        <f t="shared" si="21"/>
        <v>1115.7009517849697</v>
      </c>
      <c r="K200" s="4">
        <f t="shared" si="22"/>
        <v>250.8207706004608</v>
      </c>
      <c r="L200" s="42">
        <f>Pressure!Q200</f>
        <v>0.24003014765531999</v>
      </c>
      <c r="M200" s="10">
        <f t="shared" si="24"/>
        <v>1.4465358438477276</v>
      </c>
      <c r="N200" s="10">
        <f t="shared" si="23"/>
        <v>2.6101623315922193</v>
      </c>
    </row>
    <row r="201" spans="3:14">
      <c r="C201" s="4">
        <f>Pressure!AB201*1000000</f>
        <v>6205994.5287231356</v>
      </c>
      <c r="D201" s="78">
        <f>Pressure!I201</f>
        <v>1.3967353966066323E-4</v>
      </c>
      <c r="E201" s="40">
        <f>Pressure!H201</f>
        <v>139.67353966066324</v>
      </c>
      <c r="F201" s="10">
        <f t="shared" si="18"/>
        <v>4.5999999999999996</v>
      </c>
      <c r="G201" s="4">
        <f t="shared" si="17"/>
        <v>256590.13394125082</v>
      </c>
      <c r="H201" s="42">
        <f t="shared" si="19"/>
        <v>9.462659777763422</v>
      </c>
      <c r="I201" s="10">
        <f t="shared" si="20"/>
        <v>1.2875924109564374</v>
      </c>
      <c r="J201" s="4">
        <f t="shared" si="21"/>
        <v>1116.102127576127</v>
      </c>
      <c r="K201" s="4">
        <f t="shared" si="22"/>
        <v>250.91095894432064</v>
      </c>
      <c r="L201" s="42">
        <f>Pressure!Q201</f>
        <v>0.24132697353376745</v>
      </c>
      <c r="M201" s="10">
        <f t="shared" si="24"/>
        <v>1.447129994457095</v>
      </c>
      <c r="N201" s="10">
        <f t="shared" si="23"/>
        <v>2.6101623315922193</v>
      </c>
    </row>
    <row r="202" spans="3:14">
      <c r="C202" s="4">
        <f>Pressure!AB202*1000000</f>
        <v>6208095.8046214292</v>
      </c>
      <c r="D202" s="78">
        <f>Pressure!I202</f>
        <v>1.3967353966066323E-4</v>
      </c>
      <c r="E202" s="40">
        <f>Pressure!H202</f>
        <v>139.67353966066324</v>
      </c>
      <c r="F202" s="10">
        <f t="shared" si="18"/>
        <v>4.5999999999999996</v>
      </c>
      <c r="G202" s="4">
        <f t="shared" si="17"/>
        <v>256677.0123072718</v>
      </c>
      <c r="H202" s="42">
        <f t="shared" si="19"/>
        <v>9.4651893656645676</v>
      </c>
      <c r="I202" s="10">
        <f t="shared" si="20"/>
        <v>1.2876177501323096</v>
      </c>
      <c r="J202" s="4">
        <f t="shared" si="21"/>
        <v>1116.5019982448714</v>
      </c>
      <c r="K202" s="4">
        <f t="shared" si="22"/>
        <v>251.00085388356445</v>
      </c>
      <c r="L202" s="42">
        <f>Pressure!Q202</f>
        <v>0.24262386466638738</v>
      </c>
      <c r="M202" s="10">
        <f t="shared" si="24"/>
        <v>1.4477222467139699</v>
      </c>
      <c r="N202" s="10">
        <f t="shared" si="23"/>
        <v>2.6101623315922193</v>
      </c>
    </row>
    <row r="203" spans="3:14">
      <c r="C203" s="4">
        <f>Pressure!AB203*1000000</f>
        <v>6210190.2235582527</v>
      </c>
      <c r="D203" s="78">
        <f>Pressure!I203</f>
        <v>1.3967353966066323E-4</v>
      </c>
      <c r="E203" s="40">
        <f>Pressure!H203</f>
        <v>139.67353966066324</v>
      </c>
      <c r="F203" s="10">
        <f t="shared" si="18"/>
        <v>4.5999999999999996</v>
      </c>
      <c r="G203" s="4">
        <f t="shared" si="17"/>
        <v>256763.60716858556</v>
      </c>
      <c r="H203" s="42">
        <f t="shared" si="19"/>
        <v>9.4677105508389001</v>
      </c>
      <c r="I203" s="10">
        <f t="shared" si="20"/>
        <v>1.2876429895567922</v>
      </c>
      <c r="J203" s="4">
        <f t="shared" si="21"/>
        <v>1116.9005640408138</v>
      </c>
      <c r="K203" s="4">
        <f t="shared" si="22"/>
        <v>251.09045547430733</v>
      </c>
      <c r="L203" s="42">
        <f>Pressure!Q203</f>
        <v>0.24392082082210331</v>
      </c>
      <c r="M203" s="10">
        <f t="shared" si="24"/>
        <v>1.448312600674073</v>
      </c>
      <c r="N203" s="10">
        <f t="shared" si="23"/>
        <v>2.6101623315922193</v>
      </c>
    </row>
    <row r="204" spans="3:14">
      <c r="C204" s="4">
        <f>Pressure!AB204*1000000</f>
        <v>6212277.7868408188</v>
      </c>
      <c r="D204" s="78">
        <f>Pressure!I204</f>
        <v>1.3967353966066323E-4</v>
      </c>
      <c r="E204" s="40">
        <f>Pressure!H204</f>
        <v>139.67353966066324</v>
      </c>
      <c r="F204" s="10">
        <f t="shared" si="18"/>
        <v>4.5999999999999996</v>
      </c>
      <c r="G204" s="4">
        <f t="shared" si="17"/>
        <v>256849.91857923946</v>
      </c>
      <c r="H204" s="42">
        <f t="shared" si="19"/>
        <v>9.4702233363728467</v>
      </c>
      <c r="I204" s="10">
        <f t="shared" si="20"/>
        <v>1.2876681294300896</v>
      </c>
      <c r="J204" s="4">
        <f t="shared" si="21"/>
        <v>1117.2978252127159</v>
      </c>
      <c r="K204" s="4">
        <f t="shared" si="22"/>
        <v>251.17976377247334</v>
      </c>
      <c r="L204" s="42">
        <f>Pressure!Q204</f>
        <v>0.24521784177007469</v>
      </c>
      <c r="M204" s="10">
        <f t="shared" si="24"/>
        <v>1.4489010563928695</v>
      </c>
      <c r="N204" s="10">
        <f t="shared" si="23"/>
        <v>2.6101623315922193</v>
      </c>
    </row>
    <row r="205" spans="3:14">
      <c r="C205" s="4">
        <f>Pressure!AB205*1000000</f>
        <v>6214358.4957707943</v>
      </c>
      <c r="D205" s="78">
        <f>Pressure!I205</f>
        <v>1.3967353966066323E-4</v>
      </c>
      <c r="E205" s="40">
        <f>Pressure!H205</f>
        <v>139.67353966066324</v>
      </c>
      <c r="F205" s="10">
        <f t="shared" si="18"/>
        <v>4.5999999999999996</v>
      </c>
      <c r="G205" s="4">
        <f t="shared" si="17"/>
        <v>256935.9465930516</v>
      </c>
      <c r="H205" s="42">
        <f t="shared" si="19"/>
        <v>9.4727277253397855</v>
      </c>
      <c r="I205" s="10">
        <f t="shared" si="20"/>
        <v>1.2876931699513896</v>
      </c>
      <c r="J205" s="4">
        <f t="shared" si="21"/>
        <v>1117.6937820082837</v>
      </c>
      <c r="K205" s="4">
        <f t="shared" si="22"/>
        <v>251.26877883374934</v>
      </c>
      <c r="L205" s="42">
        <f>Pressure!Q205</f>
        <v>0.2465149272796959</v>
      </c>
      <c r="M205" s="10">
        <f t="shared" si="24"/>
        <v>1.4494876139256887</v>
      </c>
      <c r="N205" s="10">
        <f t="shared" si="23"/>
        <v>2.6101623315922193</v>
      </c>
    </row>
    <row r="206" spans="3:14">
      <c r="C206" s="4">
        <f>Pressure!AB206*1000000</f>
        <v>6216432.3516455665</v>
      </c>
      <c r="D206" s="78">
        <f>Pressure!I206</f>
        <v>1.3967353966066323E-4</v>
      </c>
      <c r="E206" s="40">
        <f>Pressure!H206</f>
        <v>139.67353966066324</v>
      </c>
      <c r="F206" s="10">
        <f t="shared" si="18"/>
        <v>4.5999999999999996</v>
      </c>
      <c r="G206" s="4">
        <f t="shared" si="17"/>
        <v>257021.6912636632</v>
      </c>
      <c r="H206" s="42">
        <f t="shared" si="19"/>
        <v>9.4752237208016048</v>
      </c>
      <c r="I206" s="10">
        <f t="shared" si="20"/>
        <v>1.2877181113188829</v>
      </c>
      <c r="J206" s="4">
        <f t="shared" si="21"/>
        <v>1118.0884346744081</v>
      </c>
      <c r="K206" s="4">
        <f t="shared" si="22"/>
        <v>251.35750071363879</v>
      </c>
      <c r="L206" s="42">
        <f>Pressure!Q206</f>
        <v>0.24781207712059514</v>
      </c>
      <c r="M206" s="10">
        <f t="shared" si="24"/>
        <v>1.4500722733276481</v>
      </c>
      <c r="N206" s="10">
        <f t="shared" si="23"/>
        <v>2.6101623315922193</v>
      </c>
    </row>
    <row r="207" spans="3:14">
      <c r="C207" s="4">
        <f>Pressure!AB207*1000000</f>
        <v>6218499.3557567531</v>
      </c>
      <c r="D207" s="78">
        <f>Pressure!I207</f>
        <v>1.3967353966066323E-4</v>
      </c>
      <c r="E207" s="40">
        <f>Pressure!H207</f>
        <v>139.67353966066324</v>
      </c>
      <c r="F207" s="10">
        <f t="shared" si="18"/>
        <v>4.5999999999999996</v>
      </c>
      <c r="G207" s="4">
        <f t="shared" si="17"/>
        <v>257107.15264447682</v>
      </c>
      <c r="H207" s="42">
        <f t="shared" si="19"/>
        <v>9.4777113258069132</v>
      </c>
      <c r="I207" s="10">
        <f t="shared" si="20"/>
        <v>1.28774295372975</v>
      </c>
      <c r="J207" s="4">
        <f t="shared" si="21"/>
        <v>1118.4817834568826</v>
      </c>
      <c r="K207" s="4">
        <f t="shared" si="22"/>
        <v>251.44592946739863</v>
      </c>
      <c r="L207" s="42">
        <f>Pressure!Q207</f>
        <v>0.24910929106263352</v>
      </c>
      <c r="M207" s="10">
        <f t="shared" si="24"/>
        <v>1.4506550346538694</v>
      </c>
      <c r="N207" s="10">
        <f t="shared" si="23"/>
        <v>2.6101623315922193</v>
      </c>
    </row>
    <row r="208" spans="3:14">
      <c r="C208" s="4">
        <f>Pressure!AB208*1000000</f>
        <v>6220559.5093913795</v>
      </c>
      <c r="D208" s="78">
        <f>Pressure!I208</f>
        <v>1.3967353966066323E-4</v>
      </c>
      <c r="E208" s="40">
        <f>Pressure!H208</f>
        <v>139.67353966066324</v>
      </c>
      <c r="F208" s="10">
        <f t="shared" si="18"/>
        <v>4.5999999999999996</v>
      </c>
      <c r="G208" s="4">
        <f t="shared" si="17"/>
        <v>257192.33078870524</v>
      </c>
      <c r="H208" s="42">
        <f t="shared" si="19"/>
        <v>9.4801905433924816</v>
      </c>
      <c r="I208" s="10">
        <f t="shared" si="20"/>
        <v>1.287767697380179</v>
      </c>
      <c r="J208" s="4">
        <f t="shared" si="21"/>
        <v>1118.8738286006273</v>
      </c>
      <c r="K208" s="4">
        <f t="shared" si="22"/>
        <v>251.53406515008933</v>
      </c>
      <c r="L208" s="42">
        <f>Pressure!Q208</f>
        <v>0.2504065688759039</v>
      </c>
      <c r="M208" s="10">
        <f t="shared" si="24"/>
        <v>1.4512358979590907</v>
      </c>
      <c r="N208" s="10">
        <f t="shared" si="23"/>
        <v>2.6101623315922193</v>
      </c>
    </row>
    <row r="209" spans="3:14">
      <c r="C209" s="4">
        <f>Pressure!AB209*1000000</f>
        <v>6222612.8138317866</v>
      </c>
      <c r="D209" s="78">
        <f>Pressure!I209</f>
        <v>1.3967353966066323E-4</v>
      </c>
      <c r="E209" s="40">
        <f>Pressure!H209</f>
        <v>139.67353966066324</v>
      </c>
      <c r="F209" s="10">
        <f t="shared" si="18"/>
        <v>4.5999999999999996</v>
      </c>
      <c r="G209" s="4">
        <f t="shared" si="17"/>
        <v>257277.2257493675</v>
      </c>
      <c r="H209" s="42">
        <f t="shared" si="19"/>
        <v>9.4826613765831524</v>
      </c>
      <c r="I209" s="10">
        <f t="shared" si="20"/>
        <v>1.2877923424653686</v>
      </c>
      <c r="J209" s="4">
        <f t="shared" si="21"/>
        <v>1119.2645703496705</v>
      </c>
      <c r="K209" s="4">
        <f t="shared" si="22"/>
        <v>251.62190781657088</v>
      </c>
      <c r="L209" s="42">
        <f>Pressure!Q209</f>
        <v>0.25170391033072997</v>
      </c>
      <c r="M209" s="10">
        <f t="shared" si="24"/>
        <v>1.4518148632981387</v>
      </c>
      <c r="N209" s="10">
        <f t="shared" si="23"/>
        <v>2.6101623315922193</v>
      </c>
    </row>
    <row r="210" spans="3:14">
      <c r="C210" s="4">
        <f>Pressure!AB210*1000000</f>
        <v>6224659.2703544013</v>
      </c>
      <c r="D210" s="78">
        <f>Pressure!I210</f>
        <v>1.3967353966066323E-4</v>
      </c>
      <c r="E210" s="40">
        <f>Pressure!H210</f>
        <v>139.67353966066324</v>
      </c>
      <c r="F210" s="10">
        <f t="shared" si="18"/>
        <v>4.5999999999999996</v>
      </c>
      <c r="G210" s="4">
        <f t="shared" si="17"/>
        <v>257361.83757923817</v>
      </c>
      <c r="H210" s="42">
        <f t="shared" si="19"/>
        <v>9.4851238283903463</v>
      </c>
      <c r="I210" s="10">
        <f t="shared" si="20"/>
        <v>1.2878168891795176</v>
      </c>
      <c r="J210" s="4">
        <f t="shared" si="21"/>
        <v>1119.6540089469147</v>
      </c>
      <c r="K210" s="4">
        <f t="shared" si="22"/>
        <v>251.70945752145019</v>
      </c>
      <c r="L210" s="42">
        <f>Pressure!Q210</f>
        <v>0.25300131519766511</v>
      </c>
      <c r="M210" s="10">
        <f t="shared" si="24"/>
        <v>1.452391930725446</v>
      </c>
      <c r="N210" s="10">
        <f t="shared" si="23"/>
        <v>2.6101623315922193</v>
      </c>
    </row>
    <row r="211" spans="3:14">
      <c r="C211" s="4">
        <f>Pressure!AB211*1000000</f>
        <v>6226698.8802318694</v>
      </c>
      <c r="D211" s="78">
        <f>Pressure!I211</f>
        <v>1.3967353966066323E-4</v>
      </c>
      <c r="E211" s="40">
        <f>Pressure!H211</f>
        <v>139.67353966066324</v>
      </c>
      <c r="F211" s="10">
        <f t="shared" si="18"/>
        <v>4.5999999999999996</v>
      </c>
      <c r="G211" s="4">
        <f t="shared" si="17"/>
        <v>257446.16633093546</v>
      </c>
      <c r="H211" s="42">
        <f t="shared" si="19"/>
        <v>9.4875779018147099</v>
      </c>
      <c r="I211" s="10">
        <f t="shared" si="20"/>
        <v>1.2878413377158542</v>
      </c>
      <c r="J211" s="4">
        <f t="shared" si="21"/>
        <v>1120.0421446345426</v>
      </c>
      <c r="K211" s="4">
        <f t="shared" si="22"/>
        <v>251.79671431917239</v>
      </c>
      <c r="L211" s="42">
        <f>Pressure!Q211</f>
        <v>0.25429878324749144</v>
      </c>
      <c r="M211" s="10">
        <f t="shared" si="24"/>
        <v>1.4529671002954367</v>
      </c>
      <c r="N211" s="10">
        <f t="shared" si="23"/>
        <v>2.6101623315922193</v>
      </c>
    </row>
    <row r="212" spans="3:14">
      <c r="C212" s="4">
        <f>Pressure!AB212*1000000</f>
        <v>6228731.6447312413</v>
      </c>
      <c r="D212" s="78">
        <f>Pressure!I212</f>
        <v>1.3967353966066323E-4</v>
      </c>
      <c r="E212" s="40">
        <f>Pressure!H212</f>
        <v>139.67353966066324</v>
      </c>
      <c r="F212" s="10">
        <f t="shared" si="18"/>
        <v>4.5999999999999996</v>
      </c>
      <c r="G212" s="4">
        <f t="shared" si="17"/>
        <v>257530.21205684624</v>
      </c>
      <c r="H212" s="42">
        <f t="shared" si="19"/>
        <v>9.490023599843866</v>
      </c>
      <c r="I212" s="10">
        <f t="shared" si="20"/>
        <v>1.2878656882666191</v>
      </c>
      <c r="J212" s="4">
        <f t="shared" si="21"/>
        <v>1120.4289776536734</v>
      </c>
      <c r="K212" s="4">
        <f t="shared" si="22"/>
        <v>251.88367826394349</v>
      </c>
      <c r="L212" s="42">
        <f>Pressure!Q212</f>
        <v>0.25559631425121887</v>
      </c>
      <c r="M212" s="10">
        <f t="shared" si="24"/>
        <v>1.4535403720624704</v>
      </c>
      <c r="N212" s="10">
        <f t="shared" si="23"/>
        <v>2.6101623315922193</v>
      </c>
    </row>
    <row r="213" spans="3:14">
      <c r="C213" s="4">
        <f>Pressure!AB213*1000000</f>
        <v>6230757.5651146993</v>
      </c>
      <c r="D213" s="78">
        <f>Pressure!I213</f>
        <v>1.3967353966066323E-4</v>
      </c>
      <c r="E213" s="40">
        <f>Pressure!H213</f>
        <v>139.67353966066324</v>
      </c>
      <c r="F213" s="10">
        <f t="shared" si="18"/>
        <v>4.5999999999999996</v>
      </c>
      <c r="G213" s="4">
        <f t="shared" si="17"/>
        <v>257613.97480915612</v>
      </c>
      <c r="H213" s="42">
        <f t="shared" si="19"/>
        <v>9.4924609254533596</v>
      </c>
      <c r="I213" s="10">
        <f t="shared" si="20"/>
        <v>1.2878899410230771</v>
      </c>
      <c r="J213" s="4">
        <f t="shared" si="21"/>
        <v>1120.8145082444987</v>
      </c>
      <c r="K213" s="4">
        <f t="shared" si="22"/>
        <v>251.97034940976096</v>
      </c>
      <c r="L213" s="42">
        <f>Pressure!Q213</f>
        <v>0.25689390798008394</v>
      </c>
      <c r="M213" s="10">
        <f t="shared" si="24"/>
        <v>1.4541117460805733</v>
      </c>
      <c r="N213" s="10">
        <f t="shared" si="23"/>
        <v>2.6101623315922193</v>
      </c>
    </row>
    <row r="214" spans="3:14">
      <c r="C214" s="4">
        <f>Pressure!AB214*1000000</f>
        <v>6232776.6426395299</v>
      </c>
      <c r="D214" s="78">
        <f>Pressure!I214</f>
        <v>1.3967353966066323E-4</v>
      </c>
      <c r="E214" s="40">
        <f>Pressure!H214</f>
        <v>139.67353966066324</v>
      </c>
      <c r="F214" s="10">
        <f t="shared" si="18"/>
        <v>4.5999999999999996</v>
      </c>
      <c r="G214" s="4">
        <f t="shared" si="17"/>
        <v>257697.45463984823</v>
      </c>
      <c r="H214" s="42">
        <f t="shared" si="19"/>
        <v>9.4948898816066301</v>
      </c>
      <c r="I214" s="10">
        <f t="shared" si="20"/>
        <v>1.2879140961755218</v>
      </c>
      <c r="J214" s="4">
        <f t="shared" si="21"/>
        <v>1121.1987366462788</v>
      </c>
      <c r="K214" s="4">
        <f t="shared" si="22"/>
        <v>252.05672781041292</v>
      </c>
      <c r="L214" s="42">
        <f>Pressure!Q214</f>
        <v>0.25819156420554884</v>
      </c>
      <c r="M214" s="10">
        <f t="shared" si="24"/>
        <v>1.4546812224036449</v>
      </c>
      <c r="N214" s="10">
        <f t="shared" si="23"/>
        <v>2.6101623315922193</v>
      </c>
    </row>
    <row r="215" spans="3:14">
      <c r="C215" s="4">
        <f>Pressure!AB215*1000000</f>
        <v>6234788.8785579437</v>
      </c>
      <c r="D215" s="78">
        <f>Pressure!I215</f>
        <v>1.3967353966066323E-4</v>
      </c>
      <c r="E215" s="40">
        <f>Pressure!H215</f>
        <v>139.67353966066324</v>
      </c>
      <c r="F215" s="10">
        <f t="shared" si="18"/>
        <v>4.5999999999999996</v>
      </c>
      <c r="G215" s="4">
        <f t="shared" si="17"/>
        <v>257780.65160069594</v>
      </c>
      <c r="H215" s="42">
        <f t="shared" si="19"/>
        <v>9.4973104712548135</v>
      </c>
      <c r="I215" s="10">
        <f t="shared" si="20"/>
        <v>1.2879381539132766</v>
      </c>
      <c r="J215" s="4">
        <f t="shared" si="21"/>
        <v>1121.5816630973084</v>
      </c>
      <c r="K215" s="4">
        <f t="shared" si="22"/>
        <v>252.14281351947042</v>
      </c>
      <c r="L215" s="42">
        <f>Pressure!Q215</f>
        <v>0.25948928269930049</v>
      </c>
      <c r="M215" s="10">
        <f t="shared" si="24"/>
        <v>1.45524880108549</v>
      </c>
      <c r="N215" s="10">
        <f t="shared" si="23"/>
        <v>2.6101623315922193</v>
      </c>
    </row>
    <row r="216" spans="3:14">
      <c r="C216" s="4">
        <f>Pressure!AB216*1000000</f>
        <v>6236794.2741176393</v>
      </c>
      <c r="D216" s="78">
        <f>Pressure!I216</f>
        <v>1.3967353966066323E-4</v>
      </c>
      <c r="E216" s="40">
        <f>Pressure!H216</f>
        <v>139.67353966066324</v>
      </c>
      <c r="F216" s="10">
        <f t="shared" si="18"/>
        <v>4.5999999999999996</v>
      </c>
      <c r="G216" s="4">
        <f t="shared" si="17"/>
        <v>257863.56574328596</v>
      </c>
      <c r="H216" s="42">
        <f t="shared" si="19"/>
        <v>9.499722697337404</v>
      </c>
      <c r="I216" s="10">
        <f t="shared" si="20"/>
        <v>1.287962114424706</v>
      </c>
      <c r="J216" s="4">
        <f t="shared" si="21"/>
        <v>1121.963287835023</v>
      </c>
      <c r="K216" s="4">
        <f t="shared" si="22"/>
        <v>252.22860659031139</v>
      </c>
      <c r="L216" s="42">
        <f>Pressure!Q216</f>
        <v>0.26078706323324946</v>
      </c>
      <c r="M216" s="10">
        <f t="shared" si="24"/>
        <v>1.455814482179735</v>
      </c>
      <c r="N216" s="10">
        <f t="shared" si="23"/>
        <v>2.6101623315922193</v>
      </c>
    </row>
    <row r="217" spans="3:14">
      <c r="C217" s="4">
        <f>Pressure!AB217*1000000</f>
        <v>6238792.8305611294</v>
      </c>
      <c r="D217" s="78">
        <f>Pressure!I217</f>
        <v>1.3967353966066323E-4</v>
      </c>
      <c r="E217" s="40">
        <f>Pressure!H217</f>
        <v>139.67353966066324</v>
      </c>
      <c r="F217" s="10">
        <f t="shared" si="18"/>
        <v>4.5999999999999996</v>
      </c>
      <c r="G217" s="4">
        <f t="shared" si="17"/>
        <v>257946.19711899068</v>
      </c>
      <c r="H217" s="42">
        <f t="shared" si="19"/>
        <v>9.5021265627815019</v>
      </c>
      <c r="I217" s="10">
        <f t="shared" si="20"/>
        <v>1.2879859778972111</v>
      </c>
      <c r="J217" s="4">
        <f t="shared" si="21"/>
        <v>1122.3436110958714</v>
      </c>
      <c r="K217" s="4">
        <f t="shared" si="22"/>
        <v>252.31410707609177</v>
      </c>
      <c r="L217" s="42">
        <f>Pressure!Q217</f>
        <v>0.26208490557952896</v>
      </c>
      <c r="M217" s="10">
        <f t="shared" si="24"/>
        <v>1.4563782657398687</v>
      </c>
      <c r="N217" s="10">
        <f t="shared" si="23"/>
        <v>2.6101623315922193</v>
      </c>
    </row>
    <row r="218" spans="3:14">
      <c r="C218" s="4">
        <f>Pressure!AB218*1000000</f>
        <v>6240784.5491258726</v>
      </c>
      <c r="D218" s="78">
        <f>Pressure!I218</f>
        <v>1.3967353966066323E-4</v>
      </c>
      <c r="E218" s="40">
        <f>Pressure!H218</f>
        <v>139.67353966066324</v>
      </c>
      <c r="F218" s="10">
        <f t="shared" si="18"/>
        <v>4.5999999999999996</v>
      </c>
      <c r="G218" s="4">
        <f t="shared" si="17"/>
        <v>258028.54577897344</v>
      </c>
      <c r="H218" s="42">
        <f t="shared" si="19"/>
        <v>9.5045220705019702</v>
      </c>
      <c r="I218" s="10">
        <f t="shared" si="20"/>
        <v>1.2880097445172352</v>
      </c>
      <c r="J218" s="4">
        <f t="shared" si="21"/>
        <v>1122.7226331153413</v>
      </c>
      <c r="K218" s="4">
        <f t="shared" si="22"/>
        <v>252.39931502975165</v>
      </c>
      <c r="L218" s="42">
        <f>Pressure!Q218</f>
        <v>0.26338280951049392</v>
      </c>
      <c r="M218" s="10">
        <f t="shared" si="24"/>
        <v>1.4569401518192369</v>
      </c>
      <c r="N218" s="10">
        <f t="shared" si="23"/>
        <v>2.6101623315922193</v>
      </c>
    </row>
    <row r="219" spans="3:14">
      <c r="C219" s="4">
        <f>Pressure!AB219*1000000</f>
        <v>6242769.431044613</v>
      </c>
      <c r="D219" s="78">
        <f>Pressure!I219</f>
        <v>1.3967353966066323E-4</v>
      </c>
      <c r="E219" s="40">
        <f>Pressure!H219</f>
        <v>139.67353966066324</v>
      </c>
      <c r="F219" s="10">
        <f t="shared" si="18"/>
        <v>4.5999999999999996</v>
      </c>
      <c r="G219" s="4">
        <f t="shared" si="17"/>
        <v>258110.61177420273</v>
      </c>
      <c r="H219" s="42">
        <f t="shared" si="19"/>
        <v>9.5069092234018591</v>
      </c>
      <c r="I219" s="10">
        <f t="shared" si="20"/>
        <v>1.2880334144702714</v>
      </c>
      <c r="J219" s="4">
        <f t="shared" si="21"/>
        <v>1123.100354128022</v>
      </c>
      <c r="K219" s="4">
        <f t="shared" si="22"/>
        <v>252.48423050402906</v>
      </c>
      <c r="L219" s="42">
        <f>Pressure!Q219</f>
        <v>0.26468077479871982</v>
      </c>
      <c r="M219" s="10">
        <f t="shared" si="24"/>
        <v>1.4575001404708414</v>
      </c>
      <c r="N219" s="10">
        <f t="shared" si="23"/>
        <v>2.6101623315922193</v>
      </c>
    </row>
    <row r="220" spans="3:14">
      <c r="C220" s="4">
        <f>Pressure!AB220*1000000</f>
        <v>6244747.4775458071</v>
      </c>
      <c r="D220" s="78">
        <f>Pressure!I220</f>
        <v>1.3967353966066323E-4</v>
      </c>
      <c r="E220" s="40">
        <f>Pressure!H220</f>
        <v>139.67353966066324</v>
      </c>
      <c r="F220" s="10">
        <f t="shared" si="18"/>
        <v>4.5999999999999996</v>
      </c>
      <c r="G220" s="4">
        <f t="shared" ref="G220:G283" si="25">IF(C220/(1+(k-1)/2*N220^2)^(k/(k-1))&lt;patm*1000000,patm*1000000,C220/(1+(k-1)/2*N220^2)^(k/(k-1)))</f>
        <v>258192.39515546971</v>
      </c>
      <c r="H220" s="42">
        <f t="shared" si="19"/>
        <v>9.5092880243729212</v>
      </c>
      <c r="I220" s="10">
        <f t="shared" si="20"/>
        <v>1.2880569879408721</v>
      </c>
      <c r="J220" s="4">
        <f t="shared" si="21"/>
        <v>1123.4767743676878</v>
      </c>
      <c r="K220" s="4">
        <f t="shared" si="22"/>
        <v>252.56885355147875</v>
      </c>
      <c r="L220" s="42">
        <f>Pressure!Q220</f>
        <v>0.2659788012170019</v>
      </c>
      <c r="M220" s="10">
        <f t="shared" si="24"/>
        <v>1.458058231747867</v>
      </c>
      <c r="N220" s="10">
        <f t="shared" si="23"/>
        <v>2.6101623315922193</v>
      </c>
    </row>
    <row r="221" spans="3:14">
      <c r="C221" s="4">
        <f>Pressure!AB221*1000000</f>
        <v>6246718.6898519648</v>
      </c>
      <c r="D221" s="78">
        <f>Pressure!I221</f>
        <v>1.3967353966066323E-4</v>
      </c>
      <c r="E221" s="40">
        <f>Pressure!H221</f>
        <v>139.67353966066324</v>
      </c>
      <c r="F221" s="10">
        <f t="shared" ref="F221:F284" si="26">aexit/E221</f>
        <v>4.5999999999999996</v>
      </c>
      <c r="G221" s="4">
        <f t="shared" si="25"/>
        <v>258273.89597331971</v>
      </c>
      <c r="H221" s="42">
        <f t="shared" ref="H221:H284" si="27">1/(((k+1)/2)^(1/(k-1))*(patm*1000000/C221)^(1/k)*SQRT((k+1)/(k-1)*(1-(patm*1000000/C221)^((k-1)/k))))</f>
        <v>9.5116584762936469</v>
      </c>
      <c r="I221" s="10">
        <f t="shared" ref="I221:I284" si="28">etanoz*SQRT(2*k^2/(k-1)*(2/(k+1))^((k+1)/(k-1))*(1-(G221/C221)^((k-1)/k)))+(G221-patm*1000000)/C221*(aexit/E221)</f>
        <v>1.2880804651126327</v>
      </c>
      <c r="J221" s="4">
        <f t="shared" ref="J221:J284" si="29">I221*D221*C221</f>
        <v>1123.8518940669812</v>
      </c>
      <c r="K221" s="4">
        <f t="shared" ref="K221:K284" si="30">J221/4.4482</f>
        <v>252.65318422440117</v>
      </c>
      <c r="L221" s="42">
        <f>Pressure!Q221</f>
        <v>0.26727688853835402</v>
      </c>
      <c r="M221" s="10">
        <f t="shared" si="24"/>
        <v>1.4586144257030873</v>
      </c>
      <c r="N221" s="10">
        <f t="shared" si="23"/>
        <v>2.6101623315922193</v>
      </c>
    </row>
    <row r="222" spans="3:14">
      <c r="C222" s="4">
        <f>Pressure!AB222*1000000</f>
        <v>6248683.0691813957</v>
      </c>
      <c r="D222" s="78">
        <f>Pressure!I222</f>
        <v>1.3967353966066323E-4</v>
      </c>
      <c r="E222" s="40">
        <f>Pressure!H222</f>
        <v>139.67353966066324</v>
      </c>
      <c r="F222" s="10">
        <f t="shared" si="26"/>
        <v>4.5999999999999996</v>
      </c>
      <c r="G222" s="4">
        <f t="shared" si="25"/>
        <v>258355.11427812441</v>
      </c>
      <c r="H222" s="42">
        <f t="shared" si="27"/>
        <v>9.5140205820313994</v>
      </c>
      <c r="I222" s="10">
        <f t="shared" si="28"/>
        <v>1.2881038461682157</v>
      </c>
      <c r="J222" s="4">
        <f t="shared" si="29"/>
        <v>1124.2257134577451</v>
      </c>
      <c r="K222" s="4">
        <f t="shared" si="30"/>
        <v>252.73722257491684</v>
      </c>
      <c r="L222" s="42">
        <f>Pressure!Q222</f>
        <v>0.26857503653600773</v>
      </c>
      <c r="M222" s="10">
        <f t="shared" si="24"/>
        <v>1.4591687223891823</v>
      </c>
      <c r="N222" s="10">
        <f t="shared" ref="N222:N285" si="31">N221-1/834*(me-mef)</f>
        <v>2.6101623315922193</v>
      </c>
    </row>
    <row r="223" spans="3:14">
      <c r="C223" s="4">
        <f>Pressure!AB223*1000000</f>
        <v>6250640.6167473439</v>
      </c>
      <c r="D223" s="78">
        <f>Pressure!I223</f>
        <v>1.3967353966066323E-4</v>
      </c>
      <c r="E223" s="40">
        <f>Pressure!H223</f>
        <v>139.67353966066324</v>
      </c>
      <c r="F223" s="10">
        <f t="shared" si="26"/>
        <v>4.5999999999999996</v>
      </c>
      <c r="G223" s="4">
        <f t="shared" si="25"/>
        <v>258436.05012004601</v>
      </c>
      <c r="H223" s="42">
        <f t="shared" si="27"/>
        <v>9.5163743444413313</v>
      </c>
      <c r="I223" s="10">
        <f t="shared" si="28"/>
        <v>1.2881271312893454</v>
      </c>
      <c r="J223" s="4">
        <f t="shared" si="29"/>
        <v>1124.5982327708587</v>
      </c>
      <c r="K223" s="4">
        <f t="shared" si="30"/>
        <v>252.8209686549298</v>
      </c>
      <c r="L223" s="42">
        <f>Pressure!Q223</f>
        <v>0.26987324498341136</v>
      </c>
      <c r="M223" s="10">
        <f t="shared" si="24"/>
        <v>1.459721121858778</v>
      </c>
      <c r="N223" s="10">
        <f t="shared" si="31"/>
        <v>2.6101623315922193</v>
      </c>
    </row>
    <row r="224" spans="3:14">
      <c r="C224" s="4">
        <f>Pressure!AB224*1000000</f>
        <v>6252591.333758519</v>
      </c>
      <c r="D224" s="78">
        <f>Pressure!I224</f>
        <v>1.3967353966066323E-4</v>
      </c>
      <c r="E224" s="40">
        <f>Pressure!H224</f>
        <v>139.67353966066324</v>
      </c>
      <c r="F224" s="10">
        <f t="shared" si="26"/>
        <v>4.5999999999999996</v>
      </c>
      <c r="G224" s="4">
        <f t="shared" si="25"/>
        <v>258516.70354905925</v>
      </c>
      <c r="H224" s="42">
        <f t="shared" si="27"/>
        <v>9.5187197663670915</v>
      </c>
      <c r="I224" s="10">
        <f t="shared" si="28"/>
        <v>1.2881503206568168</v>
      </c>
      <c r="J224" s="4">
        <f t="shared" si="29"/>
        <v>1124.9694522363384</v>
      </c>
      <c r="K224" s="4">
        <f t="shared" si="30"/>
        <v>252.90442251614999</v>
      </c>
      <c r="L224" s="42">
        <f>Pressure!Q224</f>
        <v>0.27117151365422881</v>
      </c>
      <c r="M224" s="10">
        <f t="shared" si="24"/>
        <v>1.460271624164089</v>
      </c>
      <c r="N224" s="10">
        <f t="shared" si="31"/>
        <v>2.6101623315922193</v>
      </c>
    </row>
    <row r="225" spans="3:14">
      <c r="C225" s="4">
        <f>Pressure!AB225*1000000</f>
        <v>6254535.2214185959</v>
      </c>
      <c r="D225" s="78">
        <f>Pressure!I225</f>
        <v>1.3967353966066323E-4</v>
      </c>
      <c r="E225" s="40">
        <f>Pressure!H225</f>
        <v>139.67353966066324</v>
      </c>
      <c r="F225" s="10">
        <f t="shared" si="26"/>
        <v>4.5999999999999996</v>
      </c>
      <c r="G225" s="4">
        <f t="shared" si="25"/>
        <v>258597.07461493069</v>
      </c>
      <c r="H225" s="42">
        <f t="shared" si="27"/>
        <v>9.52105685064023</v>
      </c>
      <c r="I225" s="10">
        <f t="shared" si="28"/>
        <v>1.2881734144504935</v>
      </c>
      <c r="J225" s="4">
        <f t="shared" si="29"/>
        <v>1125.3393720832416</v>
      </c>
      <c r="K225" s="4">
        <f t="shared" si="30"/>
        <v>252.98758421007187</v>
      </c>
      <c r="L225" s="42">
        <f>Pressure!Q225</f>
        <v>0.27246984232233884</v>
      </c>
      <c r="M225" s="10">
        <f t="shared" si="24"/>
        <v>1.4608202293575403</v>
      </c>
      <c r="N225" s="10">
        <f t="shared" si="31"/>
        <v>2.6101623315922193</v>
      </c>
    </row>
    <row r="226" spans="3:14">
      <c r="C226" s="4">
        <f>Pressure!AB226*1000000</f>
        <v>6256472.2809263477</v>
      </c>
      <c r="D226" s="78">
        <f>Pressure!I226</f>
        <v>1.3967353966066323E-4</v>
      </c>
      <c r="E226" s="40">
        <f>Pressure!H226</f>
        <v>139.67353966066324</v>
      </c>
      <c r="F226" s="10">
        <f t="shared" si="26"/>
        <v>4.5999999999999996</v>
      </c>
      <c r="G226" s="4">
        <f t="shared" si="25"/>
        <v>258677.16336722428</v>
      </c>
      <c r="H226" s="42">
        <f t="shared" si="27"/>
        <v>9.5233856000803474</v>
      </c>
      <c r="I226" s="10">
        <f t="shared" si="28"/>
        <v>1.2881964128493137</v>
      </c>
      <c r="J226" s="4">
        <f t="shared" si="29"/>
        <v>1125.7079925396943</v>
      </c>
      <c r="K226" s="4">
        <f t="shared" si="30"/>
        <v>253.07045378798037</v>
      </c>
      <c r="L226" s="42">
        <f>Pressure!Q226</f>
        <v>0.27376823076183393</v>
      </c>
      <c r="M226" s="10">
        <f t="shared" si="24"/>
        <v>1.4613669374911549</v>
      </c>
      <c r="N226" s="10">
        <f t="shared" si="31"/>
        <v>2.6101623315922193</v>
      </c>
    </row>
    <row r="227" spans="3:14">
      <c r="C227" s="4">
        <f>Pressure!AB227*1000000</f>
        <v>6258402.513475419</v>
      </c>
      <c r="D227" s="78">
        <f>Pressure!I227</f>
        <v>1.3967353966066323E-4</v>
      </c>
      <c r="E227" s="40">
        <f>Pressure!H227</f>
        <v>139.67353966066324</v>
      </c>
      <c r="F227" s="10">
        <f t="shared" si="26"/>
        <v>4.5999999999999996</v>
      </c>
      <c r="G227" s="4">
        <f t="shared" si="25"/>
        <v>258756.96985529186</v>
      </c>
      <c r="H227" s="42">
        <f t="shared" si="27"/>
        <v>9.5257060174948478</v>
      </c>
      <c r="I227" s="10">
        <f t="shared" si="28"/>
        <v>1.2882193160312909</v>
      </c>
      <c r="J227" s="4">
        <f t="shared" si="29"/>
        <v>1126.0753138328459</v>
      </c>
      <c r="K227" s="4">
        <f t="shared" si="30"/>
        <v>253.15303130094105</v>
      </c>
      <c r="L227" s="42">
        <f>Pressure!Q227</f>
        <v>0.27506667874701934</v>
      </c>
      <c r="M227" s="10">
        <f t="shared" si="24"/>
        <v>1.461911748616787</v>
      </c>
      <c r="N227" s="10">
        <f t="shared" si="31"/>
        <v>2.6101623315922193</v>
      </c>
    </row>
    <row r="228" spans="3:14">
      <c r="C228" s="4">
        <f>Pressure!AB228*1000000</f>
        <v>6260325.9202553891</v>
      </c>
      <c r="D228" s="78">
        <f>Pressure!I228</f>
        <v>1.3967353966066323E-4</v>
      </c>
      <c r="E228" s="40">
        <f>Pressure!H228</f>
        <v>139.67353966066324</v>
      </c>
      <c r="F228" s="10">
        <f t="shared" si="26"/>
        <v>4.5999999999999996</v>
      </c>
      <c r="G228" s="4">
        <f t="shared" si="25"/>
        <v>258836.49412831719</v>
      </c>
      <c r="H228" s="42">
        <f t="shared" si="27"/>
        <v>9.5280181056802586</v>
      </c>
      <c r="I228" s="10">
        <f t="shared" si="28"/>
        <v>1.2882421241735289</v>
      </c>
      <c r="J228" s="4">
        <f t="shared" si="29"/>
        <v>1126.4413361890715</v>
      </c>
      <c r="K228" s="4">
        <f t="shared" si="30"/>
        <v>253.23531679984524</v>
      </c>
      <c r="L228" s="42">
        <f>Pressure!Q228</f>
        <v>0.27636518605241206</v>
      </c>
      <c r="M228" s="10">
        <f t="shared" si="24"/>
        <v>1.462454662786093</v>
      </c>
      <c r="N228" s="10">
        <f t="shared" si="31"/>
        <v>2.6101623315922193</v>
      </c>
    </row>
    <row r="229" spans="3:14">
      <c r="C229" s="4">
        <f>Pressure!AB229*1000000</f>
        <v>6262242.5024509113</v>
      </c>
      <c r="D229" s="78">
        <f>Pressure!I229</f>
        <v>1.3967353966066323E-4</v>
      </c>
      <c r="E229" s="40">
        <f>Pressure!H229</f>
        <v>139.67353966066324</v>
      </c>
      <c r="F229" s="10">
        <f t="shared" si="26"/>
        <v>4.5999999999999996</v>
      </c>
      <c r="G229" s="4">
        <f t="shared" si="25"/>
        <v>258915.73623528046</v>
      </c>
      <c r="H229" s="42">
        <f t="shared" si="27"/>
        <v>9.5303218674211685</v>
      </c>
      <c r="I229" s="10">
        <f t="shared" si="28"/>
        <v>1.2882648374522176</v>
      </c>
      <c r="J229" s="4">
        <f t="shared" si="29"/>
        <v>1126.8060598338102</v>
      </c>
      <c r="K229" s="4">
        <f t="shared" si="30"/>
        <v>253.31731033537392</v>
      </c>
      <c r="L229" s="42">
        <f>Pressure!Q229</f>
        <v>0.27766375245274005</v>
      </c>
      <c r="M229" s="10">
        <f t="shared" si="24"/>
        <v>1.4629956800509296</v>
      </c>
      <c r="N229" s="10">
        <f t="shared" si="31"/>
        <v>2.6101623315922193</v>
      </c>
    </row>
    <row r="230" spans="3:14">
      <c r="C230" s="4">
        <f>Pressure!AB230*1000000</f>
        <v>6264152.2612412246</v>
      </c>
      <c r="D230" s="78">
        <f>Pressure!I230</f>
        <v>1.3967353966066323E-4</v>
      </c>
      <c r="E230" s="40">
        <f>Pressure!H230</f>
        <v>139.67353966066324</v>
      </c>
      <c r="F230" s="10">
        <f t="shared" si="26"/>
        <v>4.5999999999999996</v>
      </c>
      <c r="G230" s="4">
        <f t="shared" si="25"/>
        <v>258994.69622493788</v>
      </c>
      <c r="H230" s="42">
        <f t="shared" si="27"/>
        <v>9.5326173054896923</v>
      </c>
      <c r="I230" s="10">
        <f t="shared" si="28"/>
        <v>1.2882874560426283</v>
      </c>
      <c r="J230" s="4">
        <f t="shared" si="29"/>
        <v>1127.1694849914693</v>
      </c>
      <c r="K230" s="4">
        <f t="shared" si="30"/>
        <v>253.39901195797611</v>
      </c>
      <c r="L230" s="42">
        <f>Pressure!Q230</f>
        <v>0.27896237772294108</v>
      </c>
      <c r="M230" s="10">
        <f t="shared" si="24"/>
        <v>1.4635348004626165</v>
      </c>
      <c r="N230" s="10">
        <f t="shared" si="31"/>
        <v>2.6101623315922193</v>
      </c>
    </row>
    <row r="231" spans="3:14">
      <c r="C231" s="4">
        <f>Pressure!AB231*1000000</f>
        <v>6266055.197801399</v>
      </c>
      <c r="D231" s="78">
        <f>Pressure!I231</f>
        <v>1.3967353966066323E-4</v>
      </c>
      <c r="E231" s="40">
        <f>Pressure!H231</f>
        <v>139.67353966066324</v>
      </c>
      <c r="F231" s="10">
        <f t="shared" si="26"/>
        <v>4.5999999999999996</v>
      </c>
      <c r="G231" s="4">
        <f t="shared" si="25"/>
        <v>259073.37414587336</v>
      </c>
      <c r="H231" s="42">
        <f t="shared" si="27"/>
        <v>9.534904422646937</v>
      </c>
      <c r="I231" s="10">
        <f t="shared" si="28"/>
        <v>1.288309980119134</v>
      </c>
      <c r="J231" s="4">
        <f t="shared" si="29"/>
        <v>1127.531611885664</v>
      </c>
      <c r="K231" s="4">
        <f t="shared" si="30"/>
        <v>253.48042171792275</v>
      </c>
      <c r="L231" s="42">
        <f>Pressure!Q231</f>
        <v>0.28026106163816183</v>
      </c>
      <c r="M231" s="10">
        <f t="shared" si="24"/>
        <v>1.4640720240724634</v>
      </c>
      <c r="N231" s="10">
        <f t="shared" si="31"/>
        <v>2.6101623315922193</v>
      </c>
    </row>
    <row r="232" spans="3:14">
      <c r="C232" s="4">
        <f>Pressure!AB232*1000000</f>
        <v>6267951.3133010231</v>
      </c>
      <c r="D232" s="78">
        <f>Pressure!I232</f>
        <v>1.3967353966066323E-4</v>
      </c>
      <c r="E232" s="40">
        <f>Pressure!H232</f>
        <v>139.67353966066324</v>
      </c>
      <c r="F232" s="10">
        <f t="shared" si="26"/>
        <v>4.5999999999999996</v>
      </c>
      <c r="G232" s="4">
        <f t="shared" si="25"/>
        <v>259151.77004644414</v>
      </c>
      <c r="H232" s="42">
        <f t="shared" si="27"/>
        <v>9.5371832216414969</v>
      </c>
      <c r="I232" s="10">
        <f t="shared" si="28"/>
        <v>1.2883324098551963</v>
      </c>
      <c r="J232" s="4">
        <f t="shared" si="29"/>
        <v>1127.8924407389652</v>
      </c>
      <c r="K232" s="4">
        <f t="shared" si="30"/>
        <v>253.56153966525005</v>
      </c>
      <c r="L232" s="42">
        <f>Pressure!Q232</f>
        <v>0.28155980397375696</v>
      </c>
      <c r="M232" s="10">
        <f t="shared" ref="M232:M295" si="32">(J232+J231)/2*(L232-L231)</f>
        <v>1.4646073509315685</v>
      </c>
      <c r="N232" s="10">
        <f t="shared" si="31"/>
        <v>2.6101623315922193</v>
      </c>
    </row>
    <row r="233" spans="3:14">
      <c r="C233" s="4">
        <f>Pressure!AB233*1000000</f>
        <v>6269840.6089063538</v>
      </c>
      <c r="D233" s="78">
        <f>Pressure!I233</f>
        <v>1.3967353966066323E-4</v>
      </c>
      <c r="E233" s="40">
        <f>Pressure!H233</f>
        <v>139.67353966066324</v>
      </c>
      <c r="F233" s="10">
        <f t="shared" si="26"/>
        <v>4.5999999999999996</v>
      </c>
      <c r="G233" s="4">
        <f t="shared" si="25"/>
        <v>259229.88397486974</v>
      </c>
      <c r="H233" s="42">
        <f t="shared" si="27"/>
        <v>9.539453705211999</v>
      </c>
      <c r="I233" s="10">
        <f t="shared" si="28"/>
        <v>1.2883547454233946</v>
      </c>
      <c r="J233" s="4">
        <f t="shared" si="29"/>
        <v>1128.2519717733112</v>
      </c>
      <c r="K233" s="4">
        <f t="shared" si="30"/>
        <v>253.6423658498519</v>
      </c>
      <c r="L233" s="42">
        <f>Pressure!Q233</f>
        <v>0.2828586045052881</v>
      </c>
      <c r="M233" s="10">
        <f t="shared" si="32"/>
        <v>1.4651407810909793</v>
      </c>
      <c r="N233" s="10">
        <f t="shared" si="31"/>
        <v>2.6101623315922193</v>
      </c>
    </row>
    <row r="234" spans="3:14">
      <c r="C234" s="4">
        <f>Pressure!AB234*1000000</f>
        <v>6271723.0857766671</v>
      </c>
      <c r="D234" s="78">
        <f>Pressure!I234</f>
        <v>1.3967353966066323E-4</v>
      </c>
      <c r="E234" s="40">
        <f>Pressure!H234</f>
        <v>139.67353966066324</v>
      </c>
      <c r="F234" s="10">
        <f t="shared" si="26"/>
        <v>4.5999999999999996</v>
      </c>
      <c r="G234" s="4">
        <f t="shared" si="25"/>
        <v>259307.71597908105</v>
      </c>
      <c r="H234" s="42">
        <f t="shared" si="27"/>
        <v>9.5417158760827689</v>
      </c>
      <c r="I234" s="10">
        <f t="shared" si="28"/>
        <v>1.2883769869953861</v>
      </c>
      <c r="J234" s="4">
        <f t="shared" si="29"/>
        <v>1128.6102052093099</v>
      </c>
      <c r="K234" s="4">
        <f t="shared" si="30"/>
        <v>253.72290032132321</v>
      </c>
      <c r="L234" s="42">
        <f>Pressure!Q234</f>
        <v>0.28415746300852296</v>
      </c>
      <c r="M234" s="10">
        <f t="shared" si="32"/>
        <v>1.4656723146015036</v>
      </c>
      <c r="N234" s="10">
        <f t="shared" si="31"/>
        <v>2.6101623315922193</v>
      </c>
    </row>
    <row r="235" spans="3:14">
      <c r="C235" s="4">
        <f>Pressure!AB235*1000000</f>
        <v>6273598.7450692374</v>
      </c>
      <c r="D235" s="78">
        <f>Pressure!I235</f>
        <v>1.3967353966066323E-4</v>
      </c>
      <c r="E235" s="40">
        <f>Pressure!H235</f>
        <v>139.67353966066324</v>
      </c>
      <c r="F235" s="10">
        <f t="shared" si="26"/>
        <v>4.5999999999999996</v>
      </c>
      <c r="G235" s="4">
        <f t="shared" si="25"/>
        <v>259385.26610692622</v>
      </c>
      <c r="H235" s="42">
        <f t="shared" si="27"/>
        <v>9.5439697369697996</v>
      </c>
      <c r="I235" s="10">
        <f t="shared" si="28"/>
        <v>1.2883991347419694</v>
      </c>
      <c r="J235" s="4">
        <f t="shared" si="29"/>
        <v>1128.967141267191</v>
      </c>
      <c r="K235" s="4">
        <f t="shared" si="30"/>
        <v>253.80314312917383</v>
      </c>
      <c r="L235" s="42">
        <f>Pressure!Q235</f>
        <v>0.28545637925943418</v>
      </c>
      <c r="M235" s="10">
        <f t="shared" si="32"/>
        <v>1.4662019515136777</v>
      </c>
      <c r="N235" s="10">
        <f t="shared" si="31"/>
        <v>2.6101623315922193</v>
      </c>
    </row>
    <row r="236" spans="3:14">
      <c r="C236" s="4">
        <f>Pressure!AB236*1000000</f>
        <v>6275467.5879339715</v>
      </c>
      <c r="D236" s="78">
        <f>Pressure!I236</f>
        <v>1.3967353966066323E-4</v>
      </c>
      <c r="E236" s="40">
        <f>Pressure!H236</f>
        <v>139.67353966066324</v>
      </c>
      <c r="F236" s="10">
        <f t="shared" si="26"/>
        <v>4.5999999999999996</v>
      </c>
      <c r="G236" s="4">
        <f t="shared" si="25"/>
        <v>259462.53440594871</v>
      </c>
      <c r="H236" s="42">
        <f t="shared" si="27"/>
        <v>9.5462152905743487</v>
      </c>
      <c r="I236" s="10">
        <f t="shared" si="28"/>
        <v>1.288421188833023</v>
      </c>
      <c r="J236" s="4">
        <f t="shared" si="29"/>
        <v>1129.3227801657792</v>
      </c>
      <c r="K236" s="4">
        <f t="shared" si="30"/>
        <v>253.88309432259774</v>
      </c>
      <c r="L236" s="42">
        <f>Pressure!Q236</f>
        <v>0.28675535303419875</v>
      </c>
      <c r="M236" s="10">
        <f t="shared" si="32"/>
        <v>1.4667296918782811</v>
      </c>
      <c r="N236" s="10">
        <f t="shared" si="31"/>
        <v>2.6101623315922193</v>
      </c>
    </row>
    <row r="237" spans="3:14">
      <c r="C237" s="4">
        <f>Pressure!AB237*1000000</f>
        <v>6277329.6155180875</v>
      </c>
      <c r="D237" s="78">
        <f>Pressure!I237</f>
        <v>1.3967353966066323E-4</v>
      </c>
      <c r="E237" s="40">
        <f>Pressure!H237</f>
        <v>139.67353966066324</v>
      </c>
      <c r="F237" s="10">
        <f t="shared" si="26"/>
        <v>4.5999999999999996</v>
      </c>
      <c r="G237" s="4">
        <f t="shared" si="25"/>
        <v>259539.52092358086</v>
      </c>
      <c r="H237" s="42">
        <f t="shared" si="27"/>
        <v>9.5484525395885225</v>
      </c>
      <c r="I237" s="10">
        <f t="shared" si="28"/>
        <v>1.2884431494375648</v>
      </c>
      <c r="J237" s="4">
        <f t="shared" si="29"/>
        <v>1129.6771221233894</v>
      </c>
      <c r="K237" s="4">
        <f t="shared" si="30"/>
        <v>253.96275395067428</v>
      </c>
      <c r="L237" s="42">
        <f>Pressure!Q237</f>
        <v>0.2880543841091967</v>
      </c>
      <c r="M237" s="10">
        <f t="shared" si="32"/>
        <v>1.4672555357454908</v>
      </c>
      <c r="N237" s="10">
        <f t="shared" si="31"/>
        <v>2.6101623315922193</v>
      </c>
    </row>
    <row r="238" spans="3:14">
      <c r="C238" s="4">
        <f>Pressure!AB238*1000000</f>
        <v>6279184.8289621947</v>
      </c>
      <c r="D238" s="78">
        <f>Pressure!I238</f>
        <v>1.3967353966066323E-4</v>
      </c>
      <c r="E238" s="40">
        <f>Pressure!H238</f>
        <v>139.67353966066324</v>
      </c>
      <c r="F238" s="10">
        <f t="shared" si="26"/>
        <v>4.5999999999999996</v>
      </c>
      <c r="G238" s="4">
        <f t="shared" si="25"/>
        <v>259616.22570698179</v>
      </c>
      <c r="H238" s="42">
        <f t="shared" si="27"/>
        <v>9.5506814866906602</v>
      </c>
      <c r="I238" s="10">
        <f t="shared" si="28"/>
        <v>1.2884650167237091</v>
      </c>
      <c r="J238" s="4">
        <f t="shared" si="29"/>
        <v>1130.0301673570787</v>
      </c>
      <c r="K238" s="4">
        <f t="shared" si="30"/>
        <v>254.04212206220015</v>
      </c>
      <c r="L238" s="42">
        <f>Pressure!Q238</f>
        <v>0.28935347226101038</v>
      </c>
      <c r="M238" s="10">
        <f t="shared" si="32"/>
        <v>1.4677794831655366</v>
      </c>
      <c r="N238" s="10">
        <f t="shared" si="31"/>
        <v>2.6101623315922193</v>
      </c>
    </row>
    <row r="239" spans="3:14">
      <c r="C239" s="4">
        <f>Pressure!AB239*1000000</f>
        <v>6281033.2294038516</v>
      </c>
      <c r="D239" s="78">
        <f>Pressure!I239</f>
        <v>1.3967353966066323E-4</v>
      </c>
      <c r="E239" s="40">
        <f>Pressure!H239</f>
        <v>139.67353966066324</v>
      </c>
      <c r="F239" s="10">
        <f t="shared" si="26"/>
        <v>4.5999999999999996</v>
      </c>
      <c r="G239" s="4">
        <f t="shared" si="25"/>
        <v>259692.64880318445</v>
      </c>
      <c r="H239" s="42">
        <f t="shared" si="27"/>
        <v>9.5529021345495444</v>
      </c>
      <c r="I239" s="10">
        <f t="shared" si="28"/>
        <v>1.2884867908587117</v>
      </c>
      <c r="J239" s="4">
        <f t="shared" si="29"/>
        <v>1130.3819160833229</v>
      </c>
      <c r="K239" s="4">
        <f t="shared" si="30"/>
        <v>254.12119870584124</v>
      </c>
      <c r="L239" s="42">
        <f>Pressure!Q239</f>
        <v>0.29065261726642339</v>
      </c>
      <c r="M239" s="10">
        <f t="shared" si="32"/>
        <v>1.4683015341884011</v>
      </c>
      <c r="N239" s="10">
        <f t="shared" si="31"/>
        <v>2.6101623315922193</v>
      </c>
    </row>
    <row r="240" spans="3:14">
      <c r="C240" s="4">
        <f>Pressure!AB240*1000000</f>
        <v>6282874.8179752938</v>
      </c>
      <c r="D240" s="78">
        <f>Pressure!I240</f>
        <v>1.3967353966066323E-4</v>
      </c>
      <c r="E240" s="40">
        <f>Pressure!H240</f>
        <v>139.67353966066324</v>
      </c>
      <c r="F240" s="10">
        <f t="shared" si="26"/>
        <v>4.5999999999999996</v>
      </c>
      <c r="G240" s="4">
        <f t="shared" si="25"/>
        <v>259768.79025900172</v>
      </c>
      <c r="H240" s="42">
        <f t="shared" si="27"/>
        <v>9.5551144858217221</v>
      </c>
      <c r="I240" s="10">
        <f t="shared" si="28"/>
        <v>1.2885084720089472</v>
      </c>
      <c r="J240" s="4">
        <f t="shared" si="29"/>
        <v>1130.7323685175857</v>
      </c>
      <c r="K240" s="4">
        <f t="shared" si="30"/>
        <v>254.1999839300359</v>
      </c>
      <c r="L240" s="42">
        <f>Pressure!Q240</f>
        <v>0.29195181890241972</v>
      </c>
      <c r="M240" s="10">
        <f t="shared" si="32"/>
        <v>1.4688216888640959</v>
      </c>
      <c r="N240" s="10">
        <f t="shared" si="31"/>
        <v>2.6101623315922193</v>
      </c>
    </row>
    <row r="241" spans="3:14">
      <c r="C241" s="4">
        <f>Pressure!AB241*1000000</f>
        <v>6284709.5958038634</v>
      </c>
      <c r="D241" s="78">
        <f>Pressure!I241</f>
        <v>1.3967353966066323E-4</v>
      </c>
      <c r="E241" s="40">
        <f>Pressure!H241</f>
        <v>139.67353966066324</v>
      </c>
      <c r="F241" s="10">
        <f t="shared" si="26"/>
        <v>4.5999999999999996</v>
      </c>
      <c r="G241" s="4">
        <f t="shared" si="25"/>
        <v>259844.65012104416</v>
      </c>
      <c r="H241" s="42">
        <f t="shared" si="27"/>
        <v>9.5573185431520411</v>
      </c>
      <c r="I241" s="10">
        <f t="shared" si="28"/>
        <v>1.2885300603399166</v>
      </c>
      <c r="J241" s="4">
        <f t="shared" si="29"/>
        <v>1131.0815248743988</v>
      </c>
      <c r="K241" s="4">
        <f t="shared" si="30"/>
        <v>254.2784777830131</v>
      </c>
      <c r="L241" s="42">
        <f>Pressure!Q241</f>
        <v>0.2932510769461828</v>
      </c>
      <c r="M241" s="10">
        <f t="shared" si="32"/>
        <v>1.4693399472423059</v>
      </c>
      <c r="N241" s="10">
        <f t="shared" si="31"/>
        <v>2.6101623315922193</v>
      </c>
    </row>
    <row r="242" spans="3:14">
      <c r="C242" s="4">
        <f>Pressure!AB242*1000000</f>
        <v>6286537.5640124409</v>
      </c>
      <c r="D242" s="78">
        <f>Pressure!I242</f>
        <v>1.3967353966066323E-4</v>
      </c>
      <c r="E242" s="40">
        <f>Pressure!H242</f>
        <v>139.67353966066324</v>
      </c>
      <c r="F242" s="10">
        <f t="shared" si="26"/>
        <v>4.5999999999999996</v>
      </c>
      <c r="G242" s="4">
        <f t="shared" si="25"/>
        <v>259920.22843573787</v>
      </c>
      <c r="H242" s="42">
        <f t="shared" si="27"/>
        <v>9.5595143091741566</v>
      </c>
      <c r="I242" s="10">
        <f t="shared" si="28"/>
        <v>1.2885515560162557</v>
      </c>
      <c r="J242" s="4">
        <f t="shared" si="29"/>
        <v>1131.4293853674451</v>
      </c>
      <c r="K242" s="4">
        <f t="shared" si="30"/>
        <v>254.35668031281082</v>
      </c>
      <c r="L242" s="42">
        <f>Pressure!Q242</f>
        <v>0.29455039117509452</v>
      </c>
      <c r="M242" s="10">
        <f t="shared" si="32"/>
        <v>1.469856309372616</v>
      </c>
      <c r="N242" s="10">
        <f t="shared" si="31"/>
        <v>2.6101623315922193</v>
      </c>
    </row>
    <row r="243" spans="3:14">
      <c r="C243" s="4">
        <f>Pressure!AB243*1000000</f>
        <v>6288358.7237188751</v>
      </c>
      <c r="D243" s="78">
        <f>Pressure!I243</f>
        <v>1.3967353966066323E-4</v>
      </c>
      <c r="E243" s="40">
        <f>Pressure!H243</f>
        <v>139.67353966066324</v>
      </c>
      <c r="F243" s="10">
        <f t="shared" si="26"/>
        <v>4.5999999999999996</v>
      </c>
      <c r="G243" s="4">
        <f t="shared" si="25"/>
        <v>259995.5252493009</v>
      </c>
      <c r="H243" s="42">
        <f t="shared" si="27"/>
        <v>9.5617017865098788</v>
      </c>
      <c r="I243" s="10">
        <f t="shared" si="28"/>
        <v>1.288572959201733</v>
      </c>
      <c r="J243" s="4">
        <f t="shared" si="29"/>
        <v>1131.7759502094507</v>
      </c>
      <c r="K243" s="4">
        <f t="shared" si="30"/>
        <v>254.43459156725208</v>
      </c>
      <c r="L243" s="42">
        <f>Pressure!Q243</f>
        <v>0.29584976136673435</v>
      </c>
      <c r="M243" s="10">
        <f t="shared" si="32"/>
        <v>1.4703707753044264</v>
      </c>
      <c r="N243" s="10">
        <f t="shared" si="31"/>
        <v>2.6101623315922193</v>
      </c>
    </row>
    <row r="244" spans="3:14">
      <c r="C244" s="4">
        <f>Pressure!AB244*1000000</f>
        <v>6290173.0760368444</v>
      </c>
      <c r="D244" s="78">
        <f>Pressure!I244</f>
        <v>1.3967353966066323E-4</v>
      </c>
      <c r="E244" s="40">
        <f>Pressure!H244</f>
        <v>139.67353966066324</v>
      </c>
      <c r="F244" s="10">
        <f t="shared" si="26"/>
        <v>4.5999999999999996</v>
      </c>
      <c r="G244" s="4">
        <f t="shared" si="25"/>
        <v>260070.54060777885</v>
      </c>
      <c r="H244" s="42">
        <f t="shared" si="27"/>
        <v>9.5638809777702143</v>
      </c>
      <c r="I244" s="10">
        <f t="shared" si="28"/>
        <v>1.2885942700592607</v>
      </c>
      <c r="J244" s="4">
        <f t="shared" si="29"/>
        <v>1132.121219612347</v>
      </c>
      <c r="K244" s="4">
        <f t="shared" si="30"/>
        <v>254.51221159398116</v>
      </c>
      <c r="L244" s="42">
        <f>Pressure!Q244</f>
        <v>0.2971491872988784</v>
      </c>
      <c r="M244" s="10">
        <f t="shared" si="32"/>
        <v>1.470883345086982</v>
      </c>
      <c r="N244" s="10">
        <f t="shared" si="31"/>
        <v>2.6101623315922193</v>
      </c>
    </row>
    <row r="245" spans="3:14">
      <c r="C245" s="4">
        <f>Pressure!AB245*1000000</f>
        <v>6291980.6220751144</v>
      </c>
      <c r="D245" s="78">
        <f>Pressure!I245</f>
        <v>1.3967353966066323E-4</v>
      </c>
      <c r="E245" s="40">
        <f>Pressure!H245</f>
        <v>139.67353966066324</v>
      </c>
      <c r="F245" s="10">
        <f t="shared" si="26"/>
        <v>4.5999999999999996</v>
      </c>
      <c r="G245" s="4">
        <f t="shared" si="25"/>
        <v>260145.27455701423</v>
      </c>
      <c r="H245" s="42">
        <f t="shared" si="27"/>
        <v>9.5660518855545007</v>
      </c>
      <c r="I245" s="10">
        <f t="shared" si="28"/>
        <v>1.2886154887508918</v>
      </c>
      <c r="J245" s="4">
        <f t="shared" si="29"/>
        <v>1132.4651937871311</v>
      </c>
      <c r="K245" s="4">
        <f t="shared" si="30"/>
        <v>254.58954044043233</v>
      </c>
      <c r="L245" s="42">
        <f>Pressure!Q245</f>
        <v>0.29844866874949844</v>
      </c>
      <c r="M245" s="10">
        <f t="shared" si="32"/>
        <v>1.4713940187693852</v>
      </c>
      <c r="N245" s="10">
        <f t="shared" si="31"/>
        <v>2.6101623315922193</v>
      </c>
    </row>
    <row r="246" spans="3:14">
      <c r="C246" s="4">
        <f>Pressure!AB246*1000000</f>
        <v>6293781.362937415</v>
      </c>
      <c r="D246" s="78">
        <f>Pressure!I246</f>
        <v>1.3967353966066323E-4</v>
      </c>
      <c r="E246" s="40">
        <f>Pressure!H246</f>
        <v>139.67353966066324</v>
      </c>
      <c r="F246" s="10">
        <f t="shared" si="26"/>
        <v>4.5999999999999996</v>
      </c>
      <c r="G246" s="4">
        <f t="shared" si="25"/>
        <v>260219.72714264135</v>
      </c>
      <c r="H246" s="42">
        <f t="shared" si="27"/>
        <v>9.5682145124502416</v>
      </c>
      <c r="I246" s="10">
        <f t="shared" si="28"/>
        <v>1.2886366154378199</v>
      </c>
      <c r="J246" s="4">
        <f t="shared" si="29"/>
        <v>1132.8078729438414</v>
      </c>
      <c r="K246" s="4">
        <f t="shared" si="30"/>
        <v>254.66657815382433</v>
      </c>
      <c r="L246" s="42">
        <f>Pressure!Q246</f>
        <v>0.29974820549676107</v>
      </c>
      <c r="M246" s="10">
        <f t="shared" si="32"/>
        <v>1.471902796400606</v>
      </c>
      <c r="N246" s="10">
        <f t="shared" si="31"/>
        <v>2.6101623315922193</v>
      </c>
    </row>
    <row r="247" spans="3:14">
      <c r="C247" s="4">
        <f>Pressure!AB247*1000000</f>
        <v>6295575.2997242017</v>
      </c>
      <c r="D247" s="78">
        <f>Pressure!I247</f>
        <v>1.3967353966066323E-4</v>
      </c>
      <c r="E247" s="40">
        <f>Pressure!H247</f>
        <v>139.67353966066324</v>
      </c>
      <c r="F247" s="10">
        <f t="shared" si="26"/>
        <v>4.5999999999999996</v>
      </c>
      <c r="G247" s="4">
        <f t="shared" si="25"/>
        <v>260293.8984101591</v>
      </c>
      <c r="H247" s="42">
        <f t="shared" si="27"/>
        <v>9.5703688610352735</v>
      </c>
      <c r="I247" s="10">
        <f t="shared" si="28"/>
        <v>1.2886576502804046</v>
      </c>
      <c r="J247" s="4">
        <f t="shared" si="29"/>
        <v>1133.1492572918937</v>
      </c>
      <c r="K247" s="4">
        <f t="shared" si="30"/>
        <v>254.74332478123594</v>
      </c>
      <c r="L247" s="42">
        <f>Pressure!Q247</f>
        <v>0.30104779731902676</v>
      </c>
      <c r="M247" s="10">
        <f t="shared" si="32"/>
        <v>1.4724096780294951</v>
      </c>
      <c r="N247" s="10">
        <f t="shared" si="31"/>
        <v>2.6101623315922193</v>
      </c>
    </row>
    <row r="248" spans="3:14">
      <c r="C248" s="4">
        <f>Pressure!AB248*1000000</f>
        <v>6297362.4335289747</v>
      </c>
      <c r="D248" s="78">
        <f>Pressure!I248</f>
        <v>1.3967353966066323E-4</v>
      </c>
      <c r="E248" s="40">
        <f>Pressure!H248</f>
        <v>139.67353966066324</v>
      </c>
      <c r="F248" s="10">
        <f t="shared" si="26"/>
        <v>4.5999999999999996</v>
      </c>
      <c r="G248" s="4">
        <f t="shared" si="25"/>
        <v>260367.78840477887</v>
      </c>
      <c r="H248" s="42">
        <f t="shared" si="27"/>
        <v>9.57251493387332</v>
      </c>
      <c r="I248" s="10">
        <f t="shared" si="28"/>
        <v>1.2886785934381302</v>
      </c>
      <c r="J248" s="4">
        <f t="shared" si="29"/>
        <v>1133.4893470393802</v>
      </c>
      <c r="K248" s="4">
        <f t="shared" si="30"/>
        <v>254.81978036944835</v>
      </c>
      <c r="L248" s="42">
        <f>Pressure!Q248</f>
        <v>0.30234744399484886</v>
      </c>
      <c r="M248" s="10">
        <f t="shared" si="32"/>
        <v>1.4729146637046016</v>
      </c>
      <c r="N248" s="10">
        <f t="shared" si="31"/>
        <v>2.6101623315922193</v>
      </c>
    </row>
    <row r="249" spans="3:14">
      <c r="C249" s="4">
        <f>Pressure!AB249*1000000</f>
        <v>6299142.7654426461</v>
      </c>
      <c r="D249" s="78">
        <f>Pressure!I249</f>
        <v>1.3967353966066323E-4</v>
      </c>
      <c r="E249" s="40">
        <f>Pressure!H249</f>
        <v>139.67353966066324</v>
      </c>
      <c r="F249" s="10">
        <f t="shared" si="26"/>
        <v>4.5999999999999996</v>
      </c>
      <c r="G249" s="4">
        <f t="shared" si="25"/>
        <v>260441.39717160497</v>
      </c>
      <c r="H249" s="42">
        <f t="shared" si="27"/>
        <v>9.5746527335192848</v>
      </c>
      <c r="I249" s="10">
        <f t="shared" si="28"/>
        <v>1.2886994450696609</v>
      </c>
      <c r="J249" s="4">
        <f t="shared" si="29"/>
        <v>1133.8281423939002</v>
      </c>
      <c r="K249" s="4">
        <f t="shared" si="30"/>
        <v>254.895944965132</v>
      </c>
      <c r="L249" s="42">
        <f>Pressure!Q249</f>
        <v>0.30364714530297282</v>
      </c>
      <c r="M249" s="10">
        <f t="shared" si="32"/>
        <v>1.4734177534743806</v>
      </c>
      <c r="N249" s="10">
        <f t="shared" si="31"/>
        <v>2.6101623315922193</v>
      </c>
    </row>
    <row r="250" spans="3:14">
      <c r="C250" s="4">
        <f>Pressure!AB250*1000000</f>
        <v>6300916.2965509091</v>
      </c>
      <c r="D250" s="78">
        <f>Pressure!I250</f>
        <v>1.3967353966066323E-4</v>
      </c>
      <c r="E250" s="40">
        <f>Pressure!H250</f>
        <v>139.67353966066324</v>
      </c>
      <c r="F250" s="10">
        <f t="shared" si="26"/>
        <v>4.5999999999999996</v>
      </c>
      <c r="G250" s="4">
        <f t="shared" si="25"/>
        <v>260514.72475552597</v>
      </c>
      <c r="H250" s="42">
        <f t="shared" si="27"/>
        <v>9.5767822625160797</v>
      </c>
      <c r="I250" s="10">
        <f t="shared" si="28"/>
        <v>1.2887202053328131</v>
      </c>
      <c r="J250" s="4">
        <f t="shared" si="29"/>
        <v>1134.16564356206</v>
      </c>
      <c r="K250" s="4">
        <f t="shared" si="30"/>
        <v>254.97181861473408</v>
      </c>
      <c r="L250" s="42">
        <f>Pressure!Q250</f>
        <v>0.30494690102233518</v>
      </c>
      <c r="M250" s="10">
        <f t="shared" si="32"/>
        <v>1.4739189473872769</v>
      </c>
      <c r="N250" s="10">
        <f t="shared" si="31"/>
        <v>2.6101623315922193</v>
      </c>
    </row>
    <row r="251" spans="3:14">
      <c r="C251" s="4">
        <f>Pressure!AB251*1000000</f>
        <v>6302683.0279343911</v>
      </c>
      <c r="D251" s="78">
        <f>Pressure!I251</f>
        <v>1.3967353966066323E-4</v>
      </c>
      <c r="E251" s="40">
        <f>Pressure!H251</f>
        <v>139.67353966066324</v>
      </c>
      <c r="F251" s="10">
        <f t="shared" si="26"/>
        <v>4.5999999999999996</v>
      </c>
      <c r="G251" s="4">
        <f t="shared" si="25"/>
        <v>260587.77120122098</v>
      </c>
      <c r="H251" s="42">
        <f t="shared" si="27"/>
        <v>9.5789035233948372</v>
      </c>
      <c r="I251" s="10">
        <f t="shared" si="28"/>
        <v>1.2887408743845596</v>
      </c>
      <c r="J251" s="4">
        <f t="shared" si="29"/>
        <v>1134.5018507495017</v>
      </c>
      <c r="K251" s="4">
        <f t="shared" si="30"/>
        <v>255.0474013644849</v>
      </c>
      <c r="L251" s="42">
        <f>Pressure!Q251</f>
        <v>0.30624671093206268</v>
      </c>
      <c r="M251" s="10">
        <f t="shared" si="32"/>
        <v>1.4744182454914132</v>
      </c>
      <c r="N251" s="10">
        <f t="shared" si="31"/>
        <v>2.6101623315922193</v>
      </c>
    </row>
    <row r="252" spans="3:14">
      <c r="C252" s="4">
        <f>Pressure!AB252*1000000</f>
        <v>6304442.9606692214</v>
      </c>
      <c r="D252" s="78">
        <f>Pressure!I252</f>
        <v>1.3967353966066323E-4</v>
      </c>
      <c r="E252" s="40">
        <f>Pressure!H252</f>
        <v>139.67353966066324</v>
      </c>
      <c r="F252" s="10">
        <f t="shared" si="26"/>
        <v>4.5999999999999996</v>
      </c>
      <c r="G252" s="4">
        <f t="shared" si="25"/>
        <v>260660.53655318313</v>
      </c>
      <c r="H252" s="42">
        <f t="shared" si="27"/>
        <v>9.5810165186755984</v>
      </c>
      <c r="I252" s="10">
        <f t="shared" si="28"/>
        <v>1.2887614523810405</v>
      </c>
      <c r="J252" s="4">
        <f t="shared" si="29"/>
        <v>1134.8367641610121</v>
      </c>
      <c r="K252" s="4">
        <f t="shared" si="30"/>
        <v>255.12269326042266</v>
      </c>
      <c r="L252" s="42">
        <f>Pressure!Q252</f>
        <v>0.3075465748114713</v>
      </c>
      <c r="M252" s="10">
        <f t="shared" si="32"/>
        <v>1.4749156478346752</v>
      </c>
      <c r="N252" s="10">
        <f t="shared" si="31"/>
        <v>2.6101623315922193</v>
      </c>
    </row>
    <row r="253" spans="3:14">
      <c r="C253" s="4">
        <f>Pressure!AB253*1000000</f>
        <v>6306196.0958273141</v>
      </c>
      <c r="D253" s="78">
        <f>Pressure!I253</f>
        <v>1.3967353966066323E-4</v>
      </c>
      <c r="E253" s="40">
        <f>Pressure!H253</f>
        <v>139.67353966066324</v>
      </c>
      <c r="F253" s="10">
        <f t="shared" si="26"/>
        <v>4.5999999999999996</v>
      </c>
      <c r="G253" s="4">
        <f t="shared" si="25"/>
        <v>260733.02085573127</v>
      </c>
      <c r="H253" s="42">
        <f t="shared" si="27"/>
        <v>9.5831212508676522</v>
      </c>
      <c r="I253" s="10">
        <f t="shared" si="28"/>
        <v>1.2887819394775681</v>
      </c>
      <c r="J253" s="4">
        <f t="shared" si="29"/>
        <v>1135.1703840005746</v>
      </c>
      <c r="K253" s="4">
        <f t="shared" si="30"/>
        <v>255.19769434840489</v>
      </c>
      <c r="L253" s="42">
        <f>Pressure!Q253</f>
        <v>0.30884649244006546</v>
      </c>
      <c r="M253" s="10">
        <f t="shared" si="32"/>
        <v>1.4754111544650015</v>
      </c>
      <c r="N253" s="10">
        <f t="shared" si="31"/>
        <v>2.6101623315922193</v>
      </c>
    </row>
    <row r="254" spans="3:14">
      <c r="C254" s="4">
        <f>Pressure!AB254*1000000</f>
        <v>6307942.4344760133</v>
      </c>
      <c r="D254" s="78">
        <f>Pressure!I254</f>
        <v>1.3967353966066323E-4</v>
      </c>
      <c r="E254" s="40">
        <f>Pressure!H254</f>
        <v>139.67353966066324</v>
      </c>
      <c r="F254" s="10">
        <f t="shared" si="26"/>
        <v>4.5999999999999996</v>
      </c>
      <c r="G254" s="4">
        <f t="shared" si="25"/>
        <v>260805.22415299533</v>
      </c>
      <c r="H254" s="42">
        <f t="shared" si="27"/>
        <v>9.5852177224691513</v>
      </c>
      <c r="I254" s="10">
        <f t="shared" si="28"/>
        <v>1.2888023358286274</v>
      </c>
      <c r="J254" s="4">
        <f t="shared" si="29"/>
        <v>1135.5027104713042</v>
      </c>
      <c r="K254" s="4">
        <f t="shared" si="30"/>
        <v>255.27240467409385</v>
      </c>
      <c r="L254" s="42">
        <f>Pressure!Q254</f>
        <v>0.31014646359753711</v>
      </c>
      <c r="M254" s="10">
        <f t="shared" si="32"/>
        <v>1.4759047654301796</v>
      </c>
      <c r="N254" s="10">
        <f t="shared" si="31"/>
        <v>2.6101623315922193</v>
      </c>
    </row>
    <row r="255" spans="3:14">
      <c r="C255" s="4">
        <f>Pressure!AB255*1000000</f>
        <v>6309681.9776772754</v>
      </c>
      <c r="D255" s="78">
        <f>Pressure!I255</f>
        <v>1.3967353966066323E-4</v>
      </c>
      <c r="E255" s="40">
        <f>Pressure!H255</f>
        <v>139.67353966066324</v>
      </c>
      <c r="F255" s="10">
        <f t="shared" si="26"/>
        <v>4.5999999999999996</v>
      </c>
      <c r="G255" s="4">
        <f t="shared" si="25"/>
        <v>260877.14648888246</v>
      </c>
      <c r="H255" s="42">
        <f t="shared" si="27"/>
        <v>9.5873059359661248</v>
      </c>
      <c r="I255" s="10">
        <f t="shared" si="28"/>
        <v>1.2888226415878685</v>
      </c>
      <c r="J255" s="4">
        <f t="shared" si="29"/>
        <v>1135.8337437752903</v>
      </c>
      <c r="K255" s="4">
        <f t="shared" si="30"/>
        <v>255.34682428292123</v>
      </c>
      <c r="L255" s="42">
        <f>Pressure!Q255</f>
        <v>0.31144648806376468</v>
      </c>
      <c r="M255" s="10">
        <f t="shared" si="32"/>
        <v>1.476396480777572</v>
      </c>
      <c r="N255" s="10">
        <f t="shared" si="31"/>
        <v>2.6101623315922193</v>
      </c>
    </row>
    <row r="256" spans="3:14">
      <c r="C256" s="4">
        <f>Pressure!AB256*1000000</f>
        <v>6311414.7264892301</v>
      </c>
      <c r="D256" s="78">
        <f>Pressure!I256</f>
        <v>1.3967353966066323E-4</v>
      </c>
      <c r="E256" s="40">
        <f>Pressure!H256</f>
        <v>139.67353966066324</v>
      </c>
      <c r="F256" s="10">
        <f t="shared" si="26"/>
        <v>4.5999999999999996</v>
      </c>
      <c r="G256" s="4">
        <f t="shared" si="25"/>
        <v>260948.78790714155</v>
      </c>
      <c r="H256" s="42">
        <f t="shared" si="27"/>
        <v>9.5893858938343595</v>
      </c>
      <c r="I256" s="10">
        <f t="shared" si="28"/>
        <v>1.2888428569081285</v>
      </c>
      <c r="J256" s="4">
        <f t="shared" si="29"/>
        <v>1136.1634841138934</v>
      </c>
      <c r="K256" s="4">
        <f t="shared" si="30"/>
        <v>255.42095322015498</v>
      </c>
      <c r="L256" s="42">
        <f>Pressure!Q256</f>
        <v>0.31274656561881237</v>
      </c>
      <c r="M256" s="10">
        <f t="shared" si="32"/>
        <v>1.476886300554644</v>
      </c>
      <c r="N256" s="10">
        <f t="shared" si="31"/>
        <v>2.6101623315922193</v>
      </c>
    </row>
    <row r="257" spans="3:14">
      <c r="C257" s="4">
        <f>Pressure!AB257*1000000</f>
        <v>6313140.6819656333</v>
      </c>
      <c r="D257" s="78">
        <f>Pressure!I257</f>
        <v>1.3967353966066323E-4</v>
      </c>
      <c r="E257" s="40">
        <f>Pressure!H257</f>
        <v>139.67353966066324</v>
      </c>
      <c r="F257" s="10">
        <f t="shared" si="26"/>
        <v>4.5999999999999996</v>
      </c>
      <c r="G257" s="4">
        <f t="shared" si="25"/>
        <v>261020.14845134076</v>
      </c>
      <c r="H257" s="42">
        <f t="shared" si="27"/>
        <v>9.5914575985387778</v>
      </c>
      <c r="I257" s="10">
        <f t="shared" si="28"/>
        <v>1.2888629819414275</v>
      </c>
      <c r="J257" s="4">
        <f t="shared" si="29"/>
        <v>1136.4919316876428</v>
      </c>
      <c r="K257" s="4">
        <f t="shared" si="30"/>
        <v>255.49479153087606</v>
      </c>
      <c r="L257" s="42">
        <f>Pressure!Q257</f>
        <v>0.31404669604292912</v>
      </c>
      <c r="M257" s="10">
        <f t="shared" si="32"/>
        <v>1.4773742248086423</v>
      </c>
      <c r="N257" s="10">
        <f t="shared" si="31"/>
        <v>2.6101623315922193</v>
      </c>
    </row>
    <row r="258" spans="3:14">
      <c r="C258" s="4">
        <f>Pressure!AB258*1000000</f>
        <v>6314859.8451547269</v>
      </c>
      <c r="D258" s="78">
        <f>Pressure!I258</f>
        <v>1.3967353966066323E-4</v>
      </c>
      <c r="E258" s="40">
        <f>Pressure!H258</f>
        <v>139.67353966066324</v>
      </c>
      <c r="F258" s="10">
        <f t="shared" si="26"/>
        <v>4.5999999999999996</v>
      </c>
      <c r="G258" s="4">
        <f t="shared" si="25"/>
        <v>261091.22816482015</v>
      </c>
      <c r="H258" s="42">
        <f t="shared" si="27"/>
        <v>9.5935210525320507</v>
      </c>
      <c r="I258" s="10">
        <f t="shared" si="28"/>
        <v>1.2888830168389587</v>
      </c>
      <c r="J258" s="4">
        <f t="shared" si="29"/>
        <v>1136.8190866960174</v>
      </c>
      <c r="K258" s="4">
        <f t="shared" si="30"/>
        <v>255.56833925992927</v>
      </c>
      <c r="L258" s="42">
        <f>Pressure!Q258</f>
        <v>0.3153468791165478</v>
      </c>
      <c r="M258" s="10">
        <f t="shared" si="32"/>
        <v>1.4778602535866361</v>
      </c>
      <c r="N258" s="10">
        <f t="shared" si="31"/>
        <v>2.6101623315922193</v>
      </c>
    </row>
    <row r="259" spans="3:14">
      <c r="C259" s="4">
        <f>Pressure!AB259*1000000</f>
        <v>6316572.2171009621</v>
      </c>
      <c r="D259" s="78">
        <f>Pressure!I259</f>
        <v>1.3967353966066323E-4</v>
      </c>
      <c r="E259" s="40">
        <f>Pressure!H259</f>
        <v>139.67353966066324</v>
      </c>
      <c r="F259" s="10">
        <f t="shared" si="26"/>
        <v>4.5999999999999996</v>
      </c>
      <c r="G259" s="4">
        <f t="shared" si="25"/>
        <v>261162.02709076315</v>
      </c>
      <c r="H259" s="42">
        <f t="shared" si="27"/>
        <v>9.5955762582567026</v>
      </c>
      <c r="I259" s="10">
        <f t="shared" si="28"/>
        <v>1.2889029617511112</v>
      </c>
      <c r="J259" s="4">
        <f t="shared" si="29"/>
        <v>1137.1449493377752</v>
      </c>
      <c r="K259" s="4">
        <f t="shared" si="30"/>
        <v>255.64159645199749</v>
      </c>
      <c r="L259" s="42">
        <f>Pressure!Q259</f>
        <v>0.31664711462028422</v>
      </c>
      <c r="M259" s="10">
        <f t="shared" si="32"/>
        <v>1.4783443869354556</v>
      </c>
      <c r="N259" s="10">
        <f t="shared" si="31"/>
        <v>2.6101623315922193</v>
      </c>
    </row>
    <row r="260" spans="3:14">
      <c r="C260" s="4">
        <f>Pressure!AB260*1000000</f>
        <v>6318277.7988436865</v>
      </c>
      <c r="D260" s="78">
        <f>Pressure!I260</f>
        <v>1.3967353966066323E-4</v>
      </c>
      <c r="E260" s="40">
        <f>Pressure!H260</f>
        <v>139.67353966066324</v>
      </c>
      <c r="F260" s="10">
        <f t="shared" si="26"/>
        <v>4.5999999999999996</v>
      </c>
      <c r="G260" s="4">
        <f t="shared" si="25"/>
        <v>261232.54527214213</v>
      </c>
      <c r="H260" s="42">
        <f t="shared" si="27"/>
        <v>9.5976232181435446</v>
      </c>
      <c r="I260" s="10">
        <f t="shared" si="28"/>
        <v>1.2889228168274582</v>
      </c>
      <c r="J260" s="4">
        <f t="shared" si="29"/>
        <v>1137.4695198107031</v>
      </c>
      <c r="K260" s="4">
        <f t="shared" si="30"/>
        <v>255.71456315154515</v>
      </c>
      <c r="L260" s="42">
        <f>Pressure!Q260</f>
        <v>0.3179474023349364</v>
      </c>
      <c r="M260" s="10">
        <f t="shared" si="32"/>
        <v>1.4788266249019304</v>
      </c>
      <c r="N260" s="10">
        <f t="shared" si="31"/>
        <v>2.6101623315922193</v>
      </c>
    </row>
    <row r="261" spans="3:14">
      <c r="C261" s="4">
        <f>Pressure!AB261*1000000</f>
        <v>6319976.5914182719</v>
      </c>
      <c r="D261" s="78">
        <f>Pressure!I261</f>
        <v>1.3967353966066323E-4</v>
      </c>
      <c r="E261" s="40">
        <f>Pressure!H261</f>
        <v>139.67353966066324</v>
      </c>
      <c r="F261" s="10">
        <f t="shared" si="26"/>
        <v>4.5999999999999996</v>
      </c>
      <c r="G261" s="4">
        <f t="shared" si="25"/>
        <v>261302.78275176507</v>
      </c>
      <c r="H261" s="42">
        <f t="shared" si="27"/>
        <v>9.5996619346130299</v>
      </c>
      <c r="I261" s="10">
        <f t="shared" si="28"/>
        <v>1.2889425822167724</v>
      </c>
      <c r="J261" s="4">
        <f t="shared" si="29"/>
        <v>1137.7927983118313</v>
      </c>
      <c r="K261" s="4">
        <f t="shared" si="30"/>
        <v>255.78723940286665</v>
      </c>
      <c r="L261" s="42">
        <f>Pressure!Q261</f>
        <v>0.31924774204148348</v>
      </c>
      <c r="M261" s="10">
        <f t="shared" si="32"/>
        <v>1.4793069675325454</v>
      </c>
      <c r="N261" s="10">
        <f t="shared" si="31"/>
        <v>2.6101623315922193</v>
      </c>
    </row>
    <row r="262" spans="3:14">
      <c r="C262" s="4">
        <f>Pressure!AB262*1000000</f>
        <v>6321668.5958552072</v>
      </c>
      <c r="D262" s="78">
        <f>Pressure!I262</f>
        <v>1.3967353966066323E-4</v>
      </c>
      <c r="E262" s="40">
        <f>Pressure!H262</f>
        <v>139.67353966066324</v>
      </c>
      <c r="F262" s="10">
        <f t="shared" si="26"/>
        <v>4.5999999999999996</v>
      </c>
      <c r="G262" s="4">
        <f t="shared" si="25"/>
        <v>261372.73957223809</v>
      </c>
      <c r="H262" s="42">
        <f t="shared" si="27"/>
        <v>9.6016924100741754</v>
      </c>
      <c r="I262" s="10">
        <f t="shared" si="28"/>
        <v>1.2889622580670186</v>
      </c>
      <c r="J262" s="4">
        <f t="shared" si="29"/>
        <v>1138.1147850372608</v>
      </c>
      <c r="K262" s="4">
        <f t="shared" si="30"/>
        <v>255.8596252500474</v>
      </c>
      <c r="L262" s="42">
        <f>Pressure!Q262</f>
        <v>0.32054813352108502</v>
      </c>
      <c r="M262" s="10">
        <f t="shared" si="32"/>
        <v>1.4797854148738423</v>
      </c>
      <c r="N262" s="10">
        <f t="shared" si="31"/>
        <v>2.6101623315922193</v>
      </c>
    </row>
    <row r="263" spans="3:14">
      <c r="C263" s="4">
        <f>Pressure!AB263*1000000</f>
        <v>6323353.8131806105</v>
      </c>
      <c r="D263" s="78">
        <f>Pressure!I263</f>
        <v>1.3967353966066323E-4</v>
      </c>
      <c r="E263" s="40">
        <f>Pressure!H263</f>
        <v>139.67353966066324</v>
      </c>
      <c r="F263" s="10">
        <f t="shared" si="26"/>
        <v>4.5999999999999996</v>
      </c>
      <c r="G263" s="4">
        <f t="shared" si="25"/>
        <v>261442.41577598659</v>
      </c>
      <c r="H263" s="42">
        <f t="shared" si="27"/>
        <v>9.6037146469252228</v>
      </c>
      <c r="I263" s="10">
        <f t="shared" si="28"/>
        <v>1.2889818445253625</v>
      </c>
      <c r="J263" s="4">
        <f t="shared" si="29"/>
        <v>1138.435480182261</v>
      </c>
      <c r="K263" s="4">
        <f t="shared" si="30"/>
        <v>255.93172073698597</v>
      </c>
      <c r="L263" s="42">
        <f>Pressure!Q263</f>
        <v>0.32184857655507998</v>
      </c>
      <c r="M263" s="10">
        <f t="shared" si="32"/>
        <v>1.4802619669720507</v>
      </c>
      <c r="N263" s="10">
        <f t="shared" si="31"/>
        <v>2.6101623315922193</v>
      </c>
    </row>
    <row r="264" spans="3:14">
      <c r="C264" s="4">
        <f>Pressure!AB264*1000000</f>
        <v>6325032.2444158364</v>
      </c>
      <c r="D264" s="78">
        <f>Pressure!I264</f>
        <v>1.3967353966066323E-4</v>
      </c>
      <c r="E264" s="40">
        <f>Pressure!H264</f>
        <v>139.67353966066324</v>
      </c>
      <c r="F264" s="10">
        <f t="shared" si="26"/>
        <v>4.5999999999999996</v>
      </c>
      <c r="G264" s="4">
        <f t="shared" si="25"/>
        <v>261511.81140523902</v>
      </c>
      <c r="H264" s="42">
        <f t="shared" si="27"/>
        <v>9.6057286475531143</v>
      </c>
      <c r="I264" s="10">
        <f t="shared" si="28"/>
        <v>1.2890013417381692</v>
      </c>
      <c r="J264" s="4">
        <f t="shared" si="29"/>
        <v>1138.7548839411945</v>
      </c>
      <c r="K264" s="4">
        <f t="shared" si="30"/>
        <v>256.00352590737702</v>
      </c>
      <c r="L264" s="42">
        <f>Pressure!Q264</f>
        <v>0.3231490709249859</v>
      </c>
      <c r="M264" s="10">
        <f t="shared" si="32"/>
        <v>1.4807366238732882</v>
      </c>
      <c r="N264" s="10">
        <f t="shared" si="31"/>
        <v>2.6101623315922193</v>
      </c>
    </row>
    <row r="265" spans="3:14">
      <c r="C265" s="4">
        <f>Pressure!AB265*1000000</f>
        <v>6326703.8905777549</v>
      </c>
      <c r="D265" s="78">
        <f>Pressure!I265</f>
        <v>1.3967353966066323E-4</v>
      </c>
      <c r="E265" s="40">
        <f>Pressure!H265</f>
        <v>139.67353966066324</v>
      </c>
      <c r="F265" s="10">
        <f t="shared" si="26"/>
        <v>4.5999999999999996</v>
      </c>
      <c r="G265" s="4">
        <f t="shared" si="25"/>
        <v>261580.92650203838</v>
      </c>
      <c r="H265" s="42">
        <f t="shared" si="27"/>
        <v>9.6077344143339083</v>
      </c>
      <c r="I265" s="10">
        <f t="shared" si="28"/>
        <v>1.2890207498510091</v>
      </c>
      <c r="J265" s="4">
        <f t="shared" si="29"/>
        <v>1139.0729965075705</v>
      </c>
      <c r="K265" s="4">
        <f t="shared" si="30"/>
        <v>256.07504080472336</v>
      </c>
      <c r="L265" s="42">
        <f>Pressure!Q265</f>
        <v>0.32444961641249814</v>
      </c>
      <c r="M265" s="10">
        <f t="shared" si="32"/>
        <v>1.4812093856236046</v>
      </c>
      <c r="N265" s="10">
        <f t="shared" si="31"/>
        <v>2.6101623315922193</v>
      </c>
    </row>
    <row r="266" spans="3:14">
      <c r="C266" s="4">
        <f>Pressure!AB266*1000000</f>
        <v>6328368.7526790695</v>
      </c>
      <c r="D266" s="78">
        <f>Pressure!I266</f>
        <v>1.3967353966066323E-4</v>
      </c>
      <c r="E266" s="40">
        <f>Pressure!H266</f>
        <v>139.67353966066324</v>
      </c>
      <c r="F266" s="10">
        <f t="shared" si="26"/>
        <v>4.5999999999999996</v>
      </c>
      <c r="G266" s="4">
        <f t="shared" si="25"/>
        <v>261649.76110825545</v>
      </c>
      <c r="H266" s="42">
        <f t="shared" si="27"/>
        <v>9.6097319496331401</v>
      </c>
      <c r="I266" s="10">
        <f t="shared" si="28"/>
        <v>1.2890400690086643</v>
      </c>
      <c r="J266" s="4">
        <f t="shared" si="29"/>
        <v>1139.3898180741055</v>
      </c>
      <c r="K266" s="4">
        <f t="shared" si="30"/>
        <v>256.14626547234963</v>
      </c>
      <c r="L266" s="42">
        <f>Pressure!Q266</f>
        <v>0.32575021279948874</v>
      </c>
      <c r="M266" s="10">
        <f t="shared" si="32"/>
        <v>1.4816802522686732</v>
      </c>
      <c r="N266" s="10">
        <f t="shared" si="31"/>
        <v>2.6101623315922193</v>
      </c>
    </row>
    <row r="267" spans="3:14">
      <c r="C267" s="4">
        <f>Pressure!AB267*1000000</f>
        <v>6330026.8317273948</v>
      </c>
      <c r="D267" s="78">
        <f>Pressure!I267</f>
        <v>1.3967353966066323E-4</v>
      </c>
      <c r="E267" s="40">
        <f>Pressure!H267</f>
        <v>139.67353966066324</v>
      </c>
      <c r="F267" s="10">
        <f t="shared" si="26"/>
        <v>4.5999999999999996</v>
      </c>
      <c r="G267" s="4">
        <f t="shared" si="25"/>
        <v>261718.3152655506</v>
      </c>
      <c r="H267" s="42">
        <f t="shared" si="27"/>
        <v>9.6117212558047083</v>
      </c>
      <c r="I267" s="10">
        <f t="shared" si="28"/>
        <v>1.2890592993551211</v>
      </c>
      <c r="J267" s="4">
        <f t="shared" si="29"/>
        <v>1139.7053488325475</v>
      </c>
      <c r="K267" s="4">
        <f t="shared" si="30"/>
        <v>256.21719995336264</v>
      </c>
      <c r="L267" s="42">
        <f>Pressure!Q267</f>
        <v>0.32705085986800569</v>
      </c>
      <c r="M267" s="10">
        <f t="shared" si="32"/>
        <v>1.4821492238541527</v>
      </c>
      <c r="N267" s="10">
        <f t="shared" si="31"/>
        <v>2.6101623315922193</v>
      </c>
    </row>
    <row r="268" spans="3:14">
      <c r="C268" s="4">
        <f>Pressure!AB268*1000000</f>
        <v>6331678.1287264656</v>
      </c>
      <c r="D268" s="78">
        <f>Pressure!I268</f>
        <v>1.3967353966066323E-4</v>
      </c>
      <c r="E268" s="40">
        <f>Pressure!H268</f>
        <v>139.67353966066324</v>
      </c>
      <c r="F268" s="10">
        <f t="shared" si="26"/>
        <v>4.5999999999999996</v>
      </c>
      <c r="G268" s="4">
        <f t="shared" si="25"/>
        <v>261786.58901542379</v>
      </c>
      <c r="H268" s="42">
        <f t="shared" si="27"/>
        <v>9.6137023351923769</v>
      </c>
      <c r="I268" s="10">
        <f t="shared" si="28"/>
        <v>1.2890784410335865</v>
      </c>
      <c r="J268" s="4">
        <f t="shared" si="29"/>
        <v>1140.0195889739064</v>
      </c>
      <c r="K268" s="4">
        <f t="shared" si="30"/>
        <v>256.28784429070328</v>
      </c>
      <c r="L268" s="42">
        <f>Pressure!Q268</f>
        <v>0.32835155740027216</v>
      </c>
      <c r="M268" s="10">
        <f t="shared" si="32"/>
        <v>1.4826163004255937</v>
      </c>
      <c r="N268" s="10">
        <f t="shared" si="31"/>
        <v>2.6101623315922193</v>
      </c>
    </row>
    <row r="269" spans="3:14">
      <c r="C269" s="4">
        <f>Pressure!AB269*1000000</f>
        <v>6333322.6446749205</v>
      </c>
      <c r="D269" s="78">
        <f>Pressure!I269</f>
        <v>1.3967353966066323E-4</v>
      </c>
      <c r="E269" s="40">
        <f>Pressure!H269</f>
        <v>139.67353966066324</v>
      </c>
      <c r="F269" s="10">
        <f t="shared" si="26"/>
        <v>4.5999999999999996</v>
      </c>
      <c r="G269" s="4">
        <f t="shared" si="25"/>
        <v>261854.58239916424</v>
      </c>
      <c r="H269" s="42">
        <f t="shared" si="27"/>
        <v>9.615675190128302</v>
      </c>
      <c r="I269" s="10">
        <f t="shared" si="28"/>
        <v>1.289097494186477</v>
      </c>
      <c r="J269" s="4">
        <f t="shared" si="29"/>
        <v>1140.3325386882223</v>
      </c>
      <c r="K269" s="4">
        <f t="shared" si="30"/>
        <v>256.3581985270946</v>
      </c>
      <c r="L269" s="42">
        <f>Pressure!Q269</f>
        <v>0.32965230517868555</v>
      </c>
      <c r="M269" s="10">
        <f t="shared" si="32"/>
        <v>1.4830814820283693</v>
      </c>
      <c r="N269" s="10">
        <f t="shared" si="31"/>
        <v>2.6101623315922193</v>
      </c>
    </row>
    <row r="270" spans="3:14">
      <c r="C270" s="4">
        <f>Pressure!AB270*1000000</f>
        <v>6334960.3805676233</v>
      </c>
      <c r="D270" s="78">
        <f>Pressure!I270</f>
        <v>1.3967353966066323E-4</v>
      </c>
      <c r="E270" s="40">
        <f>Pressure!H270</f>
        <v>139.67353966066324</v>
      </c>
      <c r="F270" s="10">
        <f t="shared" si="26"/>
        <v>4.5999999999999996</v>
      </c>
      <c r="G270" s="4">
        <f t="shared" si="25"/>
        <v>261922.2954579051</v>
      </c>
      <c r="H270" s="42">
        <f t="shared" si="27"/>
        <v>9.6176398229346436</v>
      </c>
      <c r="I270" s="10">
        <f t="shared" si="28"/>
        <v>1.2891164589554363</v>
      </c>
      <c r="J270" s="4">
        <f t="shared" si="29"/>
        <v>1140.6441981648161</v>
      </c>
      <c r="K270" s="4">
        <f t="shared" si="30"/>
        <v>256.42826270509784</v>
      </c>
      <c r="L270" s="42">
        <f>Pressure!Q270</f>
        <v>0.33095310298581643</v>
      </c>
      <c r="M270" s="10">
        <f t="shared" si="32"/>
        <v>1.4835447687074939</v>
      </c>
      <c r="N270" s="10">
        <f t="shared" si="31"/>
        <v>2.6101623315922193</v>
      </c>
    </row>
    <row r="271" spans="3:14">
      <c r="C271" s="4">
        <f>Pressure!AB271*1000000</f>
        <v>6336591.3373941062</v>
      </c>
      <c r="D271" s="78">
        <f>Pressure!I271</f>
        <v>1.3967353966066323E-4</v>
      </c>
      <c r="E271" s="40">
        <f>Pressure!H271</f>
        <v>139.67353966066324</v>
      </c>
      <c r="F271" s="10">
        <f t="shared" si="26"/>
        <v>4.5999999999999996</v>
      </c>
      <c r="G271" s="4">
        <f t="shared" si="25"/>
        <v>261989.72823255917</v>
      </c>
      <c r="H271" s="42">
        <f t="shared" si="27"/>
        <v>9.6195962359216818</v>
      </c>
      <c r="I271" s="10">
        <f t="shared" si="28"/>
        <v>1.2891353354813204</v>
      </c>
      <c r="J271" s="4">
        <f t="shared" si="29"/>
        <v>1140.9545675919951</v>
      </c>
      <c r="K271" s="4">
        <f t="shared" si="30"/>
        <v>256.49803686704627</v>
      </c>
      <c r="L271" s="42">
        <f>Pressure!Q271</f>
        <v>0.33225395060440804</v>
      </c>
      <c r="M271" s="10">
        <f t="shared" si="32"/>
        <v>1.4840061605081594</v>
      </c>
      <c r="N271" s="10">
        <f t="shared" si="31"/>
        <v>2.6101623315922193</v>
      </c>
    </row>
    <row r="272" spans="3:14">
      <c r="C272" s="4">
        <f>Pressure!AB272*1000000</f>
        <v>6338215.51614027</v>
      </c>
      <c r="D272" s="78">
        <f>Pressure!I272</f>
        <v>1.3967353966066323E-4</v>
      </c>
      <c r="E272" s="40">
        <f>Pressure!H272</f>
        <v>139.67353966066324</v>
      </c>
      <c r="F272" s="10">
        <f t="shared" si="26"/>
        <v>4.5999999999999996</v>
      </c>
      <c r="G272" s="4">
        <f t="shared" si="25"/>
        <v>262056.88076388897</v>
      </c>
      <c r="H272" s="42">
        <f t="shared" si="27"/>
        <v>9.6215444313899123</v>
      </c>
      <c r="I272" s="10">
        <f t="shared" si="28"/>
        <v>1.2891541239042208</v>
      </c>
      <c r="J272" s="4">
        <f t="shared" si="29"/>
        <v>1141.2636471573758</v>
      </c>
      <c r="K272" s="4">
        <f t="shared" si="30"/>
        <v>256.56752105511799</v>
      </c>
      <c r="L272" s="42">
        <f>Pressure!Q272</f>
        <v>0.3335548478173751</v>
      </c>
      <c r="M272" s="10">
        <f t="shared" si="32"/>
        <v>1.4844656574750532</v>
      </c>
      <c r="N272" s="10">
        <f t="shared" si="31"/>
        <v>2.6101623315922193</v>
      </c>
    </row>
    <row r="273" spans="3:14">
      <c r="C273" s="4">
        <f>Pressure!AB273*1000000</f>
        <v>6339832.9177869121</v>
      </c>
      <c r="D273" s="78">
        <f>Pressure!I273</f>
        <v>1.3967353966066323E-4</v>
      </c>
      <c r="E273" s="40">
        <f>Pressure!H273</f>
        <v>139.67353966066324</v>
      </c>
      <c r="F273" s="10">
        <f t="shared" si="26"/>
        <v>4.5999999999999996</v>
      </c>
      <c r="G273" s="4">
        <f t="shared" si="25"/>
        <v>262123.75309244613</v>
      </c>
      <c r="H273" s="42">
        <f t="shared" si="27"/>
        <v>9.623484411628235</v>
      </c>
      <c r="I273" s="10">
        <f t="shared" si="28"/>
        <v>1.2891728243634477</v>
      </c>
      <c r="J273" s="4">
        <f t="shared" si="29"/>
        <v>1141.5714370476019</v>
      </c>
      <c r="K273" s="4">
        <f t="shared" si="30"/>
        <v>256.63671531127238</v>
      </c>
      <c r="L273" s="42">
        <f>Pressure!Q273</f>
        <v>0.33485579440780322</v>
      </c>
      <c r="M273" s="10">
        <f t="shared" si="32"/>
        <v>1.4849232596530784</v>
      </c>
      <c r="N273" s="10">
        <f t="shared" si="31"/>
        <v>2.6101623315922193</v>
      </c>
    </row>
    <row r="274" spans="3:14">
      <c r="C274" s="4">
        <f>Pressure!AB274*1000000</f>
        <v>6341443.5433107493</v>
      </c>
      <c r="D274" s="78">
        <f>Pressure!I274</f>
        <v>1.3967353966066323E-4</v>
      </c>
      <c r="E274" s="40">
        <f>Pressure!H274</f>
        <v>139.67353966066324</v>
      </c>
      <c r="F274" s="10">
        <f t="shared" si="26"/>
        <v>4.5999999999999996</v>
      </c>
      <c r="G274" s="4">
        <f t="shared" si="25"/>
        <v>262190.34525861352</v>
      </c>
      <c r="H274" s="42">
        <f t="shared" si="27"/>
        <v>9.6254161789152626</v>
      </c>
      <c r="I274" s="10">
        <f t="shared" si="28"/>
        <v>1.2891914369975475</v>
      </c>
      <c r="J274" s="4">
        <f t="shared" si="29"/>
        <v>1141.8779374485423</v>
      </c>
      <c r="K274" s="4">
        <f t="shared" si="30"/>
        <v>256.70561967729469</v>
      </c>
      <c r="L274" s="42">
        <f>Pressure!Q274</f>
        <v>0.33615679015894778</v>
      </c>
      <c r="M274" s="10">
        <f t="shared" si="32"/>
        <v>1.4853789670865962</v>
      </c>
      <c r="N274" s="10">
        <f t="shared" si="31"/>
        <v>2.6101623315922193</v>
      </c>
    </row>
    <row r="275" spans="3:14">
      <c r="C275" s="4">
        <f>Pressure!AB275*1000000</f>
        <v>6343047.3936836245</v>
      </c>
      <c r="D275" s="78">
        <f>Pressure!I275</f>
        <v>1.3967353966066323E-4</v>
      </c>
      <c r="E275" s="40">
        <f>Pressure!H275</f>
        <v>139.67353966066324</v>
      </c>
      <c r="F275" s="10">
        <f t="shared" si="26"/>
        <v>4.5999999999999996</v>
      </c>
      <c r="G275" s="4">
        <f t="shared" si="25"/>
        <v>262256.65730257245</v>
      </c>
      <c r="H275" s="42">
        <f t="shared" si="27"/>
        <v>9.6273397355183192</v>
      </c>
      <c r="I275" s="10">
        <f t="shared" si="28"/>
        <v>1.289209961944294</v>
      </c>
      <c r="J275" s="4">
        <f t="shared" si="29"/>
        <v>1142.1831485451373</v>
      </c>
      <c r="K275" s="4">
        <f t="shared" si="30"/>
        <v>256.77423419476133</v>
      </c>
      <c r="L275" s="42">
        <f>Pressure!Q275</f>
        <v>0.33745783485423331</v>
      </c>
      <c r="M275" s="10">
        <f t="shared" si="32"/>
        <v>1.4858327798200859</v>
      </c>
      <c r="N275" s="10">
        <f t="shared" si="31"/>
        <v>2.6101623315922193</v>
      </c>
    </row>
    <row r="276" spans="3:14">
      <c r="C276" s="4">
        <f>Pressure!AB276*1000000</f>
        <v>6344644.4698735354</v>
      </c>
      <c r="D276" s="78">
        <f>Pressure!I276</f>
        <v>1.3967353966066323E-4</v>
      </c>
      <c r="E276" s="40">
        <f>Pressure!H276</f>
        <v>139.67353966066324</v>
      </c>
      <c r="F276" s="10">
        <f t="shared" si="26"/>
        <v>4.5999999999999996</v>
      </c>
      <c r="G276" s="4">
        <f t="shared" si="25"/>
        <v>262322.68926434539</v>
      </c>
      <c r="H276" s="42">
        <f t="shared" si="27"/>
        <v>9.6292550836946997</v>
      </c>
      <c r="I276" s="10">
        <f t="shared" si="28"/>
        <v>1.2892283993407045</v>
      </c>
      <c r="J276" s="4">
        <f t="shared" si="29"/>
        <v>1142.4870705215967</v>
      </c>
      <c r="K276" s="4">
        <f t="shared" si="30"/>
        <v>256.84255890508445</v>
      </c>
      <c r="L276" s="42">
        <f>Pressure!Q276</f>
        <v>0.33875892827725246</v>
      </c>
      <c r="M276" s="10">
        <f t="shared" si="32"/>
        <v>1.4862846978977247</v>
      </c>
      <c r="N276" s="10">
        <f t="shared" si="31"/>
        <v>2.6101623315922193</v>
      </c>
    </row>
    <row r="277" spans="3:14">
      <c r="C277" s="4">
        <f>Pressure!AB277*1000000</f>
        <v>6346234.7728434475</v>
      </c>
      <c r="D277" s="78">
        <f>Pressure!I277</f>
        <v>1.3967353966066323E-4</v>
      </c>
      <c r="E277" s="40">
        <f>Pressure!H277</f>
        <v>139.67353966066324</v>
      </c>
      <c r="F277" s="10">
        <f t="shared" si="26"/>
        <v>4.5999999999999996</v>
      </c>
      <c r="G277" s="4">
        <f t="shared" si="25"/>
        <v>262388.44118374662</v>
      </c>
      <c r="H277" s="42">
        <f t="shared" si="27"/>
        <v>9.6311622256902965</v>
      </c>
      <c r="I277" s="10">
        <f t="shared" si="28"/>
        <v>1.2892467493230275</v>
      </c>
      <c r="J277" s="4">
        <f t="shared" si="29"/>
        <v>1142.7897035611711</v>
      </c>
      <c r="K277" s="4">
        <f t="shared" si="30"/>
        <v>256.91059384946072</v>
      </c>
      <c r="L277" s="42">
        <f>Pressure!Q277</f>
        <v>0.34006007021176526</v>
      </c>
      <c r="M277" s="10">
        <f t="shared" si="32"/>
        <v>1.4867347213636186</v>
      </c>
      <c r="N277" s="10">
        <f t="shared" si="31"/>
        <v>2.6101623315922193</v>
      </c>
    </row>
    <row r="278" spans="3:14">
      <c r="C278" s="4">
        <f>Pressure!AB278*1000000</f>
        <v>6347818.3035522541</v>
      </c>
      <c r="D278" s="78">
        <f>Pressure!I278</f>
        <v>1.3967353966066323E-4</v>
      </c>
      <c r="E278" s="40">
        <f>Pressure!H278</f>
        <v>139.67353966066324</v>
      </c>
      <c r="F278" s="10">
        <f t="shared" si="26"/>
        <v>4.5999999999999996</v>
      </c>
      <c r="G278" s="4">
        <f t="shared" si="25"/>
        <v>262453.91310042201</v>
      </c>
      <c r="H278" s="42">
        <f t="shared" si="27"/>
        <v>9.6330611637406935</v>
      </c>
      <c r="I278" s="10">
        <f t="shared" si="28"/>
        <v>1.2892650120267568</v>
      </c>
      <c r="J278" s="4">
        <f t="shared" si="29"/>
        <v>1143.0910478463368</v>
      </c>
      <c r="K278" s="4">
        <f t="shared" si="30"/>
        <v>256.97833906891253</v>
      </c>
      <c r="L278" s="42">
        <f>Pressure!Q278</f>
        <v>0.34136126044169823</v>
      </c>
      <c r="M278" s="10">
        <f t="shared" si="32"/>
        <v>1.4871828502616418</v>
      </c>
      <c r="N278" s="10">
        <f t="shared" si="31"/>
        <v>2.6101623315922193</v>
      </c>
    </row>
    <row r="279" spans="3:14">
      <c r="C279" s="4">
        <f>Pressure!AB279*1000000</f>
        <v>6349395.0629542479</v>
      </c>
      <c r="D279" s="78">
        <f>Pressure!I279</f>
        <v>1.3967353966066323E-4</v>
      </c>
      <c r="E279" s="40">
        <f>Pressure!H279</f>
        <v>139.67353966066324</v>
      </c>
      <c r="F279" s="10">
        <f t="shared" si="26"/>
        <v>4.5999999999999996</v>
      </c>
      <c r="G279" s="4">
        <f t="shared" si="25"/>
        <v>262519.10505382746</v>
      </c>
      <c r="H279" s="42">
        <f t="shared" si="27"/>
        <v>9.6349519000706128</v>
      </c>
      <c r="I279" s="10">
        <f t="shared" si="28"/>
        <v>1.2892831875866289</v>
      </c>
      <c r="J279" s="4">
        <f t="shared" si="29"/>
        <v>1143.3911035586952</v>
      </c>
      <c r="K279" s="4">
        <f t="shared" si="30"/>
        <v>257.04579460426584</v>
      </c>
      <c r="L279" s="42">
        <f>Pressure!Q279</f>
        <v>0.34266249875114346</v>
      </c>
      <c r="M279" s="10">
        <f t="shared" si="32"/>
        <v>1.4876290846354876</v>
      </c>
      <c r="N279" s="10">
        <f t="shared" si="31"/>
        <v>2.6101623315922193</v>
      </c>
    </row>
    <row r="280" spans="3:14">
      <c r="C280" s="4">
        <f>Pressure!AB280*1000000</f>
        <v>6350965.051999501</v>
      </c>
      <c r="D280" s="78">
        <f>Pressure!I280</f>
        <v>1.3967353966066323E-4</v>
      </c>
      <c r="E280" s="40">
        <f>Pressure!H280</f>
        <v>139.67353966066324</v>
      </c>
      <c r="F280" s="10">
        <f t="shared" si="26"/>
        <v>4.5999999999999996</v>
      </c>
      <c r="G280" s="4">
        <f t="shared" si="25"/>
        <v>262584.01708324405</v>
      </c>
      <c r="H280" s="42">
        <f t="shared" si="27"/>
        <v>9.6368344368943379</v>
      </c>
      <c r="I280" s="10">
        <f t="shared" si="28"/>
        <v>1.2893012761366285</v>
      </c>
      <c r="J280" s="4">
        <f t="shared" si="29"/>
        <v>1143.6898708790441</v>
      </c>
      <c r="K280" s="4">
        <f t="shared" si="30"/>
        <v>257.11296049616567</v>
      </c>
      <c r="L280" s="42">
        <f>Pressure!Q280</f>
        <v>0.34396378492435797</v>
      </c>
      <c r="M280" s="10">
        <f t="shared" si="32"/>
        <v>1.4880734245289002</v>
      </c>
      <c r="N280" s="10">
        <f t="shared" si="31"/>
        <v>2.6101623315922193</v>
      </c>
    </row>
    <row r="281" spans="3:14">
      <c r="C281" s="4">
        <f>Pressure!AB281*1000000</f>
        <v>6352528.2716333224</v>
      </c>
      <c r="D281" s="78">
        <f>Pressure!I281</f>
        <v>1.3967353966066323E-4</v>
      </c>
      <c r="E281" s="40">
        <f>Pressure!H281</f>
        <v>139.67353966066324</v>
      </c>
      <c r="F281" s="10">
        <f t="shared" si="26"/>
        <v>4.5999999999999996</v>
      </c>
      <c r="G281" s="4">
        <f t="shared" si="25"/>
        <v>262648.64922775613</v>
      </c>
      <c r="H281" s="42">
        <f t="shared" si="27"/>
        <v>9.6387087764150738</v>
      </c>
      <c r="I281" s="10">
        <f t="shared" si="28"/>
        <v>1.2893192778099856</v>
      </c>
      <c r="J281" s="4">
        <f t="shared" si="29"/>
        <v>1143.9873499872745</v>
      </c>
      <c r="K281" s="4">
        <f t="shared" si="30"/>
        <v>257.1798367850534</v>
      </c>
      <c r="L281" s="42">
        <f>Pressure!Q281</f>
        <v>0.34526511874576266</v>
      </c>
      <c r="M281" s="10">
        <f t="shared" si="32"/>
        <v>1.4885158699852048</v>
      </c>
      <c r="N281" s="10">
        <f t="shared" si="31"/>
        <v>2.6101623315922193</v>
      </c>
    </row>
    <row r="282" spans="3:14">
      <c r="C282" s="4">
        <f>Pressure!AB282*1000000</f>
        <v>6354084.7227972737</v>
      </c>
      <c r="D282" s="78">
        <f>Pressure!I282</f>
        <v>1.3967353966066323E-4</v>
      </c>
      <c r="E282" s="40">
        <f>Pressure!H282</f>
        <v>139.67353966066324</v>
      </c>
      <c r="F282" s="10">
        <f t="shared" si="26"/>
        <v>4.5999999999999996</v>
      </c>
      <c r="G282" s="4">
        <f t="shared" si="25"/>
        <v>262713.00152629317</v>
      </c>
      <c r="H282" s="42">
        <f t="shared" si="27"/>
        <v>9.6405749208262037</v>
      </c>
      <c r="I282" s="10">
        <f t="shared" si="28"/>
        <v>1.2893371927391897</v>
      </c>
      <c r="J282" s="4">
        <f t="shared" si="29"/>
        <v>1144.2835410625646</v>
      </c>
      <c r="K282" s="4">
        <f t="shared" si="30"/>
        <v>257.24642351121008</v>
      </c>
      <c r="L282" s="42">
        <f>Pressure!Q282</f>
        <v>0.34656649999994149</v>
      </c>
      <c r="M282" s="10">
        <f t="shared" si="32"/>
        <v>1.48895642104768</v>
      </c>
      <c r="N282" s="10">
        <f t="shared" si="31"/>
        <v>2.6101623315922193</v>
      </c>
    </row>
    <row r="283" spans="3:14">
      <c r="C283" s="4">
        <f>Pressure!AB283*1000000</f>
        <v>6355634.4064275892</v>
      </c>
      <c r="D283" s="78">
        <f>Pressure!I283</f>
        <v>1.3967353966066323E-4</v>
      </c>
      <c r="E283" s="40">
        <f>Pressure!H283</f>
        <v>139.67353966066324</v>
      </c>
      <c r="F283" s="10">
        <f t="shared" si="26"/>
        <v>4.5999999999999996</v>
      </c>
      <c r="G283" s="4">
        <f t="shared" si="25"/>
        <v>262777.07401756413</v>
      </c>
      <c r="H283" s="42">
        <f t="shared" si="27"/>
        <v>9.6424328723093851</v>
      </c>
      <c r="I283" s="10">
        <f t="shared" si="28"/>
        <v>1.2893550210559739</v>
      </c>
      <c r="J283" s="4">
        <f t="shared" si="29"/>
        <v>1144.5784442830791</v>
      </c>
      <c r="K283" s="4">
        <f t="shared" si="30"/>
        <v>257.31272071468891</v>
      </c>
      <c r="L283" s="42">
        <f>Pressure!Q283</f>
        <v>0.34786792847164077</v>
      </c>
      <c r="M283" s="10">
        <f t="shared" si="32"/>
        <v>1.4893950777594853</v>
      </c>
      <c r="N283" s="10">
        <f t="shared" si="31"/>
        <v>2.6101623315922193</v>
      </c>
    </row>
    <row r="284" spans="3:14">
      <c r="C284" s="4">
        <f>Pressure!AB284*1000000</f>
        <v>6357177.3234570632</v>
      </c>
      <c r="D284" s="78">
        <f>Pressure!I284</f>
        <v>1.3967353966066323E-4</v>
      </c>
      <c r="E284" s="40">
        <f>Pressure!H284</f>
        <v>139.67353966066324</v>
      </c>
      <c r="F284" s="10">
        <f t="shared" si="26"/>
        <v>4.5999999999999996</v>
      </c>
      <c r="G284" s="4">
        <f t="shared" ref="G284:G347" si="33">IF(C284/(1+(k-1)/2*N284^2)^(k/(k-1))&lt;patm*1000000,patm*1000000,C284/(1+(k-1)/2*N284^2)^(k/(k-1)))</f>
        <v>262840.86674013588</v>
      </c>
      <c r="H284" s="42">
        <f t="shared" si="27"/>
        <v>9.6442826330368376</v>
      </c>
      <c r="I284" s="10">
        <f t="shared" si="28"/>
        <v>1.2893727628913398</v>
      </c>
      <c r="J284" s="4">
        <f t="shared" si="29"/>
        <v>1144.8720598263278</v>
      </c>
      <c r="K284" s="4">
        <f t="shared" si="30"/>
        <v>257.37872843539583</v>
      </c>
      <c r="L284" s="42">
        <f>Pressure!Q284</f>
        <v>0.34916940394576829</v>
      </c>
      <c r="M284" s="10">
        <f t="shared" si="32"/>
        <v>1.4898318401636303</v>
      </c>
      <c r="N284" s="10">
        <f t="shared" si="31"/>
        <v>2.6101623315922193</v>
      </c>
    </row>
    <row r="285" spans="3:14">
      <c r="C285" s="4">
        <f>Pressure!AB285*1000000</f>
        <v>6358713.4748130636</v>
      </c>
      <c r="D285" s="78">
        <f>Pressure!I285</f>
        <v>1.3967353966066323E-4</v>
      </c>
      <c r="E285" s="40">
        <f>Pressure!H285</f>
        <v>139.67353966066324</v>
      </c>
      <c r="F285" s="10">
        <f t="shared" ref="F285:F348" si="34">aexit/E285</f>
        <v>4.5999999999999996</v>
      </c>
      <c r="G285" s="4">
        <f t="shared" si="33"/>
        <v>262904.37973235105</v>
      </c>
      <c r="H285" s="42">
        <f t="shared" ref="H285:H348" si="35">1/(((k+1)/2)^(1/(k-1))*(patm*1000000/C285)^(1/k)*SQRT((k+1)/(k-1)*(1-(patm*1000000/C285)^((k-1)/k))))</f>
        <v>9.6461242051689293</v>
      </c>
      <c r="I285" s="10">
        <f t="shared" ref="I285:I348" si="36">etanoz*SQRT(2*k^2/(k-1)*(2/(k+1))^((k+1)/(k-1))*(1-(G285/C285)^((k-1)/k)))+(G285-patm*1000000)/C285*(aexit/E285)</f>
        <v>1.289390418375536</v>
      </c>
      <c r="J285" s="4">
        <f t="shared" ref="J285:J348" si="37">I285*D285*C285</f>
        <v>1145.1643878687878</v>
      </c>
      <c r="K285" s="4">
        <f t="shared" ref="K285:K348" si="38">J285/4.4482</f>
        <v>257.44444671300477</v>
      </c>
      <c r="L285" s="42">
        <f>Pressure!Q285</f>
        <v>0.35047092620739234</v>
      </c>
      <c r="M285" s="10">
        <f t="shared" si="32"/>
        <v>1.490266708302832</v>
      </c>
      <c r="N285" s="10">
        <f t="shared" si="31"/>
        <v>2.6101623315922193</v>
      </c>
    </row>
    <row r="286" spans="3:14">
      <c r="C286" s="4">
        <f>Pressure!AB286*1000000</f>
        <v>6360242.8614195893</v>
      </c>
      <c r="D286" s="78">
        <f>Pressure!I286</f>
        <v>1.3967353966066323E-4</v>
      </c>
      <c r="E286" s="40">
        <f>Pressure!H286</f>
        <v>139.67353966066324</v>
      </c>
      <c r="F286" s="10">
        <f t="shared" si="34"/>
        <v>4.5999999999999996</v>
      </c>
      <c r="G286" s="4">
        <f t="shared" si="33"/>
        <v>262967.61303241283</v>
      </c>
      <c r="H286" s="42">
        <f t="shared" si="35"/>
        <v>9.6479575908567163</v>
      </c>
      <c r="I286" s="10">
        <f t="shared" si="36"/>
        <v>1.2894079876380851</v>
      </c>
      <c r="J286" s="4">
        <f t="shared" si="37"/>
        <v>1145.4554285862951</v>
      </c>
      <c r="K286" s="4">
        <f t="shared" si="38"/>
        <v>257.50987558704531</v>
      </c>
      <c r="L286" s="42">
        <f>Pressure!Q286</f>
        <v>0.35177249504174102</v>
      </c>
      <c r="M286" s="10">
        <f t="shared" si="32"/>
        <v>1.4906996822197107</v>
      </c>
      <c r="N286" s="10">
        <f t="shared" ref="N286:N349" si="39">N285-1/834*(me-mef)</f>
        <v>2.6101623315922193</v>
      </c>
    </row>
    <row r="287" spans="3:14">
      <c r="C287" s="4">
        <f>Pressure!AB287*1000000</f>
        <v>6361765.4841954382</v>
      </c>
      <c r="D287" s="78">
        <f>Pressure!I287</f>
        <v>1.3967353966066323E-4</v>
      </c>
      <c r="E287" s="40">
        <f>Pressure!H287</f>
        <v>139.67353966066324</v>
      </c>
      <c r="F287" s="10">
        <f t="shared" si="34"/>
        <v>4.5999999999999996</v>
      </c>
      <c r="G287" s="4">
        <f t="shared" si="33"/>
        <v>263030.56667830935</v>
      </c>
      <c r="H287" s="42">
        <f t="shared" si="35"/>
        <v>9.6497827922397352</v>
      </c>
      <c r="I287" s="10">
        <f t="shared" si="36"/>
        <v>1.2894254708077646</v>
      </c>
      <c r="J287" s="4">
        <f t="shared" si="37"/>
        <v>1145.7451821536959</v>
      </c>
      <c r="K287" s="4">
        <f t="shared" si="38"/>
        <v>257.57501509682476</v>
      </c>
      <c r="L287" s="42">
        <f>Pressure!Q287</f>
        <v>0.35307411023420138</v>
      </c>
      <c r="M287" s="10">
        <f t="shared" si="32"/>
        <v>1.491130761956813</v>
      </c>
      <c r="N287" s="10">
        <f t="shared" si="39"/>
        <v>2.6101623315922193</v>
      </c>
    </row>
    <row r="288" spans="3:14">
      <c r="C288" s="4">
        <f>Pressure!AB288*1000000</f>
        <v>6363281.3440556098</v>
      </c>
      <c r="D288" s="78">
        <f>Pressure!I288</f>
        <v>1.3967353966066323E-4</v>
      </c>
      <c r="E288" s="40">
        <f>Pressure!H288</f>
        <v>139.67353966066324</v>
      </c>
      <c r="F288" s="10">
        <f t="shared" si="34"/>
        <v>4.5999999999999996</v>
      </c>
      <c r="G288" s="4">
        <f t="shared" si="33"/>
        <v>263093.2407078718</v>
      </c>
      <c r="H288" s="42">
        <f t="shared" si="35"/>
        <v>9.6515998114476513</v>
      </c>
      <c r="I288" s="10">
        <f t="shared" si="36"/>
        <v>1.289442868012626</v>
      </c>
      <c r="J288" s="4">
        <f t="shared" si="37"/>
        <v>1146.0336487451136</v>
      </c>
      <c r="K288" s="4">
        <f t="shared" si="38"/>
        <v>257.63986528148769</v>
      </c>
      <c r="L288" s="42">
        <f>Pressure!Q288</f>
        <v>0.35437577157031858</v>
      </c>
      <c r="M288" s="10">
        <f t="shared" si="32"/>
        <v>1.4915599475564283</v>
      </c>
      <c r="N288" s="10">
        <f t="shared" si="39"/>
        <v>2.6101623315922193</v>
      </c>
    </row>
    <row r="289" spans="3:14">
      <c r="C289" s="4">
        <f>Pressure!AB289*1000000</f>
        <v>6364790.4419105714</v>
      </c>
      <c r="D289" s="78">
        <f>Pressure!I289</f>
        <v>1.3967353966066323E-4</v>
      </c>
      <c r="E289" s="40">
        <f>Pressure!H289</f>
        <v>139.67353966066324</v>
      </c>
      <c r="F289" s="10">
        <f t="shared" si="34"/>
        <v>4.5999999999999996</v>
      </c>
      <c r="G289" s="4">
        <f t="shared" si="33"/>
        <v>263155.63515874394</v>
      </c>
      <c r="H289" s="42">
        <f t="shared" si="35"/>
        <v>9.6534086505994523</v>
      </c>
      <c r="I289" s="10">
        <f t="shared" si="36"/>
        <v>1.2894601793799887</v>
      </c>
      <c r="J289" s="4">
        <f t="shared" si="37"/>
        <v>1146.3208285338098</v>
      </c>
      <c r="K289" s="4">
        <f t="shared" si="38"/>
        <v>257.70442617998515</v>
      </c>
      <c r="L289" s="42">
        <f>Pressure!Q289</f>
        <v>0.35567747883579509</v>
      </c>
      <c r="M289" s="10">
        <f t="shared" si="32"/>
        <v>1.4919872390607969</v>
      </c>
      <c r="N289" s="10">
        <f t="shared" si="39"/>
        <v>2.6101623315922193</v>
      </c>
    </row>
    <row r="290" spans="3:14">
      <c r="C290" s="4">
        <f>Pressure!AB290*1000000</f>
        <v>6366292.7786662001</v>
      </c>
      <c r="D290" s="78">
        <f>Pressure!I290</f>
        <v>1.3967353966066323E-4</v>
      </c>
      <c r="E290" s="40">
        <f>Pressure!H290</f>
        <v>139.67353966066324</v>
      </c>
      <c r="F290" s="10">
        <f t="shared" si="34"/>
        <v>4.5999999999999996</v>
      </c>
      <c r="G290" s="4">
        <f t="shared" si="33"/>
        <v>263217.75006837968</v>
      </c>
      <c r="H290" s="42">
        <f t="shared" si="35"/>
        <v>9.655209311803354</v>
      </c>
      <c r="I290" s="10">
        <f t="shared" si="36"/>
        <v>1.2894774050364408</v>
      </c>
      <c r="J290" s="4">
        <f t="shared" si="37"/>
        <v>1146.6067216921713</v>
      </c>
      <c r="K290" s="4">
        <f t="shared" si="38"/>
        <v>257.76869783107128</v>
      </c>
      <c r="L290" s="42">
        <f>Pressure!Q290</f>
        <v>0.35697923181648977</v>
      </c>
      <c r="M290" s="10">
        <f t="shared" si="32"/>
        <v>1.4924126365118124</v>
      </c>
      <c r="N290" s="10">
        <f t="shared" si="39"/>
        <v>2.6101623315922193</v>
      </c>
    </row>
    <row r="291" spans="3:14">
      <c r="C291" s="4">
        <f>Pressure!AB291*1000000</f>
        <v>6367788.3552244827</v>
      </c>
      <c r="D291" s="78">
        <f>Pressure!I291</f>
        <v>1.3967353966066323E-4</v>
      </c>
      <c r="E291" s="40">
        <f>Pressure!H291</f>
        <v>139.67353966066324</v>
      </c>
      <c r="F291" s="10">
        <f t="shared" si="34"/>
        <v>4.5999999999999996</v>
      </c>
      <c r="G291" s="4">
        <f t="shared" si="33"/>
        <v>263279.5854740722</v>
      </c>
      <c r="H291" s="42">
        <f t="shared" si="35"/>
        <v>9.6570017971576583</v>
      </c>
      <c r="I291" s="10">
        <f t="shared" si="36"/>
        <v>1.2894945451078508</v>
      </c>
      <c r="J291" s="4">
        <f t="shared" si="37"/>
        <v>1146.8913283918459</v>
      </c>
      <c r="K291" s="4">
        <f t="shared" si="38"/>
        <v>257.83268027333435</v>
      </c>
      <c r="L291" s="42">
        <f>Pressure!Q291</f>
        <v>0.35828103029841718</v>
      </c>
      <c r="M291" s="10">
        <f t="shared" si="32"/>
        <v>1.4928361399514216</v>
      </c>
      <c r="N291" s="10">
        <f t="shared" si="39"/>
        <v>2.6101623315922193</v>
      </c>
    </row>
    <row r="292" spans="3:14">
      <c r="C292" s="4">
        <f>Pressure!AB292*1000000</f>
        <v>6369277.1724824607</v>
      </c>
      <c r="D292" s="78">
        <f>Pressure!I292</f>
        <v>1.3967353966066323E-4</v>
      </c>
      <c r="E292" s="40">
        <f>Pressure!H292</f>
        <v>139.67353966066324</v>
      </c>
      <c r="F292" s="10">
        <f t="shared" si="34"/>
        <v>4.5999999999999996</v>
      </c>
      <c r="G292" s="4">
        <f t="shared" si="33"/>
        <v>263341.14141291013</v>
      </c>
      <c r="H292" s="42">
        <f t="shared" si="35"/>
        <v>9.6587861087495011</v>
      </c>
      <c r="I292" s="10">
        <f t="shared" si="36"/>
        <v>1.2895115997193569</v>
      </c>
      <c r="J292" s="4">
        <f t="shared" si="37"/>
        <v>1147.1746488035392</v>
      </c>
      <c r="K292" s="4">
        <f t="shared" si="38"/>
        <v>257.89637354515065</v>
      </c>
      <c r="L292" s="42">
        <f>Pressure!Q292</f>
        <v>0.35958287406774664</v>
      </c>
      <c r="M292" s="10">
        <f t="shared" si="32"/>
        <v>1.4932577494212536</v>
      </c>
      <c r="N292" s="10">
        <f t="shared" si="39"/>
        <v>2.6101623315922193</v>
      </c>
    </row>
    <row r="293" spans="3:14">
      <c r="C293" s="4">
        <f>Pressure!AB293*1000000</f>
        <v>6370759.2313333843</v>
      </c>
      <c r="D293" s="78">
        <f>Pressure!I293</f>
        <v>1.3967353966066323E-4</v>
      </c>
      <c r="E293" s="40">
        <f>Pressure!H293</f>
        <v>139.67353966066324</v>
      </c>
      <c r="F293" s="10">
        <f t="shared" si="34"/>
        <v>4.5999999999999996</v>
      </c>
      <c r="G293" s="4">
        <f t="shared" si="33"/>
        <v>263402.41792182537</v>
      </c>
      <c r="H293" s="42">
        <f t="shared" si="35"/>
        <v>9.6605622486562321</v>
      </c>
      <c r="I293" s="10">
        <f t="shared" si="36"/>
        <v>1.2895285689953835</v>
      </c>
      <c r="J293" s="4">
        <f t="shared" si="37"/>
        <v>1147.4566830972358</v>
      </c>
      <c r="K293" s="4">
        <f t="shared" si="38"/>
        <v>257.95977768473443</v>
      </c>
      <c r="L293" s="42">
        <f>Pressure!Q293</f>
        <v>0.36088476291080146</v>
      </c>
      <c r="M293" s="10">
        <f t="shared" si="32"/>
        <v>1.4936774649628219</v>
      </c>
      <c r="N293" s="10">
        <f t="shared" si="39"/>
        <v>2.6101623315922193</v>
      </c>
    </row>
    <row r="294" spans="3:14">
      <c r="C294" s="4">
        <f>Pressure!AB294*1000000</f>
        <v>6372234.5326659577</v>
      </c>
      <c r="D294" s="78">
        <f>Pressure!I294</f>
        <v>1.3967353966066323E-4</v>
      </c>
      <c r="E294" s="40">
        <f>Pressure!H294</f>
        <v>139.67353966066324</v>
      </c>
      <c r="F294" s="10">
        <f t="shared" si="34"/>
        <v>4.5999999999999996</v>
      </c>
      <c r="G294" s="4">
        <f t="shared" si="33"/>
        <v>263463.41503756191</v>
      </c>
      <c r="H294" s="42">
        <f t="shared" si="35"/>
        <v>9.6623302189445432</v>
      </c>
      <c r="I294" s="10">
        <f t="shared" si="36"/>
        <v>1.2895454530596342</v>
      </c>
      <c r="J294" s="4">
        <f t="shared" si="37"/>
        <v>1147.7374314420554</v>
      </c>
      <c r="K294" s="4">
        <f t="shared" si="38"/>
        <v>258.02289273010553</v>
      </c>
      <c r="L294" s="42">
        <f>Pressure!Q294</f>
        <v>0.36218669661405822</v>
      </c>
      <c r="M294" s="10">
        <f t="shared" si="32"/>
        <v>1.4940952866176338</v>
      </c>
      <c r="N294" s="10">
        <f t="shared" si="39"/>
        <v>2.6101623315922193</v>
      </c>
    </row>
    <row r="295" spans="3:14">
      <c r="C295" s="4">
        <f>Pressure!AB295*1000000</f>
        <v>6373703.0773643386</v>
      </c>
      <c r="D295" s="78">
        <f>Pressure!I295</f>
        <v>1.3967353966066323E-4</v>
      </c>
      <c r="E295" s="40">
        <f>Pressure!H295</f>
        <v>139.67353966066324</v>
      </c>
      <c r="F295" s="10">
        <f t="shared" si="34"/>
        <v>4.5999999999999996</v>
      </c>
      <c r="G295" s="4">
        <f t="shared" si="33"/>
        <v>263524.13279667567</v>
      </c>
      <c r="H295" s="42">
        <f t="shared" si="35"/>
        <v>9.6640900216704555</v>
      </c>
      <c r="I295" s="10">
        <f t="shared" si="36"/>
        <v>1.2895622520350942</v>
      </c>
      <c r="J295" s="4">
        <f t="shared" si="37"/>
        <v>1148.0168940062526</v>
      </c>
      <c r="K295" s="4">
        <f t="shared" si="38"/>
        <v>258.08571871908924</v>
      </c>
      <c r="L295" s="42">
        <f>Pressure!Q295</f>
        <v>0.36348867496414577</v>
      </c>
      <c r="M295" s="10">
        <f t="shared" si="32"/>
        <v>1.4945112144267738</v>
      </c>
      <c r="N295" s="10">
        <f t="shared" si="39"/>
        <v>2.6101623315922193</v>
      </c>
    </row>
    <row r="296" spans="3:14">
      <c r="C296" s="4">
        <f>Pressure!AB296*1000000</f>
        <v>6375164.8663088381</v>
      </c>
      <c r="D296" s="78">
        <f>Pressure!I296</f>
        <v>1.3967353966066323E-4</v>
      </c>
      <c r="E296" s="40">
        <f>Pressure!H296</f>
        <v>139.67353966066324</v>
      </c>
      <c r="F296" s="10">
        <f t="shared" si="34"/>
        <v>4.5999999999999996</v>
      </c>
      <c r="G296" s="4">
        <f t="shared" si="33"/>
        <v>263584.57123556355</v>
      </c>
      <c r="H296" s="42">
        <f t="shared" si="35"/>
        <v>9.6658416588801845</v>
      </c>
      <c r="I296" s="10">
        <f t="shared" si="36"/>
        <v>1.2895789660440404</v>
      </c>
      <c r="J296" s="4">
        <f t="shared" si="37"/>
        <v>1148.295070957349</v>
      </c>
      <c r="K296" s="4">
        <f t="shared" si="38"/>
        <v>258.14825568934606</v>
      </c>
      <c r="L296" s="42">
        <f>Pressure!Q296</f>
        <v>0.36479069774784456</v>
      </c>
      <c r="M296" s="10">
        <f t="shared" ref="M296:M359" si="40">(J296+J295)/2*(L296-L295)</f>
        <v>1.4949252484313693</v>
      </c>
      <c r="N296" s="10">
        <f t="shared" si="39"/>
        <v>2.6101623315922193</v>
      </c>
    </row>
    <row r="297" spans="3:14">
      <c r="C297" s="4">
        <f>Pressure!AB297*1000000</f>
        <v>6376619.9003748354</v>
      </c>
      <c r="D297" s="78">
        <f>Pressure!I297</f>
        <v>1.3967353966066323E-4</v>
      </c>
      <c r="E297" s="40">
        <f>Pressure!H297</f>
        <v>139.67353966066324</v>
      </c>
      <c r="F297" s="10">
        <f t="shared" si="34"/>
        <v>4.5999999999999996</v>
      </c>
      <c r="G297" s="4">
        <f t="shared" si="33"/>
        <v>263644.73039041867</v>
      </c>
      <c r="H297" s="42">
        <f t="shared" si="35"/>
        <v>9.6675851326088384</v>
      </c>
      <c r="I297" s="10">
        <f t="shared" si="36"/>
        <v>1.2895955952080325</v>
      </c>
      <c r="J297" s="4">
        <f t="shared" si="37"/>
        <v>1148.5719624619289</v>
      </c>
      <c r="K297" s="4">
        <f t="shared" si="38"/>
        <v>258.21050367832584</v>
      </c>
      <c r="L297" s="42">
        <f>Pressure!Q297</f>
        <v>0.36609276475208574</v>
      </c>
      <c r="M297" s="10">
        <f t="shared" si="40"/>
        <v>1.4953373886722836</v>
      </c>
      <c r="N297" s="10">
        <f t="shared" si="39"/>
        <v>2.6101623315922193</v>
      </c>
    </row>
    <row r="298" spans="3:14">
      <c r="C298" s="4">
        <f>Pressure!AB298*1000000</f>
        <v>6378068.1804339346</v>
      </c>
      <c r="D298" s="78">
        <f>Pressure!I298</f>
        <v>1.3967353966066323E-4</v>
      </c>
      <c r="E298" s="40">
        <f>Pressure!H298</f>
        <v>139.67353966066324</v>
      </c>
      <c r="F298" s="10">
        <f t="shared" si="34"/>
        <v>4.5999999999999996</v>
      </c>
      <c r="G298" s="4">
        <f t="shared" si="33"/>
        <v>263704.61029727786</v>
      </c>
      <c r="H298" s="42">
        <f t="shared" si="35"/>
        <v>9.6693204448818229</v>
      </c>
      <c r="I298" s="10">
        <f t="shared" si="36"/>
        <v>1.2896121396479268</v>
      </c>
      <c r="J298" s="4">
        <f t="shared" si="37"/>
        <v>1148.8475686858576</v>
      </c>
      <c r="K298" s="4">
        <f t="shared" si="38"/>
        <v>258.27246272331678</v>
      </c>
      <c r="L298" s="42">
        <f>Pressure!Q298</f>
        <v>0.36739487576395041</v>
      </c>
      <c r="M298" s="10">
        <f t="shared" si="40"/>
        <v>1.4957476351902508</v>
      </c>
      <c r="N298" s="10">
        <f t="shared" si="39"/>
        <v>2.6101623315922193</v>
      </c>
    </row>
    <row r="299" spans="3:14">
      <c r="C299" s="4">
        <f>Pressure!AB299*1000000</f>
        <v>6379509.707353224</v>
      </c>
      <c r="D299" s="78">
        <f>Pressure!I299</f>
        <v>1.3967353966066323E-4</v>
      </c>
      <c r="E299" s="40">
        <f>Pressure!H299</f>
        <v>139.67353966066324</v>
      </c>
      <c r="F299" s="10">
        <f t="shared" si="34"/>
        <v>4.5999999999999996</v>
      </c>
      <c r="G299" s="4">
        <f t="shared" si="33"/>
        <v>263764.21099199145</v>
      </c>
      <c r="H299" s="42">
        <f t="shared" si="35"/>
        <v>9.6710475977139598</v>
      </c>
      <c r="I299" s="10">
        <f t="shared" si="36"/>
        <v>1.289628599483871</v>
      </c>
      <c r="J299" s="4">
        <f t="shared" si="37"/>
        <v>1149.1218897941412</v>
      </c>
      <c r="K299" s="4">
        <f t="shared" si="38"/>
        <v>258.33413286141388</v>
      </c>
      <c r="L299" s="42">
        <f>Pressure!Q299</f>
        <v>0.36869703057066877</v>
      </c>
      <c r="M299" s="10">
        <f t="shared" si="40"/>
        <v>1.4961559880258573</v>
      </c>
      <c r="N299" s="10">
        <f t="shared" si="39"/>
        <v>2.6101623315922193</v>
      </c>
    </row>
    <row r="300" spans="3:14">
      <c r="C300" s="4">
        <f>Pressure!AB300*1000000</f>
        <v>6380944.4819955193</v>
      </c>
      <c r="D300" s="78">
        <f>Pressure!I300</f>
        <v>1.3967353966066323E-4</v>
      </c>
      <c r="E300" s="40">
        <f>Pressure!H300</f>
        <v>139.67353966066324</v>
      </c>
      <c r="F300" s="10">
        <f t="shared" si="34"/>
        <v>4.5999999999999996</v>
      </c>
      <c r="G300" s="4">
        <f t="shared" si="33"/>
        <v>263823.53251023288</v>
      </c>
      <c r="H300" s="42">
        <f t="shared" si="35"/>
        <v>9.6727665931097704</v>
      </c>
      <c r="I300" s="10">
        <f t="shared" si="36"/>
        <v>1.2896449748353089</v>
      </c>
      <c r="J300" s="4">
        <f t="shared" si="37"/>
        <v>1149.3949259509723</v>
      </c>
      <c r="K300" s="4">
        <f t="shared" si="38"/>
        <v>258.39551412952932</v>
      </c>
      <c r="L300" s="42">
        <f>Pressure!Q300</f>
        <v>0.3699992289596194</v>
      </c>
      <c r="M300" s="10">
        <f t="shared" si="40"/>
        <v>1.4965624472196049</v>
      </c>
      <c r="N300" s="10">
        <f t="shared" si="39"/>
        <v>2.6101623315922193</v>
      </c>
    </row>
    <row r="301" spans="3:14">
      <c r="C301" s="4">
        <f>Pressure!AB301*1000000</f>
        <v>6382372.5052190674</v>
      </c>
      <c r="D301" s="78">
        <f>Pressure!I301</f>
        <v>1.3967353966066323E-4</v>
      </c>
      <c r="E301" s="40">
        <f>Pressure!H301</f>
        <v>139.67353966066324</v>
      </c>
      <c r="F301" s="10">
        <f t="shared" si="34"/>
        <v>4.5999999999999996</v>
      </c>
      <c r="G301" s="4">
        <f t="shared" si="33"/>
        <v>263882.57488748693</v>
      </c>
      <c r="H301" s="42">
        <f t="shared" si="35"/>
        <v>9.6744774330631724</v>
      </c>
      <c r="I301" s="10">
        <f t="shared" si="36"/>
        <v>1.2896612658209801</v>
      </c>
      <c r="J301" s="4">
        <f t="shared" si="37"/>
        <v>1149.6666773196746</v>
      </c>
      <c r="K301" s="4">
        <f t="shared" si="38"/>
        <v>258.45660656437991</v>
      </c>
      <c r="L301" s="42">
        <f>Pressure!Q301</f>
        <v>0.37130147071832825</v>
      </c>
      <c r="M301" s="10">
        <f t="shared" si="40"/>
        <v>1.4969670128115837</v>
      </c>
      <c r="N301" s="10">
        <f t="shared" si="39"/>
        <v>2.6101623315922193</v>
      </c>
    </row>
    <row r="302" spans="3:14">
      <c r="C302" s="4">
        <f>Pressure!AB302*1000000</f>
        <v>6383793.77787844</v>
      </c>
      <c r="D302" s="78">
        <f>Pressure!I302</f>
        <v>1.3967353966066323E-4</v>
      </c>
      <c r="E302" s="40">
        <f>Pressure!H302</f>
        <v>139.67353966066324</v>
      </c>
      <c r="F302" s="10">
        <f t="shared" si="34"/>
        <v>4.5999999999999996</v>
      </c>
      <c r="G302" s="4">
        <f t="shared" si="33"/>
        <v>263941.3381590863</v>
      </c>
      <c r="H302" s="42">
        <f t="shared" si="35"/>
        <v>9.67618011955852</v>
      </c>
      <c r="I302" s="10">
        <f t="shared" si="36"/>
        <v>1.2896774725589308</v>
      </c>
      <c r="J302" s="4">
        <f t="shared" si="37"/>
        <v>1149.9371440628724</v>
      </c>
      <c r="K302" s="4">
        <f t="shared" si="38"/>
        <v>258.51741020252518</v>
      </c>
      <c r="L302" s="42">
        <f>Pressure!Q302</f>
        <v>0.37260375563446813</v>
      </c>
      <c r="M302" s="10">
        <f t="shared" si="40"/>
        <v>1.4973696848420508</v>
      </c>
      <c r="N302" s="10">
        <f t="shared" si="39"/>
        <v>2.6101623315922193</v>
      </c>
    </row>
    <row r="303" spans="3:14">
      <c r="C303" s="4">
        <f>Pressure!AB303*1000000</f>
        <v>6385208.3008232508</v>
      </c>
      <c r="D303" s="78">
        <f>Pressure!I303</f>
        <v>1.3967353966066323E-4</v>
      </c>
      <c r="E303" s="40">
        <f>Pressure!H303</f>
        <v>139.67353966066324</v>
      </c>
      <c r="F303" s="10">
        <f t="shared" si="34"/>
        <v>4.5999999999999996</v>
      </c>
      <c r="G303" s="4">
        <f t="shared" si="33"/>
        <v>263999.82236015867</v>
      </c>
      <c r="H303" s="42">
        <f t="shared" si="35"/>
        <v>9.677874654569111</v>
      </c>
      <c r="I303" s="10">
        <f t="shared" si="36"/>
        <v>1.2896935951665025</v>
      </c>
      <c r="J303" s="4">
        <f t="shared" si="37"/>
        <v>1150.206326342246</v>
      </c>
      <c r="K303" s="4">
        <f t="shared" si="38"/>
        <v>258.57792508031247</v>
      </c>
      <c r="L303" s="42">
        <f>Pressure!Q303</f>
        <v>0.37390608349585763</v>
      </c>
      <c r="M303" s="10">
        <f t="shared" si="40"/>
        <v>1.4977704633508686</v>
      </c>
      <c r="N303" s="10">
        <f t="shared" si="39"/>
        <v>2.6101623315922193</v>
      </c>
    </row>
    <row r="304" spans="3:14">
      <c r="C304" s="4">
        <f>Pressure!AB304*1000000</f>
        <v>6386616.0748996148</v>
      </c>
      <c r="D304" s="78">
        <f>Pressure!I304</f>
        <v>1.3967353966066323E-4</v>
      </c>
      <c r="E304" s="40">
        <f>Pressure!H304</f>
        <v>139.67353966066324</v>
      </c>
      <c r="F304" s="10">
        <f t="shared" si="34"/>
        <v>4.5999999999999996</v>
      </c>
      <c r="G304" s="4">
        <f t="shared" si="33"/>
        <v>264058.02752568718</v>
      </c>
      <c r="H304" s="42">
        <f t="shared" si="35"/>
        <v>9.6795610400588892</v>
      </c>
      <c r="I304" s="10">
        <f t="shared" si="36"/>
        <v>1.2897096337603509</v>
      </c>
      <c r="J304" s="4">
        <f t="shared" si="37"/>
        <v>1150.4742243188105</v>
      </c>
      <c r="K304" s="4">
        <f t="shared" si="38"/>
        <v>258.63815123393965</v>
      </c>
      <c r="L304" s="42">
        <f>Pressure!Q304</f>
        <v>0.37520845409046055</v>
      </c>
      <c r="M304" s="10">
        <f t="shared" si="40"/>
        <v>1.4981693483779062</v>
      </c>
      <c r="N304" s="10">
        <f t="shared" si="39"/>
        <v>2.6101623315922193</v>
      </c>
    </row>
    <row r="305" spans="3:14">
      <c r="C305" s="4">
        <f>Pressure!AB305*1000000</f>
        <v>6388017.1009483105</v>
      </c>
      <c r="D305" s="78">
        <f>Pressure!I305</f>
        <v>1.3967353966066323E-4</v>
      </c>
      <c r="E305" s="40">
        <f>Pressure!H305</f>
        <v>139.67353966066324</v>
      </c>
      <c r="F305" s="10">
        <f t="shared" si="34"/>
        <v>4.5999999999999996</v>
      </c>
      <c r="G305" s="4">
        <f t="shared" si="33"/>
        <v>264115.95369043422</v>
      </c>
      <c r="H305" s="42">
        <f t="shared" si="35"/>
        <v>9.681239277980314</v>
      </c>
      <c r="I305" s="10">
        <f t="shared" si="36"/>
        <v>1.289725588456426</v>
      </c>
      <c r="J305" s="4">
        <f t="shared" si="37"/>
        <v>1150.7408381525649</v>
      </c>
      <c r="K305" s="4">
        <f t="shared" si="38"/>
        <v>258.69808869937617</v>
      </c>
      <c r="L305" s="42">
        <f>Pressure!Q305</f>
        <v>0.37651086720638499</v>
      </c>
      <c r="M305" s="10">
        <f t="shared" si="40"/>
        <v>1.4985663399627982</v>
      </c>
      <c r="N305" s="10">
        <f t="shared" si="39"/>
        <v>2.6101623315922193</v>
      </c>
    </row>
    <row r="306" spans="3:14">
      <c r="C306" s="4">
        <f>Pressure!AB306*1000000</f>
        <v>6389411.3798068827</v>
      </c>
      <c r="D306" s="78">
        <f>Pressure!I306</f>
        <v>1.3967353966066323E-4</v>
      </c>
      <c r="E306" s="40">
        <f>Pressure!H306</f>
        <v>139.67353966066324</v>
      </c>
      <c r="F306" s="10">
        <f t="shared" si="34"/>
        <v>4.5999999999999996</v>
      </c>
      <c r="G306" s="4">
        <f t="shared" si="33"/>
        <v>264173.60088902852</v>
      </c>
      <c r="H306" s="42">
        <f t="shared" si="35"/>
        <v>9.6829093702768532</v>
      </c>
      <c r="I306" s="10">
        <f t="shared" si="36"/>
        <v>1.2897414593700003</v>
      </c>
      <c r="J306" s="4">
        <f t="shared" si="37"/>
        <v>1151.0061680028937</v>
      </c>
      <c r="K306" s="4">
        <f t="shared" si="38"/>
        <v>258.75773751245305</v>
      </c>
      <c r="L306" s="42">
        <f>Pressure!Q306</f>
        <v>0.3778133226318825</v>
      </c>
      <c r="M306" s="10">
        <f t="shared" si="40"/>
        <v>1.4989614381449095</v>
      </c>
      <c r="N306" s="10">
        <f t="shared" si="39"/>
        <v>2.6101623315922193</v>
      </c>
    </row>
    <row r="307" spans="3:14">
      <c r="C307" s="4">
        <f>Pressure!AB307*1000000</f>
        <v>6390798.9123077812</v>
      </c>
      <c r="D307" s="78">
        <f>Pressure!I307</f>
        <v>1.3967353966066323E-4</v>
      </c>
      <c r="E307" s="40">
        <f>Pressure!H307</f>
        <v>139.67353966066324</v>
      </c>
      <c r="F307" s="10">
        <f t="shared" si="34"/>
        <v>4.5999999999999996</v>
      </c>
      <c r="G307" s="4">
        <f t="shared" si="33"/>
        <v>264230.96915588819</v>
      </c>
      <c r="H307" s="42">
        <f t="shared" si="35"/>
        <v>9.6845713188807903</v>
      </c>
      <c r="I307" s="10">
        <f t="shared" si="36"/>
        <v>1.2897572466156468</v>
      </c>
      <c r="J307" s="4">
        <f t="shared" si="37"/>
        <v>1151.2702140282106</v>
      </c>
      <c r="K307" s="4">
        <f t="shared" si="38"/>
        <v>258.81709770878348</v>
      </c>
      <c r="L307" s="42">
        <f>Pressure!Q307</f>
        <v>0.37911582015534734</v>
      </c>
      <c r="M307" s="10">
        <f t="shared" si="40"/>
        <v>1.4993546429635534</v>
      </c>
      <c r="N307" s="10">
        <f t="shared" si="39"/>
        <v>2.6101623315922193</v>
      </c>
    </row>
    <row r="308" spans="3:14">
      <c r="C308" s="4">
        <f>Pressure!AB308*1000000</f>
        <v>6392179.6992799565</v>
      </c>
      <c r="D308" s="78">
        <f>Pressure!I308</f>
        <v>1.3967353966066323E-4</v>
      </c>
      <c r="E308" s="40">
        <f>Pressure!H308</f>
        <v>139.67353966066324</v>
      </c>
      <c r="F308" s="10">
        <f t="shared" si="34"/>
        <v>4.5999999999999996</v>
      </c>
      <c r="G308" s="4">
        <f t="shared" si="33"/>
        <v>264288.05852528661</v>
      </c>
      <c r="H308" s="42">
        <f t="shared" si="35"/>
        <v>9.6862251257151026</v>
      </c>
      <c r="I308" s="10">
        <f t="shared" si="36"/>
        <v>1.2897729503072624</v>
      </c>
      <c r="J308" s="4">
        <f t="shared" si="37"/>
        <v>1151.5329763862644</v>
      </c>
      <c r="K308" s="4">
        <f t="shared" si="38"/>
        <v>258.87616932383088</v>
      </c>
      <c r="L308" s="42">
        <f>Pressure!Q308</f>
        <v>0.38041835956531578</v>
      </c>
      <c r="M308" s="10">
        <f t="shared" si="40"/>
        <v>1.4997459544579552</v>
      </c>
      <c r="N308" s="10">
        <f t="shared" si="39"/>
        <v>2.6101623315922193</v>
      </c>
    </row>
    <row r="309" spans="3:14">
      <c r="C309" s="4">
        <f>Pressure!AB309*1000000</f>
        <v>6393553.7415475156</v>
      </c>
      <c r="D309" s="78">
        <f>Pressure!I309</f>
        <v>1.3967353966066323E-4</v>
      </c>
      <c r="E309" s="40">
        <f>Pressure!H309</f>
        <v>139.67353966066324</v>
      </c>
      <c r="F309" s="10">
        <f t="shared" si="34"/>
        <v>4.5999999999999996</v>
      </c>
      <c r="G309" s="4">
        <f t="shared" si="33"/>
        <v>264344.86903129687</v>
      </c>
      <c r="H309" s="42">
        <f t="shared" si="35"/>
        <v>9.6878707926919017</v>
      </c>
      <c r="I309" s="10">
        <f t="shared" si="36"/>
        <v>1.2897885705580521</v>
      </c>
      <c r="J309" s="4">
        <f t="shared" si="37"/>
        <v>1151.7944552338815</v>
      </c>
      <c r="K309" s="4">
        <f t="shared" si="38"/>
        <v>258.93495239285141</v>
      </c>
      <c r="L309" s="42">
        <f>Pressure!Q309</f>
        <v>0.38172094065046519</v>
      </c>
      <c r="M309" s="10">
        <f t="shared" si="40"/>
        <v>1.5001353726670894</v>
      </c>
      <c r="N309" s="10">
        <f t="shared" si="39"/>
        <v>2.6101623315922193</v>
      </c>
    </row>
    <row r="310" spans="3:14">
      <c r="C310" s="4">
        <f>Pressure!AB310*1000000</f>
        <v>6394921.03993065</v>
      </c>
      <c r="D310" s="78">
        <f>Pressure!I310</f>
        <v>1.3967353966066323E-4</v>
      </c>
      <c r="E310" s="40">
        <f>Pressure!H310</f>
        <v>139.67353966066324</v>
      </c>
      <c r="F310" s="10">
        <f t="shared" si="34"/>
        <v>4.5999999999999996</v>
      </c>
      <c r="G310" s="4">
        <f t="shared" si="33"/>
        <v>264401.40070783033</v>
      </c>
      <c r="H310" s="42">
        <f t="shared" si="35"/>
        <v>9.6895083217135287</v>
      </c>
      <c r="I310" s="10">
        <f t="shared" si="36"/>
        <v>1.2898041074805437</v>
      </c>
      <c r="J310" s="4">
        <f t="shared" si="37"/>
        <v>1152.0546507271442</v>
      </c>
      <c r="K310" s="4">
        <f t="shared" si="38"/>
        <v>258.9934469509339</v>
      </c>
      <c r="L310" s="42">
        <f>Pressure!Q310</f>
        <v>0.38302356319961328</v>
      </c>
      <c r="M310" s="10">
        <f t="shared" si="40"/>
        <v>1.5005228976297516</v>
      </c>
      <c r="N310" s="10">
        <f t="shared" si="39"/>
        <v>2.6101623315922193</v>
      </c>
    </row>
    <row r="311" spans="3:14">
      <c r="C311" s="4">
        <f>Pressure!AB311*1000000</f>
        <v>6396281.5952452142</v>
      </c>
      <c r="D311" s="78">
        <f>Pressure!I311</f>
        <v>1.3967353966066323E-4</v>
      </c>
      <c r="E311" s="40">
        <f>Pressure!H311</f>
        <v>139.67353966066324</v>
      </c>
      <c r="F311" s="10">
        <f t="shared" si="34"/>
        <v>4.5999999999999996</v>
      </c>
      <c r="G311" s="4">
        <f t="shared" si="33"/>
        <v>264457.65358861885</v>
      </c>
      <c r="H311" s="42">
        <f t="shared" si="35"/>
        <v>9.6911377146720667</v>
      </c>
      <c r="I311" s="10">
        <f t="shared" si="36"/>
        <v>1.2898195611865835</v>
      </c>
      <c r="J311" s="4">
        <f t="shared" si="37"/>
        <v>1152.3135630213078</v>
      </c>
      <c r="K311" s="4">
        <f t="shared" si="38"/>
        <v>259.05165303298139</v>
      </c>
      <c r="L311" s="42">
        <f>Pressure!Q311</f>
        <v>0.38432622700171731</v>
      </c>
      <c r="M311" s="10">
        <f t="shared" si="40"/>
        <v>1.5009085293846172</v>
      </c>
      <c r="N311" s="10">
        <f t="shared" si="39"/>
        <v>2.6101623315922193</v>
      </c>
    </row>
    <row r="312" spans="3:14">
      <c r="C312" s="4">
        <f>Pressure!AB312*1000000</f>
        <v>6397635.408303054</v>
      </c>
      <c r="D312" s="78">
        <f>Pressure!I312</f>
        <v>1.3967353966066323E-4</v>
      </c>
      <c r="E312" s="40">
        <f>Pressure!H312</f>
        <v>139.67353966066324</v>
      </c>
      <c r="F312" s="10">
        <f t="shared" si="34"/>
        <v>4.5999999999999996</v>
      </c>
      <c r="G312" s="4">
        <f t="shared" si="33"/>
        <v>264513.62770722865</v>
      </c>
      <c r="H312" s="42">
        <f t="shared" si="35"/>
        <v>9.6927589734497559</v>
      </c>
      <c r="I312" s="10">
        <f t="shared" si="36"/>
        <v>1.289834931787343</v>
      </c>
      <c r="J312" s="4">
        <f t="shared" si="37"/>
        <v>1152.5711922708667</v>
      </c>
      <c r="K312" s="4">
        <f t="shared" si="38"/>
        <v>259.10957067372573</v>
      </c>
      <c r="L312" s="42">
        <f>Pressure!Q312</f>
        <v>0.38562893184587338</v>
      </c>
      <c r="M312" s="10">
        <f t="shared" si="40"/>
        <v>1.5012922679702925</v>
      </c>
      <c r="N312" s="10">
        <f t="shared" si="39"/>
        <v>2.6101623315922193</v>
      </c>
    </row>
    <row r="313" spans="3:14">
      <c r="C313" s="4">
        <f>Pressure!AB313*1000000</f>
        <v>6398982.4799109036</v>
      </c>
      <c r="D313" s="78">
        <f>Pressure!I313</f>
        <v>1.3967353966066323E-4</v>
      </c>
      <c r="E313" s="40">
        <f>Pressure!H313</f>
        <v>139.67353966066324</v>
      </c>
      <c r="F313" s="10">
        <f t="shared" si="34"/>
        <v>4.5999999999999996</v>
      </c>
      <c r="G313" s="4">
        <f t="shared" si="33"/>
        <v>264569.32309701457</v>
      </c>
      <c r="H313" s="42">
        <f t="shared" si="35"/>
        <v>9.6943720999176541</v>
      </c>
      <c r="I313" s="10">
        <f t="shared" si="36"/>
        <v>1.2898502193933081</v>
      </c>
      <c r="J313" s="4">
        <f t="shared" si="37"/>
        <v>1152.8275386293408</v>
      </c>
      <c r="K313" s="4">
        <f t="shared" si="38"/>
        <v>259.16719990767967</v>
      </c>
      <c r="L313" s="42">
        <f>Pressure!Q313</f>
        <v>0.38693167752131558</v>
      </c>
      <c r="M313" s="10">
        <f t="shared" si="40"/>
        <v>1.5016741134250866</v>
      </c>
      <c r="N313" s="10">
        <f t="shared" si="39"/>
        <v>2.6101623315922193</v>
      </c>
    </row>
    <row r="314" spans="3:14">
      <c r="C314" s="4">
        <f>Pressure!AB314*1000000</f>
        <v>6400322.8108725986</v>
      </c>
      <c r="D314" s="78">
        <f>Pressure!I314</f>
        <v>1.3967353966066323E-4</v>
      </c>
      <c r="E314" s="40">
        <f>Pressure!H314</f>
        <v>139.67353966066324</v>
      </c>
      <c r="F314" s="10">
        <f t="shared" si="34"/>
        <v>4.5999999999999996</v>
      </c>
      <c r="G314" s="4">
        <f t="shared" si="33"/>
        <v>264624.73979121167</v>
      </c>
      <c r="H314" s="42">
        <f t="shared" si="35"/>
        <v>9.6959770959383142</v>
      </c>
      <c r="I314" s="10">
        <f t="shared" si="36"/>
        <v>1.2898654241143066</v>
      </c>
      <c r="J314" s="4">
        <f t="shared" si="37"/>
        <v>1153.0826022496997</v>
      </c>
      <c r="K314" s="4">
        <f t="shared" si="38"/>
        <v>259.22454076923242</v>
      </c>
      <c r="L314" s="42">
        <f>Pressure!Q314</f>
        <v>0.38823446381741511</v>
      </c>
      <c r="M314" s="10">
        <f t="shared" si="40"/>
        <v>1.5020540657870798</v>
      </c>
      <c r="N314" s="10">
        <f t="shared" si="39"/>
        <v>2.6101623315922193</v>
      </c>
    </row>
    <row r="315" spans="3:14">
      <c r="C315" s="4">
        <f>Pressure!AB315*1000000</f>
        <v>6401656.4019865943</v>
      </c>
      <c r="D315" s="78">
        <f>Pressure!I315</f>
        <v>1.3967353966066323E-4</v>
      </c>
      <c r="E315" s="40">
        <f>Pressure!H315</f>
        <v>139.67353966066324</v>
      </c>
      <c r="F315" s="10">
        <f t="shared" si="34"/>
        <v>4.5999999999999996</v>
      </c>
      <c r="G315" s="4">
        <f t="shared" si="33"/>
        <v>264679.87782283244</v>
      </c>
      <c r="H315" s="42">
        <f t="shared" si="35"/>
        <v>9.6975739633628315</v>
      </c>
      <c r="I315" s="10">
        <f t="shared" si="36"/>
        <v>1.2898805460594818</v>
      </c>
      <c r="J315" s="4">
        <f t="shared" si="37"/>
        <v>1153.3363832838886</v>
      </c>
      <c r="K315" s="4">
        <f t="shared" si="38"/>
        <v>259.28159329254277</v>
      </c>
      <c r="L315" s="42">
        <f>Pressure!Q315</f>
        <v>0.38953729052367975</v>
      </c>
      <c r="M315" s="10">
        <f t="shared" si="40"/>
        <v>1.502432125094475</v>
      </c>
      <c r="N315" s="10">
        <f t="shared" si="39"/>
        <v>2.6101623315922193</v>
      </c>
    </row>
    <row r="316" spans="3:14">
      <c r="C316" s="4">
        <f>Pressure!AB316*1000000</f>
        <v>6402983.2540480997</v>
      </c>
      <c r="D316" s="78">
        <f>Pressure!I316</f>
        <v>1.3967353966066323E-4</v>
      </c>
      <c r="E316" s="40">
        <f>Pressure!H316</f>
        <v>139.67353966066324</v>
      </c>
      <c r="F316" s="10">
        <f t="shared" si="34"/>
        <v>4.5999999999999996</v>
      </c>
      <c r="G316" s="4">
        <f t="shared" si="33"/>
        <v>264734.73722475523</v>
      </c>
      <c r="H316" s="42">
        <f t="shared" si="35"/>
        <v>9.6991627040333768</v>
      </c>
      <c r="I316" s="10">
        <f t="shared" si="36"/>
        <v>1.289895585337318</v>
      </c>
      <c r="J316" s="4">
        <f t="shared" si="37"/>
        <v>1153.5888818832345</v>
      </c>
      <c r="K316" s="4">
        <f t="shared" si="38"/>
        <v>259.33835751163042</v>
      </c>
      <c r="L316" s="42">
        <f>Pressure!Q316</f>
        <v>0.39084015742975287</v>
      </c>
      <c r="M316" s="10">
        <f t="shared" si="40"/>
        <v>1.5028082913850997</v>
      </c>
      <c r="N316" s="10">
        <f t="shared" si="39"/>
        <v>2.6101623315922193</v>
      </c>
    </row>
    <row r="317" spans="3:14">
      <c r="C317" s="4">
        <f>Pressure!AB317*1000000</f>
        <v>6404303.3678471288</v>
      </c>
      <c r="D317" s="78">
        <f>Pressure!I317</f>
        <v>1.3967353966066323E-4</v>
      </c>
      <c r="E317" s="40">
        <f>Pressure!H317</f>
        <v>139.67353966066324</v>
      </c>
      <c r="F317" s="10">
        <f t="shared" si="34"/>
        <v>4.5999999999999996</v>
      </c>
      <c r="G317" s="4">
        <f t="shared" si="33"/>
        <v>264789.31802964362</v>
      </c>
      <c r="H317" s="42">
        <f t="shared" si="35"/>
        <v>9.7007433197808961</v>
      </c>
      <c r="I317" s="10">
        <f t="shared" si="36"/>
        <v>1.2899105420556218</v>
      </c>
      <c r="J317" s="4">
        <f t="shared" si="37"/>
        <v>1153.8400981980769</v>
      </c>
      <c r="K317" s="4">
        <f t="shared" si="38"/>
        <v>259.39483346029334</v>
      </c>
      <c r="L317" s="42">
        <f>Pressure!Q317</f>
        <v>0.39214306432541268</v>
      </c>
      <c r="M317" s="10">
        <f t="shared" si="40"/>
        <v>1.503182564696619</v>
      </c>
      <c r="N317" s="10">
        <f t="shared" si="39"/>
        <v>2.6101623315922193</v>
      </c>
    </row>
    <row r="318" spans="3:14">
      <c r="C318" s="4">
        <f>Pressure!AB318*1000000</f>
        <v>6405616.7441701842</v>
      </c>
      <c r="D318" s="78">
        <f>Pressure!I318</f>
        <v>1.3967353966066323E-4</v>
      </c>
      <c r="E318" s="40">
        <f>Pressure!H318</f>
        <v>139.67353966066324</v>
      </c>
      <c r="F318" s="10">
        <f t="shared" si="34"/>
        <v>4.5999999999999996</v>
      </c>
      <c r="G318" s="4">
        <f t="shared" si="33"/>
        <v>264843.6202700159</v>
      </c>
      <c r="H318" s="42">
        <f t="shared" si="35"/>
        <v>9.7023158124271269</v>
      </c>
      <c r="I318" s="10">
        <f t="shared" si="36"/>
        <v>1.2899254163215423</v>
      </c>
      <c r="J318" s="4">
        <f t="shared" si="37"/>
        <v>1154.0900323780861</v>
      </c>
      <c r="K318" s="4">
        <f t="shared" si="38"/>
        <v>259.45102117217891</v>
      </c>
      <c r="L318" s="42">
        <f>Pressure!Q318</f>
        <v>0.39344601100057158</v>
      </c>
      <c r="M318" s="10">
        <f t="shared" si="40"/>
        <v>1.503554945066629</v>
      </c>
      <c r="N318" s="10">
        <f t="shared" si="39"/>
        <v>2.6101623315922193</v>
      </c>
    </row>
    <row r="319" spans="3:14">
      <c r="C319" s="4">
        <f>Pressure!AB319*1000000</f>
        <v>6406923.383799714</v>
      </c>
      <c r="D319" s="78">
        <f>Pressure!I319</f>
        <v>1.3967353966066323E-4</v>
      </c>
      <c r="E319" s="40">
        <f>Pressure!H319</f>
        <v>139.67353966066324</v>
      </c>
      <c r="F319" s="10">
        <f t="shared" si="34"/>
        <v>4.5999999999999996</v>
      </c>
      <c r="G319" s="4">
        <f t="shared" si="33"/>
        <v>264897.64397822291</v>
      </c>
      <c r="H319" s="42">
        <f t="shared" si="35"/>
        <v>9.7038801837839692</v>
      </c>
      <c r="I319" s="10">
        <f t="shared" si="36"/>
        <v>1.2899402082415672</v>
      </c>
      <c r="J319" s="4">
        <f t="shared" si="37"/>
        <v>1154.3386845721611</v>
      </c>
      <c r="K319" s="4">
        <f t="shared" si="38"/>
        <v>259.50692068076103</v>
      </c>
      <c r="L319" s="42">
        <f>Pressure!Q319</f>
        <v>0.39474899724527518</v>
      </c>
      <c r="M319" s="10">
        <f t="shared" si="40"/>
        <v>1.5039254325324722</v>
      </c>
      <c r="N319" s="10">
        <f t="shared" si="39"/>
        <v>2.6101623315922193</v>
      </c>
    </row>
    <row r="320" spans="3:14">
      <c r="C320" s="4">
        <f>Pressure!AB320*1000000</f>
        <v>6408223.287513216</v>
      </c>
      <c r="D320" s="78">
        <f>Pressure!I320</f>
        <v>1.3967353966066323E-4</v>
      </c>
      <c r="E320" s="40">
        <f>Pressure!H320</f>
        <v>139.67353966066324</v>
      </c>
      <c r="F320" s="10">
        <f t="shared" si="34"/>
        <v>4.5999999999999996</v>
      </c>
      <c r="G320" s="4">
        <f t="shared" si="33"/>
        <v>264951.38918641064</v>
      </c>
      <c r="H320" s="42">
        <f t="shared" si="35"/>
        <v>9.7054364356523948</v>
      </c>
      <c r="I320" s="10">
        <f t="shared" si="36"/>
        <v>1.2899549179215142</v>
      </c>
      <c r="J320" s="4">
        <f t="shared" si="37"/>
        <v>1154.5860549282593</v>
      </c>
      <c r="K320" s="4">
        <f t="shared" si="38"/>
        <v>259.56253201930201</v>
      </c>
      <c r="L320" s="42">
        <f>Pressure!Q320</f>
        <v>0.39605202284970181</v>
      </c>
      <c r="M320" s="10">
        <f t="shared" si="40"/>
        <v>1.5042940271315708</v>
      </c>
      <c r="N320" s="10">
        <f t="shared" si="39"/>
        <v>2.6101623315922193</v>
      </c>
    </row>
    <row r="321" spans="3:14">
      <c r="C321" s="4">
        <f>Pressure!AB321*1000000</f>
        <v>6409516.456084555</v>
      </c>
      <c r="D321" s="78">
        <f>Pressure!I321</f>
        <v>1.3967353966066323E-4</v>
      </c>
      <c r="E321" s="40">
        <f>Pressure!H321</f>
        <v>139.67353966066324</v>
      </c>
      <c r="F321" s="10">
        <f t="shared" si="34"/>
        <v>4.5999999999999996</v>
      </c>
      <c r="G321" s="4">
        <f t="shared" si="33"/>
        <v>265004.85592657502</v>
      </c>
      <c r="H321" s="42">
        <f t="shared" si="35"/>
        <v>9.7069845698240549</v>
      </c>
      <c r="I321" s="10">
        <f t="shared" si="36"/>
        <v>1.2899695454665483</v>
      </c>
      <c r="J321" s="4">
        <f t="shared" si="37"/>
        <v>1154.8321435936462</v>
      </c>
      <c r="K321" s="4">
        <f t="shared" si="38"/>
        <v>259.61785522090872</v>
      </c>
      <c r="L321" s="42">
        <f>Pressure!Q321</f>
        <v>0.39735508760416149</v>
      </c>
      <c r="M321" s="10">
        <f t="shared" si="40"/>
        <v>1.5046607289008338</v>
      </c>
      <c r="N321" s="10">
        <f t="shared" si="39"/>
        <v>2.6101623315922193</v>
      </c>
    </row>
    <row r="322" spans="3:14">
      <c r="C322" s="4">
        <f>Pressure!AB322*1000000</f>
        <v>6410802.8902832083</v>
      </c>
      <c r="D322" s="78">
        <f>Pressure!I322</f>
        <v>1.3967353966066323E-4</v>
      </c>
      <c r="E322" s="40">
        <f>Pressure!H322</f>
        <v>139.67353966066324</v>
      </c>
      <c r="F322" s="10">
        <f t="shared" si="34"/>
        <v>4.5999999999999996</v>
      </c>
      <c r="G322" s="4">
        <f t="shared" si="33"/>
        <v>265058.04423053039</v>
      </c>
      <c r="H322" s="42">
        <f t="shared" si="35"/>
        <v>9.7085245880803868</v>
      </c>
      <c r="I322" s="10">
        <f t="shared" si="36"/>
        <v>1.2899840909811748</v>
      </c>
      <c r="J322" s="4">
        <f t="shared" si="37"/>
        <v>1155.0769507147525</v>
      </c>
      <c r="K322" s="4">
        <f t="shared" si="38"/>
        <v>259.67289031850015</v>
      </c>
      <c r="L322" s="42">
        <f>Pressure!Q322</f>
        <v>0.39865819129909524</v>
      </c>
      <c r="M322" s="10">
        <f t="shared" si="40"/>
        <v>1.5050255378771722</v>
      </c>
      <c r="N322" s="10">
        <f t="shared" si="39"/>
        <v>2.6101623315922193</v>
      </c>
    </row>
    <row r="323" spans="3:14">
      <c r="C323" s="4">
        <f>Pressure!AB323*1000000</f>
        <v>6412082.5908747874</v>
      </c>
      <c r="D323" s="78">
        <f>Pressure!I323</f>
        <v>1.3967353966066323E-4</v>
      </c>
      <c r="E323" s="40">
        <f>Pressure!H323</f>
        <v>139.67353966066324</v>
      </c>
      <c r="F323" s="10">
        <f t="shared" si="34"/>
        <v>4.5999999999999996</v>
      </c>
      <c r="G323" s="4">
        <f t="shared" si="33"/>
        <v>265110.9541299314</v>
      </c>
      <c r="H323" s="42">
        <f t="shared" si="35"/>
        <v>9.7100564921932193</v>
      </c>
      <c r="I323" s="10">
        <f t="shared" si="36"/>
        <v>1.2899985545692474</v>
      </c>
      <c r="J323" s="4">
        <f t="shared" si="37"/>
        <v>1155.3204764372729</v>
      </c>
      <c r="K323" s="4">
        <f t="shared" si="38"/>
        <v>259.72763734483004</v>
      </c>
      <c r="L323" s="42">
        <f>Pressure!Q323</f>
        <v>0.39996133372507442</v>
      </c>
      <c r="M323" s="10">
        <f t="shared" si="40"/>
        <v>1.5053884540974682</v>
      </c>
      <c r="N323" s="10">
        <f t="shared" si="39"/>
        <v>2.6101623315922193</v>
      </c>
    </row>
    <row r="324" spans="3:14">
      <c r="C324" s="4">
        <f>Pressure!AB324*1000000</f>
        <v>6413355.5586203104</v>
      </c>
      <c r="D324" s="78">
        <f>Pressure!I324</f>
        <v>1.3967353966066323E-4</v>
      </c>
      <c r="E324" s="40">
        <f>Pressure!H324</f>
        <v>139.67353966066324</v>
      </c>
      <c r="F324" s="10">
        <f t="shared" si="34"/>
        <v>4.5999999999999996</v>
      </c>
      <c r="G324" s="4">
        <f t="shared" si="33"/>
        <v>265163.58565624274</v>
      </c>
      <c r="H324" s="42">
        <f t="shared" si="35"/>
        <v>9.7115802839239525</v>
      </c>
      <c r="I324" s="10">
        <f t="shared" si="36"/>
        <v>1.2900129363339621</v>
      </c>
      <c r="J324" s="4">
        <f t="shared" si="37"/>
        <v>1155.562720906029</v>
      </c>
      <c r="K324" s="4">
        <f t="shared" si="38"/>
        <v>259.78209633245558</v>
      </c>
      <c r="L324" s="42">
        <f>Pressure!Q324</f>
        <v>0.40126451467279978</v>
      </c>
      <c r="M324" s="10">
        <f t="shared" si="40"/>
        <v>1.5057494775982241</v>
      </c>
      <c r="N324" s="10">
        <f t="shared" si="39"/>
        <v>2.6101623315922193</v>
      </c>
    </row>
    <row r="325" spans="3:14">
      <c r="C325" s="4">
        <f>Pressure!AB325*1000000</f>
        <v>6414621.7942768354</v>
      </c>
      <c r="D325" s="78">
        <f>Pressure!I325</f>
        <v>1.3967353966066323E-4</v>
      </c>
      <c r="E325" s="40">
        <f>Pressure!H325</f>
        <v>139.67353966066324</v>
      </c>
      <c r="F325" s="10">
        <f t="shared" si="34"/>
        <v>4.5999999999999996</v>
      </c>
      <c r="G325" s="4">
        <f t="shared" si="33"/>
        <v>265215.93884076539</v>
      </c>
      <c r="H325" s="42">
        <f t="shared" si="35"/>
        <v>9.7130959650242961</v>
      </c>
      <c r="I325" s="10">
        <f t="shared" si="36"/>
        <v>1.2900272363778653</v>
      </c>
      <c r="J325" s="4">
        <f t="shared" si="37"/>
        <v>1155.8036842650879</v>
      </c>
      <c r="K325" s="4">
        <f t="shared" si="38"/>
        <v>259.83626731376467</v>
      </c>
      <c r="L325" s="42">
        <f>Pressure!Q325</f>
        <v>0.40256773393310091</v>
      </c>
      <c r="M325" s="10">
        <f t="shared" si="40"/>
        <v>1.5061086084159994</v>
      </c>
      <c r="N325" s="10">
        <f t="shared" si="39"/>
        <v>2.6101623315922193</v>
      </c>
    </row>
    <row r="326" spans="3:14">
      <c r="C326" s="4">
        <f>Pressure!AB326*1000000</f>
        <v>6415881.2985972166</v>
      </c>
      <c r="D326" s="78">
        <f>Pressure!I326</f>
        <v>1.3967353966066323E-4</v>
      </c>
      <c r="E326" s="40">
        <f>Pressure!H326</f>
        <v>139.67353966066324</v>
      </c>
      <c r="F326" s="10">
        <f t="shared" si="34"/>
        <v>4.5999999999999996</v>
      </c>
      <c r="G326" s="4">
        <f t="shared" si="33"/>
        <v>265268.01371462655</v>
      </c>
      <c r="H326" s="42">
        <f t="shared" si="35"/>
        <v>9.714603537235968</v>
      </c>
      <c r="I326" s="10">
        <f t="shared" si="36"/>
        <v>1.2900414548028543</v>
      </c>
      <c r="J326" s="4">
        <f t="shared" si="37"/>
        <v>1156.0433666577173</v>
      </c>
      <c r="K326" s="4">
        <f t="shared" si="38"/>
        <v>259.89015032096518</v>
      </c>
      <c r="L326" s="42">
        <f>Pressure!Q326</f>
        <v>0.40387099129693532</v>
      </c>
      <c r="M326" s="10">
        <f t="shared" si="40"/>
        <v>1.5064658465870042</v>
      </c>
      <c r="N326" s="10">
        <f t="shared" si="39"/>
        <v>2.6101623315922193</v>
      </c>
    </row>
    <row r="327" spans="3:14">
      <c r="C327" s="4">
        <f>Pressure!AB327*1000000</f>
        <v>6417134.0723301778</v>
      </c>
      <c r="D327" s="78">
        <f>Pressure!I327</f>
        <v>1.3967353966066323E-4</v>
      </c>
      <c r="E327" s="40">
        <f>Pressure!H327</f>
        <v>139.67353966066324</v>
      </c>
      <c r="F327" s="10">
        <f t="shared" si="34"/>
        <v>4.5999999999999996</v>
      </c>
      <c r="G327" s="4">
        <f t="shared" si="33"/>
        <v>265319.81030878256</v>
      </c>
      <c r="H327" s="42">
        <f t="shared" si="35"/>
        <v>9.7161030022908434</v>
      </c>
      <c r="I327" s="10">
        <f t="shared" si="36"/>
        <v>1.2900555917101781</v>
      </c>
      <c r="J327" s="4">
        <f t="shared" si="37"/>
        <v>1156.2817682263981</v>
      </c>
      <c r="K327" s="4">
        <f t="shared" si="38"/>
        <v>259.94374538608832</v>
      </c>
      <c r="L327" s="42">
        <f>Pressure!Q327</f>
        <v>0.40517428655538767</v>
      </c>
      <c r="M327" s="10">
        <f t="shared" si="40"/>
        <v>1.5068211921473322</v>
      </c>
      <c r="N327" s="10">
        <f t="shared" si="39"/>
        <v>2.6101623315922193</v>
      </c>
    </row>
    <row r="328" spans="3:14">
      <c r="C328" s="4">
        <f>Pressure!AB328*1000000</f>
        <v>6418380.116220274</v>
      </c>
      <c r="D328" s="78">
        <f>Pressure!I328</f>
        <v>1.3967353966066323E-4</v>
      </c>
      <c r="E328" s="40">
        <f>Pressure!H328</f>
        <v>139.67353966066324</v>
      </c>
      <c r="F328" s="10">
        <f t="shared" si="34"/>
        <v>4.5999999999999996</v>
      </c>
      <c r="G328" s="4">
        <f t="shared" si="33"/>
        <v>265371.32865401742</v>
      </c>
      <c r="H328" s="42">
        <f t="shared" si="35"/>
        <v>9.7175943619108782</v>
      </c>
      <c r="I328" s="10">
        <f t="shared" si="36"/>
        <v>1.2900696472004414</v>
      </c>
      <c r="J328" s="4">
        <f t="shared" si="37"/>
        <v>1156.5188891128187</v>
      </c>
      <c r="K328" s="4">
        <f t="shared" si="38"/>
        <v>259.99705254098706</v>
      </c>
      <c r="L328" s="42">
        <f>Pressure!Q328</f>
        <v>0.4064776194996691</v>
      </c>
      <c r="M328" s="10">
        <f t="shared" si="40"/>
        <v>1.507174645132964</v>
      </c>
      <c r="N328" s="10">
        <f t="shared" si="39"/>
        <v>2.6101623315922193</v>
      </c>
    </row>
    <row r="329" spans="3:14">
      <c r="C329" s="4">
        <f>Pressure!AB329*1000000</f>
        <v>6419619.4310078779</v>
      </c>
      <c r="D329" s="78">
        <f>Pressure!I329</f>
        <v>1.3967353966066323E-4</v>
      </c>
      <c r="E329" s="40">
        <f>Pressure!H329</f>
        <v>139.67353966066324</v>
      </c>
      <c r="F329" s="10">
        <f t="shared" si="34"/>
        <v>4.5999999999999996</v>
      </c>
      <c r="G329" s="4">
        <f t="shared" si="33"/>
        <v>265422.56878094224</v>
      </c>
      <c r="H329" s="42">
        <f t="shared" si="35"/>
        <v>9.7190776178081091</v>
      </c>
      <c r="I329" s="10">
        <f t="shared" si="36"/>
        <v>1.2900836213736031</v>
      </c>
      <c r="J329" s="4">
        <f t="shared" si="37"/>
        <v>1156.754729457871</v>
      </c>
      <c r="K329" s="4">
        <f t="shared" si="38"/>
        <v>260.05007181733532</v>
      </c>
      <c r="L329" s="42">
        <f>Pressure!Q329</f>
        <v>0.40778098992111644</v>
      </c>
      <c r="M329" s="10">
        <f t="shared" si="40"/>
        <v>1.5075262055797551</v>
      </c>
      <c r="N329" s="10">
        <f t="shared" si="39"/>
        <v>2.6101623315922193</v>
      </c>
    </row>
    <row r="330" spans="3:14">
      <c r="C330" s="4">
        <f>Pressure!AB330*1000000</f>
        <v>6420852.0174295157</v>
      </c>
      <c r="D330" s="78">
        <f>Pressure!I330</f>
        <v>1.3967353966066323E-4</v>
      </c>
      <c r="E330" s="40">
        <f>Pressure!H330</f>
        <v>139.67353966066324</v>
      </c>
      <c r="F330" s="10">
        <f t="shared" si="34"/>
        <v>4.5999999999999996</v>
      </c>
      <c r="G330" s="4">
        <f t="shared" si="33"/>
        <v>265473.53072000912</v>
      </c>
      <c r="H330" s="42">
        <f t="shared" si="35"/>
        <v>9.7205527716850639</v>
      </c>
      <c r="I330" s="10">
        <f t="shared" si="36"/>
        <v>1.290097514328985</v>
      </c>
      <c r="J330" s="4">
        <f t="shared" si="37"/>
        <v>1156.9892894017155</v>
      </c>
      <c r="K330" s="4">
        <f t="shared" si="38"/>
        <v>260.10280324664257</v>
      </c>
      <c r="L330" s="42">
        <f>Pressure!Q330</f>
        <v>0.40908439761119147</v>
      </c>
      <c r="M330" s="10">
        <f t="shared" si="40"/>
        <v>1.5078758735233466</v>
      </c>
      <c r="N330" s="10">
        <f t="shared" si="39"/>
        <v>2.6101623315922193</v>
      </c>
    </row>
    <row r="331" spans="3:14">
      <c r="C331" s="4">
        <f>Pressure!AB331*1000000</f>
        <v>6422077.8762169909</v>
      </c>
      <c r="D331" s="78">
        <f>Pressure!I331</f>
        <v>1.3967353966066323E-4</v>
      </c>
      <c r="E331" s="40">
        <f>Pressure!H331</f>
        <v>139.67353966066324</v>
      </c>
      <c r="F331" s="10">
        <f t="shared" si="34"/>
        <v>4.5999999999999996</v>
      </c>
      <c r="G331" s="4">
        <f t="shared" si="33"/>
        <v>265524.21450147487</v>
      </c>
      <c r="H331" s="42">
        <f t="shared" si="35"/>
        <v>9.722019825233712</v>
      </c>
      <c r="I331" s="10">
        <f t="shared" si="36"/>
        <v>1.2901113261652617</v>
      </c>
      <c r="J331" s="4">
        <f t="shared" si="37"/>
        <v>1157.2225690836133</v>
      </c>
      <c r="K331" s="4">
        <f t="shared" si="38"/>
        <v>260.1552468602161</v>
      </c>
      <c r="L331" s="42">
        <f>Pressure!Q331</f>
        <v>0.41038784236148013</v>
      </c>
      <c r="M331" s="10">
        <f t="shared" si="40"/>
        <v>1.5082236489992227</v>
      </c>
      <c r="N331" s="10">
        <f t="shared" si="39"/>
        <v>2.6101623315922193</v>
      </c>
    </row>
    <row r="332" spans="3:14">
      <c r="C332" s="4">
        <f>Pressure!AB332*1000000</f>
        <v>6423297.0080983108</v>
      </c>
      <c r="D332" s="78">
        <f>Pressure!I332</f>
        <v>1.3967353966066323E-4</v>
      </c>
      <c r="E332" s="40">
        <f>Pressure!H332</f>
        <v>139.67353966066324</v>
      </c>
      <c r="F332" s="10">
        <f t="shared" si="34"/>
        <v>4.5999999999999996</v>
      </c>
      <c r="G332" s="4">
        <f t="shared" si="33"/>
        <v>265574.6201554393</v>
      </c>
      <c r="H332" s="42">
        <f t="shared" si="35"/>
        <v>9.7234787801366096</v>
      </c>
      <c r="I332" s="10">
        <f t="shared" si="36"/>
        <v>1.2901250569804734</v>
      </c>
      <c r="J332" s="4">
        <f t="shared" si="37"/>
        <v>1157.4545686421041</v>
      </c>
      <c r="K332" s="4">
        <f t="shared" si="38"/>
        <v>260.20740268920105</v>
      </c>
      <c r="L332" s="42">
        <f>Pressure!Q332</f>
        <v>0.41169132396369174</v>
      </c>
      <c r="M332" s="10">
        <f t="shared" si="40"/>
        <v>1.5085695320426498</v>
      </c>
      <c r="N332" s="10">
        <f t="shared" si="39"/>
        <v>2.6101623315922193</v>
      </c>
    </row>
    <row r="333" spans="3:14">
      <c r="C333" s="4">
        <f>Pressure!AB333*1000000</f>
        <v>6424509.4137975303</v>
      </c>
      <c r="D333" s="78">
        <f>Pressure!I333</f>
        <v>1.3967353966066323E-4</v>
      </c>
      <c r="E333" s="40">
        <f>Pressure!H333</f>
        <v>139.67353966066324</v>
      </c>
      <c r="F333" s="10">
        <f t="shared" si="34"/>
        <v>4.5999999999999996</v>
      </c>
      <c r="G333" s="4">
        <f t="shared" si="33"/>
        <v>265624.74771183886</v>
      </c>
      <c r="H333" s="42">
        <f t="shared" si="35"/>
        <v>9.7249296380666888</v>
      </c>
      <c r="I333" s="10">
        <f t="shared" si="36"/>
        <v>1.2901387068720258</v>
      </c>
      <c r="J333" s="4">
        <f t="shared" si="37"/>
        <v>1157.685288214974</v>
      </c>
      <c r="K333" s="4">
        <f t="shared" si="38"/>
        <v>260.2592707645731</v>
      </c>
      <c r="L333" s="42">
        <f>Pressure!Q333</f>
        <v>0.41299484220965832</v>
      </c>
      <c r="M333" s="10">
        <f t="shared" si="40"/>
        <v>1.5089135226888333</v>
      </c>
      <c r="N333" s="10">
        <f t="shared" si="39"/>
        <v>2.6101623315922193</v>
      </c>
    </row>
    <row r="334" spans="3:14">
      <c r="C334" s="4">
        <f>Pressure!AB334*1000000</f>
        <v>6425715.0940342788</v>
      </c>
      <c r="D334" s="78">
        <f>Pressure!I334</f>
        <v>1.3967353966066323E-4</v>
      </c>
      <c r="E334" s="40">
        <f>Pressure!H334</f>
        <v>139.67353966066324</v>
      </c>
      <c r="F334" s="10">
        <f t="shared" si="34"/>
        <v>4.5999999999999996</v>
      </c>
      <c r="G334" s="4">
        <f t="shared" si="33"/>
        <v>265674.59720042697</v>
      </c>
      <c r="H334" s="42">
        <f t="shared" si="35"/>
        <v>9.7263724006867154</v>
      </c>
      <c r="I334" s="10">
        <f t="shared" si="36"/>
        <v>1.290152275936687</v>
      </c>
      <c r="J334" s="4">
        <f t="shared" si="37"/>
        <v>1157.9147279391682</v>
      </c>
      <c r="K334" s="4">
        <f t="shared" si="38"/>
        <v>260.31085111711889</v>
      </c>
      <c r="L334" s="42">
        <f>Pressure!Q334</f>
        <v>0.41429839689133391</v>
      </c>
      <c r="M334" s="10">
        <f t="shared" si="40"/>
        <v>1.5092556209729013</v>
      </c>
      <c r="N334" s="10">
        <f t="shared" si="39"/>
        <v>2.6101623315922193</v>
      </c>
    </row>
    <row r="335" spans="3:14">
      <c r="C335" s="4">
        <f>Pressure!AB335*1000000</f>
        <v>6426914.0495242234</v>
      </c>
      <c r="D335" s="78">
        <f>Pressure!I335</f>
        <v>1.3967353966066323E-4</v>
      </c>
      <c r="E335" s="40">
        <f>Pressure!H335</f>
        <v>139.67353966066324</v>
      </c>
      <c r="F335" s="10">
        <f t="shared" si="34"/>
        <v>4.5999999999999996</v>
      </c>
      <c r="G335" s="4">
        <f t="shared" si="33"/>
        <v>265724.16865079332</v>
      </c>
      <c r="H335" s="42">
        <f t="shared" si="35"/>
        <v>9.72780706964984</v>
      </c>
      <c r="I335" s="10">
        <f t="shared" si="36"/>
        <v>1.2901657642705942</v>
      </c>
      <c r="J335" s="4">
        <f t="shared" si="37"/>
        <v>1158.1428879508774</v>
      </c>
      <c r="K335" s="4">
        <f t="shared" si="38"/>
        <v>260.36214377745546</v>
      </c>
      <c r="L335" s="42">
        <f>Pressure!Q335</f>
        <v>0.41560198780079355</v>
      </c>
      <c r="M335" s="10">
        <f t="shared" si="40"/>
        <v>1.5095958269295151</v>
      </c>
      <c r="N335" s="10">
        <f t="shared" si="39"/>
        <v>2.6101623315922193</v>
      </c>
    </row>
    <row r="336" spans="3:14">
      <c r="C336" s="4">
        <f>Pressure!AB336*1000000</f>
        <v>6428106.280978783</v>
      </c>
      <c r="D336" s="78">
        <f>Pressure!I336</f>
        <v>1.3967353966066323E-4</v>
      </c>
      <c r="E336" s="40">
        <f>Pressure!H336</f>
        <v>139.67353966066324</v>
      </c>
      <c r="F336" s="10">
        <f t="shared" si="34"/>
        <v>4.5999999999999996</v>
      </c>
      <c r="G336" s="4">
        <f t="shared" si="33"/>
        <v>265773.46209235193</v>
      </c>
      <c r="H336" s="42">
        <f t="shared" si="35"/>
        <v>9.7292336465992886</v>
      </c>
      <c r="I336" s="10">
        <f t="shared" si="36"/>
        <v>1.2901791719692515</v>
      </c>
      <c r="J336" s="4">
        <f t="shared" si="37"/>
        <v>1158.3697683854834</v>
      </c>
      <c r="K336" s="4">
        <f t="shared" si="38"/>
        <v>260.41314877601803</v>
      </c>
      <c r="L336" s="42">
        <f>Pressure!Q336</f>
        <v>0.41690561473023285</v>
      </c>
      <c r="M336" s="10">
        <f t="shared" si="40"/>
        <v>1.5099341405935296</v>
      </c>
      <c r="N336" s="10">
        <f t="shared" si="39"/>
        <v>2.6101623315922193</v>
      </c>
    </row>
    <row r="337" spans="3:14">
      <c r="C337" s="4">
        <f>Pressure!AB337*1000000</f>
        <v>6429291.7891053641</v>
      </c>
      <c r="D337" s="78">
        <f>Pressure!I337</f>
        <v>1.3967353966066323E-4</v>
      </c>
      <c r="E337" s="40">
        <f>Pressure!H337</f>
        <v>139.67353966066324</v>
      </c>
      <c r="F337" s="10">
        <f t="shared" si="34"/>
        <v>4.5999999999999996</v>
      </c>
      <c r="G337" s="4">
        <f t="shared" si="33"/>
        <v>265822.4775543508</v>
      </c>
      <c r="H337" s="42">
        <f t="shared" si="35"/>
        <v>9.7306521331686273</v>
      </c>
      <c r="I337" s="10">
        <f t="shared" si="36"/>
        <v>1.290192499127536</v>
      </c>
      <c r="J337" s="4">
        <f t="shared" si="37"/>
        <v>1158.5953693776059</v>
      </c>
      <c r="K337" s="4">
        <f t="shared" si="38"/>
        <v>260.46386614307045</v>
      </c>
      <c r="L337" s="42">
        <f>Pressure!Q337</f>
        <v>0.41820927747196701</v>
      </c>
      <c r="M337" s="10">
        <f t="shared" si="40"/>
        <v>1.5102705619993444</v>
      </c>
      <c r="N337" s="10">
        <f t="shared" si="39"/>
        <v>2.6101623315922193</v>
      </c>
    </row>
    <row r="338" spans="3:14">
      <c r="C338" s="4">
        <f>Pressure!AB338*1000000</f>
        <v>6430470.5746070258</v>
      </c>
      <c r="D338" s="78">
        <f>Pressure!I338</f>
        <v>1.3967353966066323E-4</v>
      </c>
      <c r="E338" s="40">
        <f>Pressure!H338</f>
        <v>139.67353966066324</v>
      </c>
      <c r="F338" s="10">
        <f t="shared" si="34"/>
        <v>4.5999999999999996</v>
      </c>
      <c r="G338" s="4">
        <f t="shared" si="33"/>
        <v>265871.21506585833</v>
      </c>
      <c r="H338" s="42">
        <f t="shared" si="35"/>
        <v>9.7320625309813735</v>
      </c>
      <c r="I338" s="10">
        <f t="shared" si="36"/>
        <v>1.2902057458396934</v>
      </c>
      <c r="J338" s="4">
        <f t="shared" si="37"/>
        <v>1158.8196910610357</v>
      </c>
      <c r="K338" s="4">
        <f t="shared" si="38"/>
        <v>260.5142959086902</v>
      </c>
      <c r="L338" s="42">
        <f>Pressure!Q338</f>
        <v>0.41951297581843022</v>
      </c>
      <c r="M338" s="10">
        <f t="shared" si="40"/>
        <v>1.5106050911813997</v>
      </c>
      <c r="N338" s="10">
        <f t="shared" si="39"/>
        <v>2.6101623315922193</v>
      </c>
    </row>
    <row r="339" spans="3:14">
      <c r="C339" s="4">
        <f>Pressure!AB339*1000000</f>
        <v>6431642.638183346</v>
      </c>
      <c r="D339" s="78">
        <f>Pressure!I339</f>
        <v>1.3967353966066323E-4</v>
      </c>
      <c r="E339" s="40">
        <f>Pressure!H339</f>
        <v>139.67353966066324</v>
      </c>
      <c r="F339" s="10">
        <f t="shared" si="34"/>
        <v>4.5999999999999996</v>
      </c>
      <c r="G339" s="4">
        <f t="shared" si="33"/>
        <v>265919.67465579894</v>
      </c>
      <c r="H339" s="42">
        <f t="shared" si="35"/>
        <v>9.7334648416520384</v>
      </c>
      <c r="I339" s="10">
        <f t="shared" si="36"/>
        <v>1.2902189121993517</v>
      </c>
      <c r="J339" s="4">
        <f t="shared" si="37"/>
        <v>1159.0427335689019</v>
      </c>
      <c r="K339" s="4">
        <f t="shared" si="38"/>
        <v>260.56443810280604</v>
      </c>
      <c r="L339" s="42">
        <f>Pressure!Q339</f>
        <v>0.42081670956217482</v>
      </c>
      <c r="M339" s="10">
        <f t="shared" si="40"/>
        <v>1.5109377281738565</v>
      </c>
      <c r="N339" s="10">
        <f t="shared" si="39"/>
        <v>2.6101623315922193</v>
      </c>
    </row>
    <row r="340" spans="3:14">
      <c r="C340" s="4">
        <f>Pressure!AB340*1000000</f>
        <v>6432807.9805292832</v>
      </c>
      <c r="D340" s="78">
        <f>Pressure!I340</f>
        <v>1.3967353966066323E-4</v>
      </c>
      <c r="E340" s="40">
        <f>Pressure!H340</f>
        <v>139.67353966066324</v>
      </c>
      <c r="F340" s="10">
        <f t="shared" si="34"/>
        <v>4.5999999999999996</v>
      </c>
      <c r="G340" s="4">
        <f t="shared" si="33"/>
        <v>265967.85635290609</v>
      </c>
      <c r="H340" s="42">
        <f t="shared" si="35"/>
        <v>9.7348590667847876</v>
      </c>
      <c r="I340" s="10">
        <f t="shared" si="36"/>
        <v>1.2902319982995085</v>
      </c>
      <c r="J340" s="4">
        <f t="shared" si="37"/>
        <v>1159.2644970334541</v>
      </c>
      <c r="K340" s="4">
        <f t="shared" si="38"/>
        <v>260.61429275514905</v>
      </c>
      <c r="L340" s="42">
        <f>Pressure!Q340</f>
        <v>0.42212047849587059</v>
      </c>
      <c r="M340" s="10">
        <f t="shared" si="40"/>
        <v>1.5112684730108139</v>
      </c>
      <c r="N340" s="10">
        <f t="shared" si="39"/>
        <v>2.6101623315922193</v>
      </c>
    </row>
    <row r="341" spans="3:14">
      <c r="C341" s="4">
        <f>Pressure!AB341*1000000</f>
        <v>6433966.6023356533</v>
      </c>
      <c r="D341" s="78">
        <f>Pressure!I341</f>
        <v>1.3967353966066323E-4</v>
      </c>
      <c r="E341" s="40">
        <f>Pressure!H341</f>
        <v>139.67353966066324</v>
      </c>
      <c r="F341" s="10">
        <f t="shared" si="34"/>
        <v>4.5999999999999996</v>
      </c>
      <c r="G341" s="4">
        <f t="shared" si="33"/>
        <v>266015.76018574188</v>
      </c>
      <c r="H341" s="42">
        <f t="shared" si="35"/>
        <v>9.7362452079740116</v>
      </c>
      <c r="I341" s="10">
        <f t="shared" si="36"/>
        <v>1.2902450042325389</v>
      </c>
      <c r="J341" s="4">
        <f t="shared" si="37"/>
        <v>1159.4849815861544</v>
      </c>
      <c r="K341" s="4">
        <f t="shared" si="38"/>
        <v>260.66385989527322</v>
      </c>
      <c r="L341" s="42">
        <f>Pressure!Q341</f>
        <v>0.42342428241230412</v>
      </c>
      <c r="M341" s="10">
        <f t="shared" si="40"/>
        <v>1.5115973257262285</v>
      </c>
      <c r="N341" s="10">
        <f t="shared" si="39"/>
        <v>2.6101623315922193</v>
      </c>
    </row>
    <row r="342" spans="3:14">
      <c r="C342" s="4">
        <f>Pressure!AB342*1000000</f>
        <v>6435118.5042898413</v>
      </c>
      <c r="D342" s="78">
        <f>Pressure!I342</f>
        <v>1.3967353966066323E-4</v>
      </c>
      <c r="E342" s="40">
        <f>Pressure!H342</f>
        <v>139.67353966066324</v>
      </c>
      <c r="F342" s="10">
        <f t="shared" si="34"/>
        <v>4.5999999999999996</v>
      </c>
      <c r="G342" s="4">
        <f t="shared" si="33"/>
        <v>266063.38618272659</v>
      </c>
      <c r="H342" s="42">
        <f t="shared" si="35"/>
        <v>9.7376232668051692</v>
      </c>
      <c r="I342" s="10">
        <f t="shared" si="36"/>
        <v>1.2902579300902048</v>
      </c>
      <c r="J342" s="4">
        <f t="shared" si="37"/>
        <v>1159.704187357811</v>
      </c>
      <c r="K342" s="4">
        <f t="shared" si="38"/>
        <v>260.71313955258552</v>
      </c>
      <c r="L342" s="42">
        <f>Pressure!Q342</f>
        <v>0.42472812110437785</v>
      </c>
      <c r="M342" s="10">
        <f t="shared" si="40"/>
        <v>1.5119242863537341</v>
      </c>
      <c r="N342" s="10">
        <f t="shared" si="39"/>
        <v>2.6101623315922193</v>
      </c>
    </row>
    <row r="343" spans="3:14">
      <c r="C343" s="4">
        <f>Pressure!AB343*1000000</f>
        <v>6436263.6870737756</v>
      </c>
      <c r="D343" s="78">
        <f>Pressure!I343</f>
        <v>1.3967353966066323E-4</v>
      </c>
      <c r="E343" s="40">
        <f>Pressure!H343</f>
        <v>139.67353966066324</v>
      </c>
      <c r="F343" s="10">
        <f t="shared" si="34"/>
        <v>4.5999999999999996</v>
      </c>
      <c r="G343" s="4">
        <f t="shared" si="33"/>
        <v>266110.73437205498</v>
      </c>
      <c r="H343" s="42">
        <f t="shared" si="35"/>
        <v>9.7389932448523915</v>
      </c>
      <c r="I343" s="10">
        <f t="shared" si="36"/>
        <v>1.2902707759636336</v>
      </c>
      <c r="J343" s="4">
        <f t="shared" si="37"/>
        <v>1159.9221144781943</v>
      </c>
      <c r="K343" s="4">
        <f t="shared" si="38"/>
        <v>260.76213175625969</v>
      </c>
      <c r="L343" s="42">
        <f>Pressure!Q343</f>
        <v>0.42603199436510952</v>
      </c>
      <c r="M343" s="10">
        <f t="shared" si="40"/>
        <v>1.5122493549269278</v>
      </c>
      <c r="N343" s="10">
        <f t="shared" si="39"/>
        <v>2.6101623315922193</v>
      </c>
    </row>
    <row r="344" spans="3:14">
      <c r="C344" s="4">
        <f>Pressure!AB344*1000000</f>
        <v>6437402.1513669025</v>
      </c>
      <c r="D344" s="78">
        <f>Pressure!I344</f>
        <v>1.3967353966066323E-4</v>
      </c>
      <c r="E344" s="40">
        <f>Pressure!H344</f>
        <v>139.67353966066324</v>
      </c>
      <c r="F344" s="10">
        <f t="shared" si="34"/>
        <v>4.5999999999999996</v>
      </c>
      <c r="G344" s="4">
        <f t="shared" si="33"/>
        <v>266157.80478181911</v>
      </c>
      <c r="H344" s="42">
        <f t="shared" si="35"/>
        <v>9.7403551436820415</v>
      </c>
      <c r="I344" s="10">
        <f t="shared" si="36"/>
        <v>1.2902835419433538</v>
      </c>
      <c r="J344" s="4">
        <f t="shared" si="37"/>
        <v>1160.1387630766026</v>
      </c>
      <c r="K344" s="4">
        <f t="shared" si="38"/>
        <v>260.81083653536319</v>
      </c>
      <c r="L344" s="42">
        <f>Pressure!Q344</f>
        <v>0.42733590198763133</v>
      </c>
      <c r="M344" s="10">
        <f t="shared" si="40"/>
        <v>1.512572531479164</v>
      </c>
      <c r="N344" s="10">
        <f t="shared" si="39"/>
        <v>2.6101623315922193</v>
      </c>
    </row>
    <row r="345" spans="3:14">
      <c r="C345" s="4">
        <f>Pressure!AB345*1000000</f>
        <v>6438533.8978436831</v>
      </c>
      <c r="D345" s="78">
        <f>Pressure!I345</f>
        <v>1.3967353966066323E-4</v>
      </c>
      <c r="E345" s="40">
        <f>Pressure!H345</f>
        <v>139.67353966066324</v>
      </c>
      <c r="F345" s="10">
        <f t="shared" si="34"/>
        <v>4.5999999999999996</v>
      </c>
      <c r="G345" s="4">
        <f t="shared" si="33"/>
        <v>266204.59743990487</v>
      </c>
      <c r="H345" s="42">
        <f t="shared" si="35"/>
        <v>9.7417089648497281</v>
      </c>
      <c r="I345" s="10">
        <f t="shared" si="36"/>
        <v>1.2902962281192683</v>
      </c>
      <c r="J345" s="4">
        <f t="shared" si="37"/>
        <v>1160.3541332813847</v>
      </c>
      <c r="K345" s="4">
        <f t="shared" si="38"/>
        <v>260.85925391875026</v>
      </c>
      <c r="L345" s="42">
        <f>Pressure!Q345</f>
        <v>0.42863984376518932</v>
      </c>
      <c r="M345" s="10">
        <f t="shared" si="40"/>
        <v>1.512893816043865</v>
      </c>
      <c r="N345" s="10">
        <f t="shared" si="39"/>
        <v>2.6101623315922193</v>
      </c>
    </row>
    <row r="346" spans="3:14">
      <c r="C346" s="4">
        <f>Pressure!AB346*1000000</f>
        <v>6439658.9271747321</v>
      </c>
      <c r="D346" s="78">
        <f>Pressure!I346</f>
        <v>1.3967353966066323E-4</v>
      </c>
      <c r="E346" s="40">
        <f>Pressure!H346</f>
        <v>139.67353966066324</v>
      </c>
      <c r="F346" s="10">
        <f t="shared" si="34"/>
        <v>4.5999999999999996</v>
      </c>
      <c r="G346" s="4">
        <f t="shared" si="33"/>
        <v>266251.11237403919</v>
      </c>
      <c r="H346" s="42">
        <f t="shared" si="35"/>
        <v>9.7430547099016795</v>
      </c>
      <c r="I346" s="10">
        <f t="shared" si="36"/>
        <v>1.2903088345806679</v>
      </c>
      <c r="J346" s="4">
        <f t="shared" si="37"/>
        <v>1160.5682252201582</v>
      </c>
      <c r="K346" s="4">
        <f t="shared" si="38"/>
        <v>260.90738393511043</v>
      </c>
      <c r="L346" s="42">
        <f>Pressure!Q346</f>
        <v>0.42994381949114246</v>
      </c>
      <c r="M346" s="10">
        <f t="shared" si="40"/>
        <v>1.513213208653966</v>
      </c>
      <c r="N346" s="10">
        <f t="shared" si="39"/>
        <v>2.6101623315922193</v>
      </c>
    </row>
    <row r="347" spans="3:14">
      <c r="C347" s="4">
        <f>Pressure!AB347*1000000</f>
        <v>6440777.2400264125</v>
      </c>
      <c r="D347" s="78">
        <f>Pressure!I347</f>
        <v>1.3967353966066323E-4</v>
      </c>
      <c r="E347" s="40">
        <f>Pressure!H347</f>
        <v>139.67353966066324</v>
      </c>
      <c r="F347" s="10">
        <f t="shared" si="34"/>
        <v>4.5999999999999996</v>
      </c>
      <c r="G347" s="4">
        <f t="shared" si="33"/>
        <v>266297.34961177327</v>
      </c>
      <c r="H347" s="42">
        <f t="shared" si="35"/>
        <v>9.7443923803742241</v>
      </c>
      <c r="I347" s="10">
        <f t="shared" si="36"/>
        <v>1.2903213614162301</v>
      </c>
      <c r="J347" s="4">
        <f t="shared" si="37"/>
        <v>1160.781039019731</v>
      </c>
      <c r="K347" s="4">
        <f t="shared" si="38"/>
        <v>260.95522661295155</v>
      </c>
      <c r="L347" s="42">
        <f>Pressure!Q347</f>
        <v>0.43124782895896213</v>
      </c>
      <c r="M347" s="10">
        <f t="shared" si="40"/>
        <v>1.5135307093425165</v>
      </c>
      <c r="N347" s="10">
        <f t="shared" si="39"/>
        <v>2.6101623315922193</v>
      </c>
    </row>
    <row r="348" spans="3:14">
      <c r="C348" s="4">
        <f>Pressure!AB348*1000000</f>
        <v>6441888.837061353</v>
      </c>
      <c r="D348" s="78">
        <f>Pressure!I348</f>
        <v>1.3967353966066323E-4</v>
      </c>
      <c r="E348" s="40">
        <f>Pressure!H348</f>
        <v>139.67353966066324</v>
      </c>
      <c r="F348" s="10">
        <f t="shared" si="34"/>
        <v>4.5999999999999996</v>
      </c>
      <c r="G348" s="4">
        <f t="shared" ref="G348:G411" si="41">IF(C348/(1+(k-1)/2*N348^2)^(k/(k-1))&lt;patm*1000000,patm*1000000,C348/(1+(k-1)/2*N348^2)^(k/(k-1)))</f>
        <v>266343.30918050377</v>
      </c>
      <c r="H348" s="42">
        <f t="shared" si="35"/>
        <v>9.745721977794501</v>
      </c>
      <c r="I348" s="10">
        <f t="shared" si="36"/>
        <v>1.290333808714025</v>
      </c>
      <c r="J348" s="4">
        <f t="shared" si="37"/>
        <v>1160.992574806201</v>
      </c>
      <c r="K348" s="4">
        <f t="shared" si="38"/>
        <v>261.00278198062159</v>
      </c>
      <c r="L348" s="42">
        <f>Pressure!Q348</f>
        <v>0.43255187196223122</v>
      </c>
      <c r="M348" s="10">
        <f t="shared" si="40"/>
        <v>1.5138463181422417</v>
      </c>
      <c r="N348" s="10">
        <f t="shared" si="39"/>
        <v>2.6101623315922193</v>
      </c>
    </row>
    <row r="349" spans="3:14">
      <c r="C349" s="4">
        <f>Pressure!AB349*1000000</f>
        <v>6442993.7189379456</v>
      </c>
      <c r="D349" s="78">
        <f>Pressure!I349</f>
        <v>1.3967353966066323E-4</v>
      </c>
      <c r="E349" s="40">
        <f>Pressure!H349</f>
        <v>139.67353966066324</v>
      </c>
      <c r="F349" s="10">
        <f t="shared" ref="F349:F412" si="42">aexit/E349</f>
        <v>4.5999999999999996</v>
      </c>
      <c r="G349" s="4">
        <f t="shared" si="41"/>
        <v>266388.99110745231</v>
      </c>
      <c r="H349" s="42">
        <f t="shared" ref="H349:H412" si="43">1/(((k+1)/2)^(1/(k-1))*(patm*1000000/C349)^(1/k)*SQRT((k+1)/(k-1)*(1-(patm*1000000/C349)^((k-1)/k))))</f>
        <v>9.7470435036797891</v>
      </c>
      <c r="I349" s="10">
        <f t="shared" ref="I349:I412" si="44">etanoz*SQRT(2*k^2/(k-1)*(2/(k+1))^((k+1)/(k-1))*(1-(G349/C349)^((k-1)/k)))+(G349-patm*1000000)/C349*(aexit/E349)</f>
        <v>1.2903461765615118</v>
      </c>
      <c r="J349" s="4">
        <f t="shared" ref="J349:J412" si="45">I349*D349*C349</f>
        <v>1161.2028327048592</v>
      </c>
      <c r="K349" s="4">
        <f t="shared" ref="K349:K412" si="46">J349/4.4482</f>
        <v>261.05005006628733</v>
      </c>
      <c r="L349" s="42">
        <f>Pressure!Q349</f>
        <v>0.43385594829464341</v>
      </c>
      <c r="M349" s="10">
        <f t="shared" si="40"/>
        <v>1.5141600350857345</v>
      </c>
      <c r="N349" s="10">
        <f t="shared" si="39"/>
        <v>2.6101623315922193</v>
      </c>
    </row>
    <row r="350" spans="3:14">
      <c r="C350" s="4">
        <f>Pressure!AB350*1000000</f>
        <v>6444091.8863103399</v>
      </c>
      <c r="D350" s="78">
        <f>Pressure!I350</f>
        <v>1.3967353966066323E-4</v>
      </c>
      <c r="E350" s="40">
        <f>Pressure!H350</f>
        <v>139.67353966066324</v>
      </c>
      <c r="F350" s="10">
        <f t="shared" si="42"/>
        <v>4.5999999999999996</v>
      </c>
      <c r="G350" s="4">
        <f t="shared" si="41"/>
        <v>266434.39541966503</v>
      </c>
      <c r="H350" s="42">
        <f t="shared" si="43"/>
        <v>9.7483569595375421</v>
      </c>
      <c r="I350" s="10">
        <f t="shared" si="44"/>
        <v>1.2903584650455404</v>
      </c>
      <c r="J350" s="4">
        <f t="shared" si="45"/>
        <v>1161.4118128401899</v>
      </c>
      <c r="K350" s="4">
        <f t="shared" si="46"/>
        <v>261.09703089793396</v>
      </c>
      <c r="L350" s="42">
        <f>Pressure!Q350</f>
        <v>0.43516005775000255</v>
      </c>
      <c r="M350" s="10">
        <f t="shared" si="40"/>
        <v>1.5144718602054543</v>
      </c>
      <c r="N350" s="10">
        <f t="shared" ref="N350:N413" si="47">N349-1/834*(me-mef)</f>
        <v>2.6101623315922193</v>
      </c>
    </row>
    <row r="351" spans="3:14">
      <c r="C351" s="4">
        <f>Pressure!AB351*1000000</f>
        <v>6445183.3398290789</v>
      </c>
      <c r="D351" s="78">
        <f>Pressure!I351</f>
        <v>1.3967353966066323E-4</v>
      </c>
      <c r="E351" s="40">
        <f>Pressure!H351</f>
        <v>139.67353966066324</v>
      </c>
      <c r="F351" s="10">
        <f t="shared" si="42"/>
        <v>4.5999999999999996</v>
      </c>
      <c r="G351" s="4">
        <f t="shared" si="41"/>
        <v>266479.52214403899</v>
      </c>
      <c r="H351" s="42">
        <f t="shared" si="43"/>
        <v>9.7496623468661348</v>
      </c>
      <c r="I351" s="10">
        <f t="shared" si="44"/>
        <v>1.2903706742523597</v>
      </c>
      <c r="J351" s="4">
        <f t="shared" si="45"/>
        <v>1161.6195153359906</v>
      </c>
      <c r="K351" s="4">
        <f t="shared" si="46"/>
        <v>261.14372450339255</v>
      </c>
      <c r="L351" s="42">
        <f>Pressure!Q351</f>
        <v>0.43646420012222187</v>
      </c>
      <c r="M351" s="10">
        <f t="shared" si="40"/>
        <v>1.5147817935337398</v>
      </c>
      <c r="N351" s="10">
        <f t="shared" si="47"/>
        <v>2.6101623315922193</v>
      </c>
    </row>
    <row r="352" spans="3:14">
      <c r="C352" s="4">
        <f>Pressure!AB352*1000000</f>
        <v>6446268.0801402014</v>
      </c>
      <c r="D352" s="78">
        <f>Pressure!I352</f>
        <v>1.3967353966066323E-4</v>
      </c>
      <c r="E352" s="40">
        <f>Pressure!H352</f>
        <v>139.67353966066324</v>
      </c>
      <c r="F352" s="10">
        <f t="shared" si="42"/>
        <v>4.5999999999999996</v>
      </c>
      <c r="G352" s="4">
        <f t="shared" si="41"/>
        <v>266524.37130728498</v>
      </c>
      <c r="H352" s="42">
        <f t="shared" si="43"/>
        <v>9.7509596671538397</v>
      </c>
      <c r="I352" s="10">
        <f t="shared" si="44"/>
        <v>1.2903828042676093</v>
      </c>
      <c r="J352" s="4">
        <f t="shared" si="45"/>
        <v>1161.8259403152019</v>
      </c>
      <c r="K352" s="4">
        <f t="shared" si="46"/>
        <v>261.19013091030121</v>
      </c>
      <c r="L352" s="42">
        <f>Pressure!Q352</f>
        <v>0.43776837520532325</v>
      </c>
      <c r="M352" s="10">
        <f t="shared" si="40"/>
        <v>1.5150898351027062</v>
      </c>
      <c r="N352" s="10">
        <f t="shared" si="47"/>
        <v>2.6101623315922193</v>
      </c>
    </row>
    <row r="353" spans="3:14">
      <c r="C353" s="4">
        <f>Pressure!AB353*1000000</f>
        <v>6447346.1078860573</v>
      </c>
      <c r="D353" s="78">
        <f>Pressure!I353</f>
        <v>1.3967353966066323E-4</v>
      </c>
      <c r="E353" s="40">
        <f>Pressure!H353</f>
        <v>139.67353966066324</v>
      </c>
      <c r="F353" s="10">
        <f t="shared" si="42"/>
        <v>4.5999999999999996</v>
      </c>
      <c r="G353" s="4">
        <f t="shared" si="41"/>
        <v>266568.9429359613</v>
      </c>
      <c r="H353" s="42">
        <f t="shared" si="43"/>
        <v>9.7522489218797617</v>
      </c>
      <c r="I353" s="10">
        <f t="shared" si="44"/>
        <v>1.2903948551763305</v>
      </c>
      <c r="J353" s="4">
        <f t="shared" si="45"/>
        <v>1162.0310879000622</v>
      </c>
      <c r="K353" s="4">
        <f t="shared" si="46"/>
        <v>261.23625014614049</v>
      </c>
      <c r="L353" s="42">
        <f>Pressure!Q353</f>
        <v>0.43907258279343653</v>
      </c>
      <c r="M353" s="10">
        <f t="shared" si="40"/>
        <v>1.5153959849443643</v>
      </c>
      <c r="N353" s="10">
        <f t="shared" si="47"/>
        <v>2.6101623315922193</v>
      </c>
    </row>
    <row r="354" spans="3:14">
      <c r="C354" s="4">
        <f>Pressure!AB354*1000000</f>
        <v>6448417.4237046465</v>
      </c>
      <c r="D354" s="78">
        <f>Pressure!I354</f>
        <v>1.3967353966066323E-4</v>
      </c>
      <c r="E354" s="40">
        <f>Pressure!H354</f>
        <v>139.67353966066324</v>
      </c>
      <c r="F354" s="10">
        <f t="shared" si="42"/>
        <v>4.5999999999999996</v>
      </c>
      <c r="G354" s="4">
        <f t="shared" si="41"/>
        <v>266613.23705644644</v>
      </c>
      <c r="H354" s="42">
        <f t="shared" si="43"/>
        <v>9.7535301125130633</v>
      </c>
      <c r="I354" s="10">
        <f t="shared" si="44"/>
        <v>1.2904068270629596</v>
      </c>
      <c r="J354" s="4">
        <f t="shared" si="45"/>
        <v>1162.2349582119825</v>
      </c>
      <c r="K354" s="4">
        <f t="shared" si="46"/>
        <v>261.28208223820479</v>
      </c>
      <c r="L354" s="42">
        <f>Pressure!Q354</f>
        <v>0.4403768226807987</v>
      </c>
      <c r="M354" s="10">
        <f t="shared" si="40"/>
        <v>1.5157002430904432</v>
      </c>
      <c r="N354" s="10">
        <f t="shared" si="47"/>
        <v>2.6101623315922193</v>
      </c>
    </row>
    <row r="355" spans="3:14">
      <c r="C355" s="4">
        <f>Pressure!AB355*1000000</f>
        <v>6449482.0282304138</v>
      </c>
      <c r="D355" s="78">
        <f>Pressure!I355</f>
        <v>1.3967353966066323E-4</v>
      </c>
      <c r="E355" s="40">
        <f>Pressure!H355</f>
        <v>139.67353966066324</v>
      </c>
      <c r="F355" s="10">
        <f t="shared" si="42"/>
        <v>4.5999999999999996</v>
      </c>
      <c r="G355" s="4">
        <f t="shared" si="41"/>
        <v>266657.25369497173</v>
      </c>
      <c r="H355" s="42">
        <f t="shared" si="43"/>
        <v>9.754803240513958</v>
      </c>
      <c r="I355" s="10">
        <f t="shared" si="44"/>
        <v>1.2904187200113388</v>
      </c>
      <c r="J355" s="4">
        <f t="shared" si="45"/>
        <v>1162.4375513716968</v>
      </c>
      <c r="K355" s="4">
        <f t="shared" si="46"/>
        <v>261.32762721363628</v>
      </c>
      <c r="L355" s="42">
        <f>Pressure!Q355</f>
        <v>0.44168109466175332</v>
      </c>
      <c r="M355" s="10">
        <f t="shared" si="40"/>
        <v>1.5160026095727253</v>
      </c>
      <c r="N355" s="10">
        <f t="shared" si="47"/>
        <v>2.6101623315922193</v>
      </c>
    </row>
    <row r="356" spans="3:14">
      <c r="C356" s="4">
        <f>Pressure!AB356*1000000</f>
        <v>6450539.9220929574</v>
      </c>
      <c r="D356" s="78">
        <f>Pressure!I356</f>
        <v>1.3967353966066323E-4</v>
      </c>
      <c r="E356" s="40">
        <f>Pressure!H356</f>
        <v>139.67353966066324</v>
      </c>
      <c r="F356" s="10">
        <f t="shared" si="42"/>
        <v>4.5999999999999996</v>
      </c>
      <c r="G356" s="4">
        <f t="shared" si="41"/>
        <v>266700.99287756841</v>
      </c>
      <c r="H356" s="42">
        <f t="shared" si="43"/>
        <v>9.756068307332125</v>
      </c>
      <c r="I356" s="10">
        <f t="shared" si="44"/>
        <v>1.2904305341047038</v>
      </c>
      <c r="J356" s="4">
        <f t="shared" si="45"/>
        <v>1162.6388674990171</v>
      </c>
      <c r="K356" s="4">
        <f t="shared" si="46"/>
        <v>261.37288509936991</v>
      </c>
      <c r="L356" s="42">
        <f>Pressure!Q356</f>
        <v>0.4429853985307497</v>
      </c>
      <c r="M356" s="10">
        <f t="shared" si="40"/>
        <v>1.5163030844226617</v>
      </c>
      <c r="N356" s="10">
        <f t="shared" si="47"/>
        <v>2.6101623315922193</v>
      </c>
    </row>
    <row r="357" spans="3:14">
      <c r="C357" s="4">
        <f>Pressure!AB357*1000000</f>
        <v>6451591.1059187306</v>
      </c>
      <c r="D357" s="78">
        <f>Pressure!I357</f>
        <v>1.3967353966066323E-4</v>
      </c>
      <c r="E357" s="40">
        <f>Pressure!H357</f>
        <v>139.67353966066324</v>
      </c>
      <c r="F357" s="10">
        <f t="shared" si="42"/>
        <v>4.5999999999999996</v>
      </c>
      <c r="G357" s="4">
        <f t="shared" si="41"/>
        <v>266744.45463013742</v>
      </c>
      <c r="H357" s="42">
        <f t="shared" si="43"/>
        <v>9.7573253144087655</v>
      </c>
      <c r="I357" s="10">
        <f t="shared" si="44"/>
        <v>1.2904422694257025</v>
      </c>
      <c r="J357" s="4">
        <f t="shared" si="45"/>
        <v>1162.8389067131568</v>
      </c>
      <c r="K357" s="4">
        <f t="shared" si="46"/>
        <v>261.417855922206</v>
      </c>
      <c r="L357" s="42">
        <f>Pressure!Q357</f>
        <v>0.44428973408234218</v>
      </c>
      <c r="M357" s="10">
        <f t="shared" si="40"/>
        <v>1.5166016676715488</v>
      </c>
      <c r="N357" s="10">
        <f t="shared" si="47"/>
        <v>2.6101623315922193</v>
      </c>
    </row>
    <row r="358" spans="3:14">
      <c r="C358" s="4">
        <f>Pressure!AB358*1000000</f>
        <v>6452635.5803296035</v>
      </c>
      <c r="D358" s="78">
        <f>Pressure!I358</f>
        <v>1.3967353966066323E-4</v>
      </c>
      <c r="E358" s="40">
        <f>Pressure!H358</f>
        <v>139.67353966066324</v>
      </c>
      <c r="F358" s="10">
        <f t="shared" si="42"/>
        <v>4.5999999999999996</v>
      </c>
      <c r="G358" s="4">
        <f t="shared" si="41"/>
        <v>266787.63897839037</v>
      </c>
      <c r="H358" s="42">
        <f t="shared" si="43"/>
        <v>9.7585742631749302</v>
      </c>
      <c r="I358" s="10">
        <f t="shared" si="44"/>
        <v>1.2904539260563825</v>
      </c>
      <c r="J358" s="4">
        <f t="shared" si="45"/>
        <v>1163.0376691324568</v>
      </c>
      <c r="K358" s="4">
        <f t="shared" si="46"/>
        <v>261.46253970874892</v>
      </c>
      <c r="L358" s="42">
        <f>Pressure!Q358</f>
        <v>0.44559410111118941</v>
      </c>
      <c r="M358" s="10">
        <f t="shared" si="40"/>
        <v>1.5168983593505572</v>
      </c>
      <c r="N358" s="10">
        <f t="shared" si="47"/>
        <v>2.6101623315922193</v>
      </c>
    </row>
    <row r="359" spans="3:14">
      <c r="C359" s="4">
        <f>Pressure!AB359*1000000</f>
        <v>6453673.3459437927</v>
      </c>
      <c r="D359" s="78">
        <f>Pressure!I359</f>
        <v>1.3967353966066323E-4</v>
      </c>
      <c r="E359" s="40">
        <f>Pressure!H359</f>
        <v>139.67353966066324</v>
      </c>
      <c r="F359" s="10">
        <f t="shared" si="42"/>
        <v>4.5999999999999996</v>
      </c>
      <c r="G359" s="4">
        <f t="shared" si="41"/>
        <v>266830.54594788764</v>
      </c>
      <c r="H359" s="42">
        <f t="shared" si="43"/>
        <v>9.7598151550525518</v>
      </c>
      <c r="I359" s="10">
        <f t="shared" si="44"/>
        <v>1.290465504078202</v>
      </c>
      <c r="J359" s="4">
        <f t="shared" si="45"/>
        <v>1163.2351548745637</v>
      </c>
      <c r="K359" s="4">
        <f t="shared" si="46"/>
        <v>261.50693648544666</v>
      </c>
      <c r="L359" s="42">
        <f>Pressure!Q359</f>
        <v>0.44689849941205367</v>
      </c>
      <c r="M359" s="10">
        <f t="shared" si="40"/>
        <v>1.5171931594907333</v>
      </c>
      <c r="N359" s="10">
        <f t="shared" si="47"/>
        <v>2.6101623315922193</v>
      </c>
    </row>
    <row r="360" spans="3:14">
      <c r="C360" s="4">
        <f>Pressure!AB360*1000000</f>
        <v>6454704.4033751478</v>
      </c>
      <c r="D360" s="78">
        <f>Pressure!I360</f>
        <v>1.3967353966066323E-4</v>
      </c>
      <c r="E360" s="40">
        <f>Pressure!H360</f>
        <v>139.67353966066324</v>
      </c>
      <c r="F360" s="10">
        <f t="shared" si="42"/>
        <v>4.5999999999999996</v>
      </c>
      <c r="G360" s="4">
        <f t="shared" si="41"/>
        <v>266873.17556400929</v>
      </c>
      <c r="H360" s="42">
        <f t="shared" si="43"/>
        <v>9.7610479914537116</v>
      </c>
      <c r="I360" s="10">
        <f t="shared" si="44"/>
        <v>1.290477003572023</v>
      </c>
      <c r="J360" s="4">
        <f t="shared" si="45"/>
        <v>1163.4313640562921</v>
      </c>
      <c r="K360" s="4">
        <f t="shared" si="46"/>
        <v>261.55104627856036</v>
      </c>
      <c r="L360" s="42">
        <f>Pressure!Q360</f>
        <v>0.44820292877980022</v>
      </c>
      <c r="M360" s="10">
        <f t="shared" ref="M360:M423" si="48">(J360+J359)/2*(L360-L359)</f>
        <v>1.5174860681230229</v>
      </c>
      <c r="N360" s="10">
        <f t="shared" si="47"/>
        <v>2.6101623315922193</v>
      </c>
    </row>
    <row r="361" spans="3:14">
      <c r="C361" s="4">
        <f>Pressure!AB361*1000000</f>
        <v>6455728.7532338798</v>
      </c>
      <c r="D361" s="78">
        <f>Pressure!I361</f>
        <v>1.3967353966066323E-4</v>
      </c>
      <c r="E361" s="40">
        <f>Pressure!H361</f>
        <v>139.67353966066324</v>
      </c>
      <c r="F361" s="10">
        <f t="shared" si="42"/>
        <v>4.5999999999999996</v>
      </c>
      <c r="G361" s="4">
        <f t="shared" si="41"/>
        <v>266915.52785198478</v>
      </c>
      <c r="H361" s="42">
        <f t="shared" si="43"/>
        <v>9.7622727737813939</v>
      </c>
      <c r="I361" s="10">
        <f t="shared" si="44"/>
        <v>1.290488424618121</v>
      </c>
      <c r="J361" s="4">
        <f t="shared" si="45"/>
        <v>1163.6262967937646</v>
      </c>
      <c r="K361" s="4">
        <f t="shared" si="46"/>
        <v>261.59486911419555</v>
      </c>
      <c r="L361" s="42">
        <f>Pressure!Q361</f>
        <v>0.44950738900939641</v>
      </c>
      <c r="M361" s="10">
        <f t="shared" si="48"/>
        <v>1.5177770852780106</v>
      </c>
      <c r="N361" s="10">
        <f t="shared" si="47"/>
        <v>2.6101623315922193</v>
      </c>
    </row>
    <row r="362" spans="3:14">
      <c r="C362" s="4">
        <f>Pressure!AB362*1000000</f>
        <v>6456746.3961256444</v>
      </c>
      <c r="D362" s="78">
        <f>Pressure!I362</f>
        <v>1.3967353966066323E-4</v>
      </c>
      <c r="E362" s="40">
        <f>Pressure!H362</f>
        <v>139.67353966066324</v>
      </c>
      <c r="F362" s="10">
        <f t="shared" si="42"/>
        <v>4.5999999999999996</v>
      </c>
      <c r="G362" s="4">
        <f t="shared" si="41"/>
        <v>266957.60283685528</v>
      </c>
      <c r="H362" s="42">
        <f t="shared" si="43"/>
        <v>9.763489503428497</v>
      </c>
      <c r="I362" s="10">
        <f t="shared" si="44"/>
        <v>1.2904997672961762</v>
      </c>
      <c r="J362" s="4">
        <f t="shared" si="45"/>
        <v>1163.8199532022368</v>
      </c>
      <c r="K362" s="4">
        <f t="shared" si="46"/>
        <v>261.63840501826286</v>
      </c>
      <c r="L362" s="42">
        <f>Pressure!Q362</f>
        <v>0.45081187989591115</v>
      </c>
      <c r="M362" s="10">
        <f t="shared" si="48"/>
        <v>1.5180662109863479</v>
      </c>
      <c r="N362" s="10">
        <f t="shared" si="47"/>
        <v>2.6101623315922193</v>
      </c>
    </row>
    <row r="363" spans="3:14">
      <c r="C363" s="4">
        <f>Pressure!AB363*1000000</f>
        <v>6457757.3326528417</v>
      </c>
      <c r="D363" s="78">
        <f>Pressure!I363</f>
        <v>1.3967353966066323E-4</v>
      </c>
      <c r="E363" s="40">
        <f>Pressure!H363</f>
        <v>139.67353966066324</v>
      </c>
      <c r="F363" s="10">
        <f t="shared" si="42"/>
        <v>4.5999999999999996</v>
      </c>
      <c r="G363" s="4">
        <f t="shared" si="41"/>
        <v>266999.40054352727</v>
      </c>
      <c r="H363" s="42">
        <f t="shared" si="43"/>
        <v>9.7646981817793375</v>
      </c>
      <c r="I363" s="10">
        <f t="shared" si="44"/>
        <v>1.2905110316852904</v>
      </c>
      <c r="J363" s="4">
        <f t="shared" si="45"/>
        <v>1164.012333396345</v>
      </c>
      <c r="K363" s="4">
        <f t="shared" si="46"/>
        <v>261.68165401653363</v>
      </c>
      <c r="L363" s="42">
        <f>Pressure!Q363</f>
        <v>0.45211640123451402</v>
      </c>
      <c r="M363" s="10">
        <f t="shared" si="48"/>
        <v>1.5183534452782819</v>
      </c>
      <c r="N363" s="10">
        <f t="shared" si="47"/>
        <v>2.6101623315922193</v>
      </c>
    </row>
    <row r="364" spans="3:14">
      <c r="C364" s="4">
        <f>Pressure!AB364*1000000</f>
        <v>6458761.5634132298</v>
      </c>
      <c r="D364" s="78">
        <f>Pressure!I364</f>
        <v>1.3967353966066323E-4</v>
      </c>
      <c r="E364" s="40">
        <f>Pressure!H364</f>
        <v>139.67353966066324</v>
      </c>
      <c r="F364" s="10">
        <f t="shared" si="42"/>
        <v>4.5999999999999996</v>
      </c>
      <c r="G364" s="4">
        <f t="shared" si="41"/>
        <v>267040.92099671543</v>
      </c>
      <c r="H364" s="42">
        <f t="shared" si="43"/>
        <v>9.7658988102080251</v>
      </c>
      <c r="I364" s="10">
        <f t="shared" si="44"/>
        <v>1.2905222178639708</v>
      </c>
      <c r="J364" s="4">
        <f t="shared" si="45"/>
        <v>1164.2034374898417</v>
      </c>
      <c r="K364" s="4">
        <f t="shared" si="46"/>
        <v>261.72461613458069</v>
      </c>
      <c r="L364" s="42">
        <f>Pressure!Q364</f>
        <v>0.45342095282047473</v>
      </c>
      <c r="M364" s="10">
        <f t="shared" si="48"/>
        <v>1.5186387881841579</v>
      </c>
      <c r="N364" s="10">
        <f t="shared" si="47"/>
        <v>2.6101623315922193</v>
      </c>
    </row>
    <row r="365" spans="3:14">
      <c r="C365" s="4">
        <f>Pressure!AB365*1000000</f>
        <v>6459759.0890007233</v>
      </c>
      <c r="D365" s="78">
        <f>Pressure!I365</f>
        <v>1.3967353966066323E-4</v>
      </c>
      <c r="E365" s="40">
        <f>Pressure!H365</f>
        <v>139.67353966066324</v>
      </c>
      <c r="F365" s="10">
        <f t="shared" si="42"/>
        <v>4.5999999999999996</v>
      </c>
      <c r="G365" s="4">
        <f t="shared" si="41"/>
        <v>267082.16422097548</v>
      </c>
      <c r="H365" s="42">
        <f t="shared" si="43"/>
        <v>9.7670913900794023</v>
      </c>
      <c r="I365" s="10">
        <f t="shared" si="44"/>
        <v>1.2905333259101428</v>
      </c>
      <c r="J365" s="4">
        <f t="shared" si="45"/>
        <v>1164.3932655957483</v>
      </c>
      <c r="K365" s="4">
        <f t="shared" si="46"/>
        <v>261.76729139781224</v>
      </c>
      <c r="L365" s="42">
        <f>Pressure!Q365</f>
        <v>0.45472553444916231</v>
      </c>
      <c r="M365" s="10">
        <f t="shared" si="48"/>
        <v>1.5189222397339563</v>
      </c>
      <c r="N365" s="10">
        <f t="shared" si="47"/>
        <v>2.6101623315922193</v>
      </c>
    </row>
    <row r="366" spans="3:14">
      <c r="C366" s="4">
        <f>Pressure!AB366*1000000</f>
        <v>6460749.9100054642</v>
      </c>
      <c r="D366" s="78">
        <f>Pressure!I366</f>
        <v>1.3967353966066323E-4</v>
      </c>
      <c r="E366" s="40">
        <f>Pressure!H366</f>
        <v>139.67353966066324</v>
      </c>
      <c r="F366" s="10">
        <f t="shared" si="42"/>
        <v>4.5999999999999996</v>
      </c>
      <c r="G366" s="4">
        <f t="shared" si="41"/>
        <v>267123.13024070713</v>
      </c>
      <c r="H366" s="42">
        <f t="shared" si="43"/>
        <v>9.7682759227491545</v>
      </c>
      <c r="I366" s="10">
        <f t="shared" si="44"/>
        <v>1.2905443559011498</v>
      </c>
      <c r="J366" s="4">
        <f t="shared" si="45"/>
        <v>1164.5818178263685</v>
      </c>
      <c r="K366" s="4">
        <f t="shared" si="46"/>
        <v>261.80967983147531</v>
      </c>
      <c r="L366" s="42">
        <f>Pressure!Q366</f>
        <v>0.45603014591604435</v>
      </c>
      <c r="M366" s="10">
        <f t="shared" si="48"/>
        <v>1.5192037999575294</v>
      </c>
      <c r="N366" s="10">
        <f t="shared" si="47"/>
        <v>2.6101623315922193</v>
      </c>
    </row>
    <row r="367" spans="3:14">
      <c r="C367" s="4">
        <f>Pressure!AB367*1000000</f>
        <v>6461734.027013679</v>
      </c>
      <c r="D367" s="78">
        <f>Pressure!I367</f>
        <v>1.3967353966066323E-4</v>
      </c>
      <c r="E367" s="40">
        <f>Pressure!H367</f>
        <v>139.67353966066324</v>
      </c>
      <c r="F367" s="10">
        <f t="shared" si="42"/>
        <v>4.5999999999999996</v>
      </c>
      <c r="G367" s="4">
        <f t="shared" si="41"/>
        <v>267163.8190801483</v>
      </c>
      <c r="H367" s="42">
        <f t="shared" si="43"/>
        <v>9.7694524095636375</v>
      </c>
      <c r="I367" s="10">
        <f t="shared" si="44"/>
        <v>1.2905553079137548</v>
      </c>
      <c r="J367" s="4">
        <f t="shared" si="45"/>
        <v>1164.7690942932602</v>
      </c>
      <c r="K367" s="4">
        <f t="shared" si="46"/>
        <v>261.85178146064931</v>
      </c>
      <c r="L367" s="42">
        <f>Pressure!Q367</f>
        <v>0.45733478701668651</v>
      </c>
      <c r="M367" s="10">
        <f t="shared" si="48"/>
        <v>1.5194834688847816</v>
      </c>
      <c r="N367" s="10">
        <f t="shared" si="47"/>
        <v>2.6101623315922193</v>
      </c>
    </row>
    <row r="368" spans="3:14">
      <c r="C368" s="4">
        <f>Pressure!AB368*1000000</f>
        <v>6462711.4406071203</v>
      </c>
      <c r="D368" s="78">
        <f>Pressure!I368</f>
        <v>1.3967353966066323E-4</v>
      </c>
      <c r="E368" s="40">
        <f>Pressure!H368</f>
        <v>139.67353966066324</v>
      </c>
      <c r="F368" s="10">
        <f t="shared" si="42"/>
        <v>4.5999999999999996</v>
      </c>
      <c r="G368" s="4">
        <f t="shared" si="41"/>
        <v>267204.23076335172</v>
      </c>
      <c r="H368" s="42">
        <f t="shared" si="43"/>
        <v>9.7706208518592206</v>
      </c>
      <c r="I368" s="10">
        <f t="shared" si="44"/>
        <v>1.2905661820241345</v>
      </c>
      <c r="J368" s="4">
        <f t="shared" si="45"/>
        <v>1164.955095107131</v>
      </c>
      <c r="K368" s="4">
        <f t="shared" si="46"/>
        <v>261.89359631022234</v>
      </c>
      <c r="L368" s="42">
        <f>Pressure!Q368</f>
        <v>0.45863945754675156</v>
      </c>
      <c r="M368" s="10">
        <f t="shared" si="48"/>
        <v>1.5197612465451946</v>
      </c>
      <c r="N368" s="10">
        <f t="shared" si="47"/>
        <v>2.6101623315922193</v>
      </c>
    </row>
    <row r="369" spans="3:14">
      <c r="C369" s="4">
        <f>Pressure!AB369*1000000</f>
        <v>6463682.1513638198</v>
      </c>
      <c r="D369" s="78">
        <f>Pressure!I369</f>
        <v>1.3967353966066323E-4</v>
      </c>
      <c r="E369" s="40">
        <f>Pressure!H369</f>
        <v>139.67353966066324</v>
      </c>
      <c r="F369" s="10">
        <f t="shared" si="42"/>
        <v>4.5999999999999996</v>
      </c>
      <c r="G369" s="4">
        <f t="shared" si="41"/>
        <v>267244.36531421653</v>
      </c>
      <c r="H369" s="42">
        <f t="shared" si="43"/>
        <v>9.7717812509631674</v>
      </c>
      <c r="I369" s="10">
        <f t="shared" si="44"/>
        <v>1.2905769783078893</v>
      </c>
      <c r="J369" s="4">
        <f t="shared" si="45"/>
        <v>1165.139820377979</v>
      </c>
      <c r="K369" s="4">
        <f t="shared" si="46"/>
        <v>261.93512440492316</v>
      </c>
      <c r="L369" s="42">
        <f>Pressure!Q369</f>
        <v>0.45994415730199889</v>
      </c>
      <c r="M369" s="10">
        <f t="shared" si="48"/>
        <v>1.5200371329682349</v>
      </c>
      <c r="N369" s="10">
        <f t="shared" si="47"/>
        <v>2.6101623315922193</v>
      </c>
    </row>
    <row r="370" spans="3:14">
      <c r="C370" s="4">
        <f>Pressure!AB370*1000000</f>
        <v>6464646.15985817</v>
      </c>
      <c r="D370" s="78">
        <f>Pressure!I370</f>
        <v>1.3967353966066323E-4</v>
      </c>
      <c r="E370" s="40">
        <f>Pressure!H370</f>
        <v>139.67353966066324</v>
      </c>
      <c r="F370" s="10">
        <f t="shared" si="42"/>
        <v>4.5999999999999996</v>
      </c>
      <c r="G370" s="4">
        <f t="shared" si="41"/>
        <v>267284.22275649128</v>
      </c>
      <c r="H370" s="42">
        <f t="shared" si="43"/>
        <v>9.7729336081937941</v>
      </c>
      <c r="I370" s="10">
        <f t="shared" si="44"/>
        <v>1.2905876968400454</v>
      </c>
      <c r="J370" s="4">
        <f t="shared" si="45"/>
        <v>1165.3232702151106</v>
      </c>
      <c r="K370" s="4">
        <f t="shared" si="46"/>
        <v>261.97636576932479</v>
      </c>
      <c r="L370" s="42">
        <f>Pressure!Q370</f>
        <v>0.46124888607828357</v>
      </c>
      <c r="M370" s="10">
        <f t="shared" si="48"/>
        <v>1.5203111281830683</v>
      </c>
      <c r="N370" s="10">
        <f t="shared" si="47"/>
        <v>2.6101623315922193</v>
      </c>
    </row>
    <row r="371" spans="3:14">
      <c r="C371" s="4">
        <f>Pressure!AB371*1000000</f>
        <v>6465603.4666599231</v>
      </c>
      <c r="D371" s="78">
        <f>Pressure!I371</f>
        <v>1.3967353966066323E-4</v>
      </c>
      <c r="E371" s="40">
        <f>Pressure!H371</f>
        <v>139.67353966066324</v>
      </c>
      <c r="F371" s="10">
        <f t="shared" si="42"/>
        <v>4.5999999999999996</v>
      </c>
      <c r="G371" s="4">
        <f t="shared" si="41"/>
        <v>267323.8031137326</v>
      </c>
      <c r="H371" s="42">
        <f t="shared" si="43"/>
        <v>9.7740779248592169</v>
      </c>
      <c r="I371" s="10">
        <f t="shared" si="44"/>
        <v>1.2905983376950456</v>
      </c>
      <c r="J371" s="4">
        <f t="shared" si="45"/>
        <v>1165.5054447269497</v>
      </c>
      <c r="K371" s="4">
        <f t="shared" si="46"/>
        <v>262.01732042780219</v>
      </c>
      <c r="L371" s="42">
        <f>Pressure!Q371</f>
        <v>0.46255364367155594</v>
      </c>
      <c r="M371" s="10">
        <f t="shared" si="48"/>
        <v>1.5205832322189614</v>
      </c>
      <c r="N371" s="10">
        <f t="shared" si="47"/>
        <v>2.6101623315922193</v>
      </c>
    </row>
    <row r="372" spans="3:14">
      <c r="C372" s="4">
        <f>Pressure!AB372*1000000</f>
        <v>6466554.0723356297</v>
      </c>
      <c r="D372" s="78">
        <f>Pressure!I372</f>
        <v>1.3967353966066323E-4</v>
      </c>
      <c r="E372" s="40">
        <f>Pressure!H372</f>
        <v>139.67353966066324</v>
      </c>
      <c r="F372" s="10">
        <f t="shared" si="42"/>
        <v>4.5999999999999996</v>
      </c>
      <c r="G372" s="4">
        <f t="shared" si="41"/>
        <v>267363.1064093649</v>
      </c>
      <c r="H372" s="42">
        <f t="shared" si="43"/>
        <v>9.7752142022591268</v>
      </c>
      <c r="I372" s="10">
        <f t="shared" si="44"/>
        <v>1.2906089009467656</v>
      </c>
      <c r="J372" s="4">
        <f t="shared" si="45"/>
        <v>1165.6863440213097</v>
      </c>
      <c r="K372" s="4">
        <f t="shared" si="46"/>
        <v>262.05798840459278</v>
      </c>
      <c r="L372" s="42">
        <f>Pressure!Q372</f>
        <v>0.46385842987786058</v>
      </c>
      <c r="M372" s="10">
        <f t="shared" si="48"/>
        <v>1.5208534451046873</v>
      </c>
      <c r="N372" s="10">
        <f t="shared" si="47"/>
        <v>2.6101623315922193</v>
      </c>
    </row>
    <row r="373" spans="3:14">
      <c r="C373" s="4">
        <f>Pressure!AB373*1000000</f>
        <v>6467497.9774470115</v>
      </c>
      <c r="D373" s="78">
        <f>Pressure!I373</f>
        <v>1.3967353966066323E-4</v>
      </c>
      <c r="E373" s="40">
        <f>Pressure!H373</f>
        <v>139.67353966066324</v>
      </c>
      <c r="F373" s="10">
        <f t="shared" si="42"/>
        <v>4.5999999999999996</v>
      </c>
      <c r="G373" s="4">
        <f t="shared" si="41"/>
        <v>267402.13266661286</v>
      </c>
      <c r="H373" s="42">
        <f t="shared" si="43"/>
        <v>9.776342441682802</v>
      </c>
      <c r="I373" s="10">
        <f t="shared" si="44"/>
        <v>1.2906193866684978</v>
      </c>
      <c r="J373" s="4">
        <f t="shared" si="45"/>
        <v>1165.8659682050857</v>
      </c>
      <c r="K373" s="4">
        <f t="shared" si="46"/>
        <v>262.09836972372773</v>
      </c>
      <c r="L373" s="42">
        <f>Pressure!Q373</f>
        <v>0.46516324449333596</v>
      </c>
      <c r="M373" s="10">
        <f t="shared" si="48"/>
        <v>1.521121766869209</v>
      </c>
      <c r="N373" s="10">
        <f t="shared" si="47"/>
        <v>2.6101623315922193</v>
      </c>
    </row>
    <row r="374" spans="3:14">
      <c r="C374" s="4">
        <f>Pressure!AB374*1000000</f>
        <v>6468435.1825525137</v>
      </c>
      <c r="D374" s="78">
        <f>Pressure!I374</f>
        <v>1.3967353966066323E-4</v>
      </c>
      <c r="E374" s="40">
        <f>Pressure!H374</f>
        <v>139.67353966066324</v>
      </c>
      <c r="F374" s="10">
        <f t="shared" si="42"/>
        <v>4.5999999999999996</v>
      </c>
      <c r="G374" s="4">
        <f t="shared" si="41"/>
        <v>267440.88190856564</v>
      </c>
      <c r="H374" s="42">
        <f t="shared" si="43"/>
        <v>9.7774626444110382</v>
      </c>
      <c r="I374" s="10">
        <f t="shared" si="44"/>
        <v>1.2906297949329704</v>
      </c>
      <c r="J374" s="4">
        <f t="shared" si="45"/>
        <v>1166.0443173845495</v>
      </c>
      <c r="K374" s="4">
        <f t="shared" si="46"/>
        <v>262.13846440909794</v>
      </c>
      <c r="L374" s="42">
        <f>Pressure!Q374</f>
        <v>0.46646808731421341</v>
      </c>
      <c r="M374" s="10">
        <f t="shared" si="48"/>
        <v>1.5213881975409598</v>
      </c>
      <c r="N374" s="10">
        <f t="shared" si="47"/>
        <v>2.6101623315922193</v>
      </c>
    </row>
    <row r="375" spans="3:14">
      <c r="C375" s="4">
        <f>Pressure!AB375*1000000</f>
        <v>6469365.6882064575</v>
      </c>
      <c r="D375" s="78">
        <f>Pressure!I375</f>
        <v>1.3967353966066323E-4</v>
      </c>
      <c r="E375" s="40">
        <f>Pressure!H375</f>
        <v>139.67353966066324</v>
      </c>
      <c r="F375" s="10">
        <f t="shared" si="42"/>
        <v>4.5999999999999996</v>
      </c>
      <c r="G375" s="4">
        <f t="shared" si="41"/>
        <v>267479.354158142</v>
      </c>
      <c r="H375" s="42">
        <f t="shared" si="43"/>
        <v>9.7785748117150675</v>
      </c>
      <c r="I375" s="10">
        <f t="shared" si="44"/>
        <v>1.2906401258123377</v>
      </c>
      <c r="J375" s="4">
        <f t="shared" si="45"/>
        <v>1166.2213916651879</v>
      </c>
      <c r="K375" s="4">
        <f t="shared" si="46"/>
        <v>262.17827248441796</v>
      </c>
      <c r="L375" s="42">
        <f>Pressure!Q375</f>
        <v>0.46777295813681663</v>
      </c>
      <c r="M375" s="10">
        <f t="shared" si="48"/>
        <v>1.521652737148508</v>
      </c>
      <c r="N375" s="10">
        <f t="shared" si="47"/>
        <v>2.6101623315922193</v>
      </c>
    </row>
    <row r="376" spans="3:14">
      <c r="C376" s="4">
        <f>Pressure!AB376*1000000</f>
        <v>6470289.4949590499</v>
      </c>
      <c r="D376" s="78">
        <f>Pressure!I376</f>
        <v>1.3967353966066323E-4</v>
      </c>
      <c r="E376" s="40">
        <f>Pressure!H376</f>
        <v>139.67353966066324</v>
      </c>
      <c r="F376" s="10">
        <f t="shared" si="42"/>
        <v>4.5999999999999996</v>
      </c>
      <c r="G376" s="4">
        <f t="shared" si="41"/>
        <v>267517.54943809053</v>
      </c>
      <c r="H376" s="42">
        <f t="shared" si="43"/>
        <v>9.7796789448566201</v>
      </c>
      <c r="I376" s="10">
        <f t="shared" si="44"/>
        <v>1.2906503793781827</v>
      </c>
      <c r="J376" s="4">
        <f t="shared" si="45"/>
        <v>1166.3971911517044</v>
      </c>
      <c r="K376" s="4">
        <f t="shared" si="46"/>
        <v>262.21779397322609</v>
      </c>
      <c r="L376" s="42">
        <f>Pressure!Q376</f>
        <v>0.46907785675756092</v>
      </c>
      <c r="M376" s="10">
        <f t="shared" si="48"/>
        <v>1.5219153857201293</v>
      </c>
      <c r="N376" s="10">
        <f t="shared" si="47"/>
        <v>2.6101623315922193</v>
      </c>
    </row>
    <row r="377" spans="3:14">
      <c r="C377" s="4">
        <f>Pressure!AB377*1000000</f>
        <v>6471206.6033566762</v>
      </c>
      <c r="D377" s="78">
        <f>Pressure!I377</f>
        <v>1.3967353966066323E-4</v>
      </c>
      <c r="E377" s="40">
        <f>Pressure!H377</f>
        <v>139.67353966066324</v>
      </c>
      <c r="F377" s="10">
        <f t="shared" si="42"/>
        <v>4.5999999999999996</v>
      </c>
      <c r="G377" s="4">
        <f t="shared" si="41"/>
        <v>267555.4677710018</v>
      </c>
      <c r="H377" s="42">
        <f t="shared" si="43"/>
        <v>9.7807750450882711</v>
      </c>
      <c r="I377" s="10">
        <f t="shared" si="44"/>
        <v>1.2906605557015214</v>
      </c>
      <c r="J377" s="4">
        <f t="shared" si="45"/>
        <v>1166.5717159480757</v>
      </c>
      <c r="K377" s="4">
        <f t="shared" si="46"/>
        <v>262.25702889889749</v>
      </c>
      <c r="L377" s="42">
        <f>Pressure!Q377</f>
        <v>0.47038278297295255</v>
      </c>
      <c r="M377" s="10">
        <f t="shared" si="48"/>
        <v>1.5221761432840353</v>
      </c>
      <c r="N377" s="10">
        <f t="shared" si="47"/>
        <v>2.6101623315922193</v>
      </c>
    </row>
    <row r="378" spans="3:14">
      <c r="C378" s="4">
        <f>Pressure!AB378*1000000</f>
        <v>6472117.0139416624</v>
      </c>
      <c r="D378" s="78">
        <f>Pressure!I378</f>
        <v>1.3967353966066323E-4</v>
      </c>
      <c r="E378" s="40">
        <f>Pressure!H378</f>
        <v>139.67353966066324</v>
      </c>
      <c r="F378" s="10">
        <f t="shared" si="42"/>
        <v>4.5999999999999996</v>
      </c>
      <c r="G378" s="4">
        <f t="shared" si="41"/>
        <v>267593.10917929857</v>
      </c>
      <c r="H378" s="42">
        <f t="shared" si="43"/>
        <v>9.7818631136531558</v>
      </c>
      <c r="I378" s="10">
        <f t="shared" si="44"/>
        <v>1.2906706548528015</v>
      </c>
      <c r="J378" s="4">
        <f t="shared" si="45"/>
        <v>1166.7449661575063</v>
      </c>
      <c r="K378" s="4">
        <f t="shared" si="46"/>
        <v>262.29597728463341</v>
      </c>
      <c r="L378" s="42">
        <f>Pressure!Q378</f>
        <v>0.47168773657958796</v>
      </c>
      <c r="M378" s="10">
        <f t="shared" si="48"/>
        <v>1.5224350098681194</v>
      </c>
      <c r="N378" s="10">
        <f t="shared" si="47"/>
        <v>2.6101623315922193</v>
      </c>
    </row>
    <row r="379" spans="3:14">
      <c r="C379" s="4">
        <f>Pressure!AB379*1000000</f>
        <v>6473020.7272525197</v>
      </c>
      <c r="D379" s="78">
        <f>Pressure!I379</f>
        <v>1.3967353966066323E-4</v>
      </c>
      <c r="E379" s="40">
        <f>Pressure!H379</f>
        <v>139.67353966066324</v>
      </c>
      <c r="F379" s="10">
        <f t="shared" si="42"/>
        <v>4.5999999999999996</v>
      </c>
      <c r="G379" s="4">
        <f t="shared" si="41"/>
        <v>267630.47368524584</v>
      </c>
      <c r="H379" s="42">
        <f t="shared" si="43"/>
        <v>9.782943151785263</v>
      </c>
      <c r="I379" s="10">
        <f t="shared" si="44"/>
        <v>1.2906806769019055</v>
      </c>
      <c r="J379" s="4">
        <f t="shared" si="45"/>
        <v>1166.9169418824733</v>
      </c>
      <c r="K379" s="4">
        <f t="shared" si="46"/>
        <v>262.33463915347181</v>
      </c>
      <c r="L379" s="42">
        <f>Pressure!Q379</f>
        <v>0.47299271737415316</v>
      </c>
      <c r="M379" s="10">
        <f t="shared" si="48"/>
        <v>1.5226919855002796</v>
      </c>
      <c r="N379" s="10">
        <f t="shared" si="47"/>
        <v>2.6101623315922193</v>
      </c>
    </row>
    <row r="380" spans="3:14">
      <c r="C380" s="4">
        <f>Pressure!AB380*1000000</f>
        <v>6473917.7438239856</v>
      </c>
      <c r="D380" s="78">
        <f>Pressure!I380</f>
        <v>1.3967353966066323E-4</v>
      </c>
      <c r="E380" s="40">
        <f>Pressure!H380</f>
        <v>139.67353966066324</v>
      </c>
      <c r="F380" s="10">
        <f t="shared" si="42"/>
        <v>4.5999999999999996</v>
      </c>
      <c r="G380" s="4">
        <f t="shared" si="41"/>
        <v>267667.56131095265</v>
      </c>
      <c r="H380" s="42">
        <f t="shared" si="43"/>
        <v>9.7840151607095116</v>
      </c>
      <c r="I380" s="10">
        <f t="shared" si="44"/>
        <v>1.2906906219181535</v>
      </c>
      <c r="J380" s="4">
        <f t="shared" si="45"/>
        <v>1167.0876432247378</v>
      </c>
      <c r="K380" s="4">
        <f t="shared" si="46"/>
        <v>262.37301452828962</v>
      </c>
      <c r="L380" s="42">
        <f>Pressure!Q380</f>
        <v>0.474297725153423</v>
      </c>
      <c r="M380" s="10">
        <f t="shared" si="48"/>
        <v>1.5229470702081929</v>
      </c>
      <c r="N380" s="10">
        <f t="shared" si="47"/>
        <v>2.6101623315922193</v>
      </c>
    </row>
    <row r="381" spans="3:14">
      <c r="C381" s="4">
        <f>Pressure!AB381*1000000</f>
        <v>6474808.0641861213</v>
      </c>
      <c r="D381" s="78">
        <f>Pressure!I381</f>
        <v>1.3967353966066323E-4</v>
      </c>
      <c r="E381" s="40">
        <f>Pressure!H381</f>
        <v>139.67353966066324</v>
      </c>
      <c r="F381" s="10">
        <f t="shared" si="42"/>
        <v>4.5999999999999996</v>
      </c>
      <c r="G381" s="4">
        <f t="shared" si="41"/>
        <v>267704.37207833474</v>
      </c>
      <c r="H381" s="42">
        <f t="shared" si="43"/>
        <v>9.7850791416406597</v>
      </c>
      <c r="I381" s="10">
        <f t="shared" si="44"/>
        <v>1.2907004899702936</v>
      </c>
      <c r="J381" s="4">
        <f t="shared" si="45"/>
        <v>1167.2570702851697</v>
      </c>
      <c r="K381" s="4">
        <f t="shared" si="46"/>
        <v>262.41110343176337</v>
      </c>
      <c r="L381" s="42">
        <f>Pressure!Q381</f>
        <v>0.47560275971426041</v>
      </c>
      <c r="M381" s="10">
        <f t="shared" si="48"/>
        <v>1.5232002640192717</v>
      </c>
      <c r="N381" s="10">
        <f t="shared" si="47"/>
        <v>2.6101623315922193</v>
      </c>
    </row>
    <row r="382" spans="3:14">
      <c r="C382" s="4">
        <f>Pressure!AB382*1000000</f>
        <v>6475691.6888659745</v>
      </c>
      <c r="D382" s="78">
        <f>Pressure!I382</f>
        <v>1.3967353966066323E-4</v>
      </c>
      <c r="E382" s="40">
        <f>Pressure!H382</f>
        <v>139.67353966066324</v>
      </c>
      <c r="F382" s="10">
        <f t="shared" si="42"/>
        <v>4.5999999999999996</v>
      </c>
      <c r="G382" s="4">
        <f t="shared" si="41"/>
        <v>267740.90600918303</v>
      </c>
      <c r="H382" s="42">
        <f t="shared" si="43"/>
        <v>9.7861350957852995</v>
      </c>
      <c r="I382" s="10">
        <f t="shared" si="44"/>
        <v>1.2907102811265221</v>
      </c>
      <c r="J382" s="4">
        <f t="shared" si="45"/>
        <v>1167.4252231640653</v>
      </c>
      <c r="K382" s="4">
        <f t="shared" si="46"/>
        <v>262.44890588644063</v>
      </c>
      <c r="L382" s="42">
        <f>Pressure!Q382</f>
        <v>0.47690782085361588</v>
      </c>
      <c r="M382" s="10">
        <f t="shared" si="48"/>
        <v>1.5234515669609476</v>
      </c>
      <c r="N382" s="10">
        <f t="shared" si="47"/>
        <v>2.6101623315922193</v>
      </c>
    </row>
    <row r="383" spans="3:14">
      <c r="C383" s="4">
        <f>Pressure!AB383*1000000</f>
        <v>6476568.6183861522</v>
      </c>
      <c r="D383" s="78">
        <f>Pressure!I383</f>
        <v>1.3967353966066323E-4</v>
      </c>
      <c r="E383" s="40">
        <f>Pressure!H383</f>
        <v>139.67353966066324</v>
      </c>
      <c r="F383" s="10">
        <f t="shared" si="42"/>
        <v>4.5999999999999996</v>
      </c>
      <c r="G383" s="4">
        <f t="shared" si="41"/>
        <v>267777.16312510503</v>
      </c>
      <c r="H383" s="42">
        <f t="shared" si="43"/>
        <v>9.7871830243401536</v>
      </c>
      <c r="I383" s="10">
        <f t="shared" si="44"/>
        <v>1.2907199954544681</v>
      </c>
      <c r="J383" s="4">
        <f t="shared" si="45"/>
        <v>1167.5921019608761</v>
      </c>
      <c r="K383" s="4">
        <f t="shared" si="46"/>
        <v>262.48642191467923</v>
      </c>
      <c r="L383" s="42">
        <f>Pressure!Q383</f>
        <v>0.47821290836852659</v>
      </c>
      <c r="M383" s="10">
        <f t="shared" si="48"/>
        <v>1.523700979060379</v>
      </c>
      <c r="N383" s="10">
        <f t="shared" si="47"/>
        <v>2.6101623315922193</v>
      </c>
    </row>
    <row r="384" spans="3:14">
      <c r="C384" s="4">
        <f>Pressure!AB384*1000000</f>
        <v>6477438.8532653712</v>
      </c>
      <c r="D384" s="78">
        <f>Pressure!I384</f>
        <v>1.3967353966066323E-4</v>
      </c>
      <c r="E384" s="40">
        <f>Pressure!H384</f>
        <v>139.67353966066324</v>
      </c>
      <c r="F384" s="10">
        <f t="shared" si="42"/>
        <v>4.5999999999999996</v>
      </c>
      <c r="G384" s="4">
        <f t="shared" si="41"/>
        <v>267813.14344754745</v>
      </c>
      <c r="H384" s="42">
        <f t="shared" si="43"/>
        <v>9.78822292849277</v>
      </c>
      <c r="I384" s="10">
        <f t="shared" si="44"/>
        <v>1.2907296330212015</v>
      </c>
      <c r="J384" s="4">
        <f t="shared" si="45"/>
        <v>1167.7577067743136</v>
      </c>
      <c r="K384" s="4">
        <f t="shared" si="46"/>
        <v>262.52365153867038</v>
      </c>
      <c r="L384" s="42">
        <f>Pressure!Q384</f>
        <v>0.47951802205611577</v>
      </c>
      <c r="M384" s="10">
        <f t="shared" si="48"/>
        <v>1.5239485003445312</v>
      </c>
      <c r="N384" s="10">
        <f t="shared" si="47"/>
        <v>2.6101623315922193</v>
      </c>
    </row>
    <row r="385" spans="3:14">
      <c r="C385" s="4">
        <f>Pressure!AB385*1000000</f>
        <v>6478302.3940186072</v>
      </c>
      <c r="D385" s="78">
        <f>Pressure!I385</f>
        <v>1.3967353966066323E-4</v>
      </c>
      <c r="E385" s="40">
        <f>Pressure!H385</f>
        <v>139.67353966066324</v>
      </c>
      <c r="F385" s="10">
        <f t="shared" si="42"/>
        <v>4.5999999999999996</v>
      </c>
      <c r="G385" s="4">
        <f t="shared" si="41"/>
        <v>267848.84699780215</v>
      </c>
      <c r="H385" s="42">
        <f t="shared" si="43"/>
        <v>9.7892548094216316</v>
      </c>
      <c r="I385" s="10">
        <f t="shared" si="44"/>
        <v>1.290739193893236</v>
      </c>
      <c r="J385" s="4">
        <f t="shared" si="45"/>
        <v>1167.9220377023776</v>
      </c>
      <c r="K385" s="4">
        <f t="shared" si="46"/>
        <v>262.56059478044546</v>
      </c>
      <c r="L385" s="42">
        <f>Pressure!Q385</f>
        <v>0.48082316171359213</v>
      </c>
      <c r="M385" s="10">
        <f t="shared" si="48"/>
        <v>1.5241941308403926</v>
      </c>
      <c r="N385" s="10">
        <f t="shared" si="47"/>
        <v>2.6101623315922193</v>
      </c>
    </row>
    <row r="386" spans="3:14">
      <c r="C386" s="4">
        <f>Pressure!AB386*1000000</f>
        <v>6479159.2411566079</v>
      </c>
      <c r="D386" s="78">
        <f>Pressure!I386</f>
        <v>1.3967353966066323E-4</v>
      </c>
      <c r="E386" s="40">
        <f>Pressure!H386</f>
        <v>139.67353966066324</v>
      </c>
      <c r="F386" s="10">
        <f t="shared" si="42"/>
        <v>4.5999999999999996</v>
      </c>
      <c r="G386" s="4">
        <f t="shared" si="41"/>
        <v>267884.27379698621</v>
      </c>
      <c r="H386" s="42">
        <f t="shared" si="43"/>
        <v>9.7902786682956666</v>
      </c>
      <c r="I386" s="10">
        <f t="shared" si="44"/>
        <v>1.2907486781365234</v>
      </c>
      <c r="J386" s="4">
        <f t="shared" si="45"/>
        <v>1168.0850948422619</v>
      </c>
      <c r="K386" s="4">
        <f t="shared" si="46"/>
        <v>262.59725166185467</v>
      </c>
      <c r="L386" s="42">
        <f>Pressure!Q386</f>
        <v>0.48212832713824905</v>
      </c>
      <c r="M386" s="10">
        <f t="shared" si="48"/>
        <v>1.5244378705746067</v>
      </c>
      <c r="N386" s="10">
        <f t="shared" si="47"/>
        <v>2.6101623315922193</v>
      </c>
    </row>
    <row r="387" spans="3:14">
      <c r="C387" s="4">
        <f>Pressure!AB387*1000000</f>
        <v>6480009.3951867362</v>
      </c>
      <c r="D387" s="78">
        <f>Pressure!I387</f>
        <v>1.3967353966066323E-4</v>
      </c>
      <c r="E387" s="40">
        <f>Pressure!H387</f>
        <v>139.67353966066324</v>
      </c>
      <c r="F387" s="10">
        <f t="shared" si="42"/>
        <v>4.5999999999999996</v>
      </c>
      <c r="G387" s="4">
        <f t="shared" si="41"/>
        <v>267919.42386607698</v>
      </c>
      <c r="H387" s="42">
        <f t="shared" si="43"/>
        <v>9.7912945062752144</v>
      </c>
      <c r="I387" s="10">
        <f t="shared" si="44"/>
        <v>1.2907580858164662</v>
      </c>
      <c r="J387" s="4">
        <f t="shared" si="45"/>
        <v>1168.246878290518</v>
      </c>
      <c r="K387" s="4">
        <f t="shared" si="46"/>
        <v>262.63362220460368</v>
      </c>
      <c r="L387" s="42">
        <f>Pressure!Q387</f>
        <v>0.48343351812746388</v>
      </c>
      <c r="M387" s="10">
        <f t="shared" si="48"/>
        <v>1.5246797195737076</v>
      </c>
      <c r="N387" s="10">
        <f t="shared" si="47"/>
        <v>2.6101623315922193</v>
      </c>
    </row>
    <row r="388" spans="3:14">
      <c r="C388" s="4">
        <f>Pressure!AB388*1000000</f>
        <v>6480852.8566116225</v>
      </c>
      <c r="D388" s="78">
        <f>Pressure!I388</f>
        <v>1.3967353966066323E-4</v>
      </c>
      <c r="E388" s="40">
        <f>Pressure!H388</f>
        <v>139.67353966066324</v>
      </c>
      <c r="F388" s="10">
        <f t="shared" si="42"/>
        <v>4.5999999999999996</v>
      </c>
      <c r="G388" s="4">
        <f t="shared" si="41"/>
        <v>267954.29722585581</v>
      </c>
      <c r="H388" s="42">
        <f t="shared" si="43"/>
        <v>9.792302324510425</v>
      </c>
      <c r="I388" s="10">
        <f t="shared" si="44"/>
        <v>1.290767416997902</v>
      </c>
      <c r="J388" s="4">
        <f t="shared" si="45"/>
        <v>1168.4073881427955</v>
      </c>
      <c r="K388" s="4">
        <f t="shared" si="46"/>
        <v>262.6697064301955</v>
      </c>
      <c r="L388" s="42">
        <f>Pressure!Q388</f>
        <v>0.48473873447869736</v>
      </c>
      <c r="M388" s="10">
        <f t="shared" si="48"/>
        <v>1.5249196778641223</v>
      </c>
      <c r="N388" s="10">
        <f t="shared" si="47"/>
        <v>2.6101623315922193</v>
      </c>
    </row>
    <row r="389" spans="3:14">
      <c r="C389" s="4">
        <f>Pressure!AB389*1000000</f>
        <v>6481689.6259309454</v>
      </c>
      <c r="D389" s="78">
        <f>Pressure!I389</f>
        <v>1.3967353966066323E-4</v>
      </c>
      <c r="E389" s="40">
        <f>Pressure!H389</f>
        <v>139.67353966066324</v>
      </c>
      <c r="F389" s="10">
        <f t="shared" si="42"/>
        <v>4.5999999999999996</v>
      </c>
      <c r="G389" s="4">
        <f t="shared" si="41"/>
        <v>267988.89389698231</v>
      </c>
      <c r="H389" s="42">
        <f t="shared" si="43"/>
        <v>9.7933021241433806</v>
      </c>
      <c r="I389" s="10">
        <f t="shared" si="44"/>
        <v>1.2907766717451252</v>
      </c>
      <c r="J389" s="4">
        <f t="shared" si="45"/>
        <v>1168.5666244941826</v>
      </c>
      <c r="K389" s="4">
        <f t="shared" si="46"/>
        <v>262.7055043600069</v>
      </c>
      <c r="L389" s="42">
        <f>Pressure!Q389</f>
        <v>0.48604397598949289</v>
      </c>
      <c r="M389" s="10">
        <f t="shared" si="48"/>
        <v>1.5251577454720899</v>
      </c>
      <c r="N389" s="10">
        <f t="shared" si="47"/>
        <v>2.6101623315922193</v>
      </c>
    </row>
    <row r="390" spans="3:14">
      <c r="C390" s="4">
        <f>Pressure!AB390*1000000</f>
        <v>6482519.7036395315</v>
      </c>
      <c r="D390" s="78">
        <f>Pressure!I390</f>
        <v>1.3967353966066323E-4</v>
      </c>
      <c r="E390" s="40">
        <f>Pressure!H390</f>
        <v>139.67353966066324</v>
      </c>
      <c r="F390" s="10">
        <f t="shared" si="42"/>
        <v>4.5999999999999996</v>
      </c>
      <c r="G390" s="4">
        <f t="shared" si="41"/>
        <v>268023.21389991528</v>
      </c>
      <c r="H390" s="42">
        <f t="shared" si="43"/>
        <v>9.7942939063058727</v>
      </c>
      <c r="I390" s="10">
        <f t="shared" si="44"/>
        <v>1.2907858501218674</v>
      </c>
      <c r="J390" s="4">
        <f t="shared" si="45"/>
        <v>1168.724587438845</v>
      </c>
      <c r="K390" s="4">
        <f t="shared" si="46"/>
        <v>262.74101601520726</v>
      </c>
      <c r="L390" s="42">
        <f>Pressure!Q390</f>
        <v>0.4873492424574758</v>
      </c>
      <c r="M390" s="10">
        <f t="shared" si="48"/>
        <v>1.5253939224236495</v>
      </c>
      <c r="N390" s="10">
        <f t="shared" si="47"/>
        <v>2.6101623315922193</v>
      </c>
    </row>
    <row r="391" spans="3:14">
      <c r="C391" s="4">
        <f>Pressure!AB391*1000000</f>
        <v>6483343.0902290279</v>
      </c>
      <c r="D391" s="78">
        <f>Pressure!I391</f>
        <v>1.3967353966066323E-4</v>
      </c>
      <c r="E391" s="40">
        <f>Pressure!H391</f>
        <v>139.67353966066324</v>
      </c>
      <c r="F391" s="10">
        <f t="shared" si="42"/>
        <v>4.5999999999999996</v>
      </c>
      <c r="G391" s="4">
        <f t="shared" si="41"/>
        <v>268057.25725498213</v>
      </c>
      <c r="H391" s="42">
        <f t="shared" si="43"/>
        <v>9.7952776721213528</v>
      </c>
      <c r="I391" s="10">
        <f t="shared" si="44"/>
        <v>1.2907949521913156</v>
      </c>
      <c r="J391" s="4">
        <f t="shared" si="45"/>
        <v>1168.8812770703419</v>
      </c>
      <c r="K391" s="4">
        <f t="shared" si="46"/>
        <v>262.77624141682969</v>
      </c>
      <c r="L391" s="42">
        <f>Pressure!Q391</f>
        <v>0.48865453368035267</v>
      </c>
      <c r="M391" s="10">
        <f t="shared" si="48"/>
        <v>1.5256282087446698</v>
      </c>
      <c r="N391" s="10">
        <f t="shared" si="47"/>
        <v>2.6101623315922193</v>
      </c>
    </row>
    <row r="392" spans="3:14">
      <c r="C392" s="4">
        <f>Pressure!AB392*1000000</f>
        <v>6484159.7861866904</v>
      </c>
      <c r="D392" s="78">
        <f>Pressure!I392</f>
        <v>1.3967353966066323E-4</v>
      </c>
      <c r="E392" s="40">
        <f>Pressure!H392</f>
        <v>139.67353966066324</v>
      </c>
      <c r="F392" s="10">
        <f t="shared" si="42"/>
        <v>4.5999999999999996</v>
      </c>
      <c r="G392" s="4">
        <f t="shared" si="41"/>
        <v>268091.02398232877</v>
      </c>
      <c r="H392" s="42">
        <f t="shared" si="43"/>
        <v>9.7962534227035309</v>
      </c>
      <c r="I392" s="10">
        <f t="shared" si="44"/>
        <v>1.2908039780161016</v>
      </c>
      <c r="J392" s="4">
        <f t="shared" si="45"/>
        <v>1169.0366934813978</v>
      </c>
      <c r="K392" s="4">
        <f t="shared" si="46"/>
        <v>262.81118058571957</v>
      </c>
      <c r="L392" s="42">
        <f>Pressure!Q392</f>
        <v>0.48995984945591076</v>
      </c>
      <c r="M392" s="10">
        <f t="shared" si="48"/>
        <v>1.5258606044609717</v>
      </c>
      <c r="N392" s="10">
        <f t="shared" si="47"/>
        <v>2.6101623315922193</v>
      </c>
    </row>
    <row r="393" spans="3:14">
      <c r="C393" s="4">
        <f>Pressure!AB393*1000000</f>
        <v>6484969.7919964716</v>
      </c>
      <c r="D393" s="78">
        <f>Pressure!I393</f>
        <v>1.3967353966066323E-4</v>
      </c>
      <c r="E393" s="40">
        <f>Pressure!H393</f>
        <v>139.67353966066324</v>
      </c>
      <c r="F393" s="10">
        <f t="shared" si="42"/>
        <v>4.5999999999999996</v>
      </c>
      <c r="G393" s="4">
        <f t="shared" si="41"/>
        <v>268124.51410196436</v>
      </c>
      <c r="H393" s="42">
        <f t="shared" si="43"/>
        <v>9.7972211591576528</v>
      </c>
      <c r="I393" s="10">
        <f t="shared" si="44"/>
        <v>1.290812927658314</v>
      </c>
      <c r="J393" s="4">
        <f t="shared" si="45"/>
        <v>1169.1908367641086</v>
      </c>
      <c r="K393" s="4">
        <f t="shared" si="46"/>
        <v>262.84583354258092</v>
      </c>
      <c r="L393" s="42">
        <f>Pressure!Q393</f>
        <v>0.49126518958201715</v>
      </c>
      <c r="M393" s="10">
        <f t="shared" si="48"/>
        <v>1.5260911095980525</v>
      </c>
      <c r="N393" s="10">
        <f t="shared" si="47"/>
        <v>2.6101623315922193</v>
      </c>
    </row>
    <row r="394" spans="3:14">
      <c r="C394" s="4">
        <f>Pressure!AB394*1000000</f>
        <v>6485773.1081376122</v>
      </c>
      <c r="D394" s="78">
        <f>Pressure!I394</f>
        <v>1.3967353966066323E-4</v>
      </c>
      <c r="E394" s="40">
        <f>Pressure!H394</f>
        <v>139.67353966066324</v>
      </c>
      <c r="F394" s="10">
        <f t="shared" si="42"/>
        <v>4.5999999999999996</v>
      </c>
      <c r="G394" s="4">
        <f t="shared" si="41"/>
        <v>268157.7276337035</v>
      </c>
      <c r="H394" s="42">
        <f t="shared" si="43"/>
        <v>9.7981808825788477</v>
      </c>
      <c r="I394" s="10">
        <f t="shared" si="44"/>
        <v>1.2908218011794841</v>
      </c>
      <c r="J394" s="4">
        <f t="shared" si="45"/>
        <v>1169.3437070096732</v>
      </c>
      <c r="K394" s="4">
        <f t="shared" si="46"/>
        <v>262.88020030791625</v>
      </c>
      <c r="L394" s="42">
        <f>Pressure!Q394</f>
        <v>0.4925705538566183</v>
      </c>
      <c r="M394" s="10">
        <f t="shared" si="48"/>
        <v>1.5263197241814976</v>
      </c>
      <c r="N394" s="10">
        <f t="shared" si="47"/>
        <v>2.6101623315922193</v>
      </c>
    </row>
    <row r="395" spans="3:14">
      <c r="C395" s="4">
        <f>Pressure!AB395*1000000</f>
        <v>6486569.7350861896</v>
      </c>
      <c r="D395" s="78">
        <f>Pressure!I395</f>
        <v>1.3967353966066323E-4</v>
      </c>
      <c r="E395" s="40">
        <f>Pressure!H395</f>
        <v>139.67353966066324</v>
      </c>
      <c r="F395" s="10">
        <f t="shared" si="42"/>
        <v>4.5999999999999996</v>
      </c>
      <c r="G395" s="4">
        <f t="shared" si="41"/>
        <v>268190.66459722974</v>
      </c>
      <c r="H395" s="42">
        <f t="shared" si="43"/>
        <v>9.7991325940539511</v>
      </c>
      <c r="I395" s="10">
        <f t="shared" si="44"/>
        <v>1.2908305986406041</v>
      </c>
      <c r="J395" s="4">
        <f t="shared" si="45"/>
        <v>1169.4953043086884</v>
      </c>
      <c r="K395" s="4">
        <f t="shared" si="46"/>
        <v>262.91428090209263</v>
      </c>
      <c r="L395" s="42">
        <f>Pressure!Q395</f>
        <v>0.49387594207773911</v>
      </c>
      <c r="M395" s="10">
        <f t="shared" si="48"/>
        <v>1.5265464482364111</v>
      </c>
      <c r="N395" s="10">
        <f t="shared" si="47"/>
        <v>2.6101623315922193</v>
      </c>
    </row>
    <row r="396" spans="3:14">
      <c r="C396" s="4">
        <f>Pressure!AB396*1000000</f>
        <v>6487359.6733138636</v>
      </c>
      <c r="D396" s="78">
        <f>Pressure!I396</f>
        <v>1.3967353966066323E-4</v>
      </c>
      <c r="E396" s="40">
        <f>Pressure!H396</f>
        <v>139.67353966066324</v>
      </c>
      <c r="F396" s="10">
        <f t="shared" si="42"/>
        <v>4.5999999999999996</v>
      </c>
      <c r="G396" s="4">
        <f t="shared" si="41"/>
        <v>268223.32501204417</v>
      </c>
      <c r="H396" s="42">
        <f t="shared" si="43"/>
        <v>9.8000762946600304</v>
      </c>
      <c r="I396" s="10">
        <f t="shared" si="44"/>
        <v>1.290839320102114</v>
      </c>
      <c r="J396" s="4">
        <f t="shared" si="45"/>
        <v>1169.6456287509109</v>
      </c>
      <c r="K396" s="4">
        <f t="shared" si="46"/>
        <v>262.9480753452882</v>
      </c>
      <c r="L396" s="42">
        <f>Pressure!Q396</f>
        <v>0.49518135404348246</v>
      </c>
      <c r="M396" s="10">
        <f t="shared" si="48"/>
        <v>1.5267712817880359</v>
      </c>
      <c r="N396" s="10">
        <f t="shared" si="47"/>
        <v>2.6101623315922193</v>
      </c>
    </row>
    <row r="397" spans="3:14">
      <c r="C397" s="4">
        <f>Pressure!AB397*1000000</f>
        <v>6488142.9232887998</v>
      </c>
      <c r="D397" s="78">
        <f>Pressure!I397</f>
        <v>1.3967353966066323E-4</v>
      </c>
      <c r="E397" s="40">
        <f>Pressure!H397</f>
        <v>139.67353966066324</v>
      </c>
      <c r="F397" s="10">
        <f t="shared" si="42"/>
        <v>4.5999999999999996</v>
      </c>
      <c r="G397" s="4">
        <f t="shared" si="41"/>
        <v>268255.70889750333</v>
      </c>
      <c r="H397" s="42">
        <f t="shared" si="43"/>
        <v>9.8010119854655144</v>
      </c>
      <c r="I397" s="10">
        <f t="shared" si="44"/>
        <v>1.2908479656239131</v>
      </c>
      <c r="J397" s="4">
        <f t="shared" si="45"/>
        <v>1169.794680425432</v>
      </c>
      <c r="K397" s="4">
        <f t="shared" si="46"/>
        <v>262.98158365753159</v>
      </c>
      <c r="L397" s="42">
        <f>Pressure!Q397</f>
        <v>0.49648678955202841</v>
      </c>
      <c r="M397" s="10">
        <f t="shared" si="48"/>
        <v>1.5269942248612558</v>
      </c>
      <c r="N397" s="10">
        <f t="shared" si="47"/>
        <v>2.6101623315922193</v>
      </c>
    </row>
    <row r="398" spans="3:14">
      <c r="C398" s="4">
        <f>Pressure!AB398*1000000</f>
        <v>6488919.4854752002</v>
      </c>
      <c r="D398" s="78">
        <f>Pressure!I398</f>
        <v>1.3967353966066323E-4</v>
      </c>
      <c r="E398" s="40">
        <f>Pressure!H398</f>
        <v>139.67353966066324</v>
      </c>
      <c r="F398" s="10">
        <f t="shared" si="42"/>
        <v>4.5999999999999996</v>
      </c>
      <c r="G398" s="4">
        <f t="shared" si="41"/>
        <v>268287.81627279992</v>
      </c>
      <c r="H398" s="42">
        <f t="shared" si="43"/>
        <v>9.801939667529588</v>
      </c>
      <c r="I398" s="10">
        <f t="shared" si="44"/>
        <v>1.290856535265356</v>
      </c>
      <c r="J398" s="4">
        <f t="shared" si="45"/>
        <v>1169.9424594205891</v>
      </c>
      <c r="K398" s="4">
        <f t="shared" si="46"/>
        <v>263.01480585868194</v>
      </c>
      <c r="L398" s="42">
        <f>Pressure!Q398</f>
        <v>0.4977922484016335</v>
      </c>
      <c r="M398" s="10">
        <f t="shared" si="48"/>
        <v>1.5272152774808452</v>
      </c>
      <c r="N398" s="10">
        <f t="shared" si="47"/>
        <v>2.6101623315922193</v>
      </c>
    </row>
    <row r="399" spans="3:14">
      <c r="C399" s="4">
        <f>Pressure!AB399*1000000</f>
        <v>6489689.3603330813</v>
      </c>
      <c r="D399" s="78">
        <f>Pressure!I399</f>
        <v>1.3967353966066323E-4</v>
      </c>
      <c r="E399" s="40">
        <f>Pressure!H399</f>
        <v>139.67353966066324</v>
      </c>
      <c r="F399" s="10">
        <f t="shared" si="42"/>
        <v>4.5999999999999996</v>
      </c>
      <c r="G399" s="4">
        <f t="shared" si="41"/>
        <v>268319.64715695352</v>
      </c>
      <c r="H399" s="42">
        <f t="shared" si="43"/>
        <v>9.8028593419019625</v>
      </c>
      <c r="I399" s="10">
        <f t="shared" si="44"/>
        <v>1.2908650290852508</v>
      </c>
      <c r="J399" s="4">
        <f t="shared" si="45"/>
        <v>1170.0889658239228</v>
      </c>
      <c r="K399" s="4">
        <f t="shared" si="46"/>
        <v>263.0477419684193</v>
      </c>
      <c r="L399" s="42">
        <f>Pressure!Q399</f>
        <v>0.49909773039063021</v>
      </c>
      <c r="M399" s="10">
        <f t="shared" si="48"/>
        <v>1.5274344396715116</v>
      </c>
      <c r="N399" s="10">
        <f t="shared" si="47"/>
        <v>2.6101623315922193</v>
      </c>
    </row>
    <row r="400" spans="3:14">
      <c r="C400" s="4">
        <f>Pressure!AB400*1000000</f>
        <v>6490452.5483188275</v>
      </c>
      <c r="D400" s="78">
        <f>Pressure!I400</f>
        <v>1.3967353966066323E-4</v>
      </c>
      <c r="E400" s="40">
        <f>Pressure!H400</f>
        <v>139.67353966066324</v>
      </c>
      <c r="F400" s="10">
        <f t="shared" si="42"/>
        <v>4.5999999999999996</v>
      </c>
      <c r="G400" s="4">
        <f t="shared" si="41"/>
        <v>268351.20156883361</v>
      </c>
      <c r="H400" s="42">
        <f t="shared" si="43"/>
        <v>9.8037710096235546</v>
      </c>
      <c r="I400" s="10">
        <f t="shared" si="44"/>
        <v>1.2908734471418659</v>
      </c>
      <c r="J400" s="4">
        <f t="shared" si="45"/>
        <v>1170.234199722282</v>
      </c>
      <c r="K400" s="4">
        <f t="shared" si="46"/>
        <v>263.08039200626814</v>
      </c>
      <c r="L400" s="42">
        <f>Pressure!Q400</f>
        <v>0.50040323531742625</v>
      </c>
      <c r="M400" s="10">
        <f t="shared" si="48"/>
        <v>1.5276517114577395</v>
      </c>
      <c r="N400" s="10">
        <f t="shared" si="47"/>
        <v>2.6101623315922193</v>
      </c>
    </row>
    <row r="401" spans="3:14">
      <c r="C401" s="4">
        <f>Pressure!AB401*1000000</f>
        <v>6491209.0498848744</v>
      </c>
      <c r="D401" s="78">
        <f>Pressure!I401</f>
        <v>1.3967353966066323E-4</v>
      </c>
      <c r="E401" s="40">
        <f>Pressure!H401</f>
        <v>139.67353966066324</v>
      </c>
      <c r="F401" s="10">
        <f t="shared" si="42"/>
        <v>4.5999999999999996</v>
      </c>
      <c r="G401" s="4">
        <f t="shared" si="41"/>
        <v>268382.47952714638</v>
      </c>
      <c r="H401" s="42">
        <f t="shared" si="43"/>
        <v>9.8046746717260724</v>
      </c>
      <c r="I401" s="10">
        <f t="shared" si="44"/>
        <v>1.290881789492929</v>
      </c>
      <c r="J401" s="4">
        <f t="shared" si="45"/>
        <v>1170.3781612017656</v>
      </c>
      <c r="K401" s="4">
        <f t="shared" si="46"/>
        <v>263.11275599158438</v>
      </c>
      <c r="L401" s="42">
        <f>Pressure!Q401</f>
        <v>0.50170876298050371</v>
      </c>
      <c r="M401" s="10">
        <f t="shared" si="48"/>
        <v>1.5278670928636882</v>
      </c>
      <c r="N401" s="10">
        <f t="shared" si="47"/>
        <v>2.6101623315922193</v>
      </c>
    </row>
    <row r="402" spans="3:14">
      <c r="C402" s="4">
        <f>Pressure!AB402*1000000</f>
        <v>6491958.865480125</v>
      </c>
      <c r="D402" s="78">
        <f>Pressure!I402</f>
        <v>1.3967353966066323E-4</v>
      </c>
      <c r="E402" s="40">
        <f>Pressure!H402</f>
        <v>139.67353966066324</v>
      </c>
      <c r="F402" s="10">
        <f t="shared" si="42"/>
        <v>4.5999999999999996</v>
      </c>
      <c r="G402" s="4">
        <f t="shared" si="41"/>
        <v>268413.48105045198</v>
      </c>
      <c r="H402" s="42">
        <f t="shared" si="43"/>
        <v>9.8055703292325553</v>
      </c>
      <c r="I402" s="10">
        <f t="shared" si="44"/>
        <v>1.2908900561956305</v>
      </c>
      <c r="J402" s="4">
        <f t="shared" si="45"/>
        <v>1170.5208503477988</v>
      </c>
      <c r="K402" s="4">
        <f t="shared" si="46"/>
        <v>263.14483394357245</v>
      </c>
      <c r="L402" s="42">
        <f>Pressure!Q402</f>
        <v>0.50301431317841849</v>
      </c>
      <c r="M402" s="10">
        <f t="shared" si="48"/>
        <v>1.5280805839135285</v>
      </c>
      <c r="N402" s="10">
        <f t="shared" si="47"/>
        <v>2.6101623315922193</v>
      </c>
    </row>
    <row r="403" spans="3:14">
      <c r="C403" s="4">
        <f>Pressure!AB403*1000000</f>
        <v>6492701.9955489235</v>
      </c>
      <c r="D403" s="78">
        <f>Pressure!I403</f>
        <v>1.3967353966066323E-4</v>
      </c>
      <c r="E403" s="40">
        <f>Pressure!H403</f>
        <v>139.67353966066324</v>
      </c>
      <c r="F403" s="10">
        <f t="shared" si="42"/>
        <v>4.5999999999999996</v>
      </c>
      <c r="G403" s="4">
        <f t="shared" si="41"/>
        <v>268444.20615712204</v>
      </c>
      <c r="H403" s="42">
        <f t="shared" si="43"/>
        <v>9.8064579831561272</v>
      </c>
      <c r="I403" s="10">
        <f t="shared" si="44"/>
        <v>1.2908982473066153</v>
      </c>
      <c r="J403" s="4">
        <f t="shared" si="45"/>
        <v>1170.6622672449403</v>
      </c>
      <c r="K403" s="4">
        <f t="shared" si="46"/>
        <v>263.17662588124193</v>
      </c>
      <c r="L403" s="42">
        <f>Pressure!Q403</f>
        <v>0.50431988570979991</v>
      </c>
      <c r="M403" s="10">
        <f t="shared" si="48"/>
        <v>1.5282921846314939</v>
      </c>
      <c r="N403" s="10">
        <f t="shared" si="47"/>
        <v>2.6101623315922193</v>
      </c>
    </row>
    <row r="404" spans="3:14">
      <c r="C404" s="4">
        <f>Pressure!AB404*1000000</f>
        <v>6493438.4405325335</v>
      </c>
      <c r="D404" s="78">
        <f>Pressure!I404</f>
        <v>1.3967353966066323E-4</v>
      </c>
      <c r="E404" s="40">
        <f>Pressure!H404</f>
        <v>139.67353966066324</v>
      </c>
      <c r="F404" s="10">
        <f t="shared" si="42"/>
        <v>4.5999999999999996</v>
      </c>
      <c r="G404" s="4">
        <f t="shared" si="41"/>
        <v>268474.65486540081</v>
      </c>
      <c r="H404" s="42">
        <f t="shared" si="43"/>
        <v>9.8073376345017902</v>
      </c>
      <c r="I404" s="10">
        <f t="shared" si="44"/>
        <v>1.2909063628819986</v>
      </c>
      <c r="J404" s="4">
        <f t="shared" si="45"/>
        <v>1170.8024119771615</v>
      </c>
      <c r="K404" s="4">
        <f t="shared" si="46"/>
        <v>263.20813182347052</v>
      </c>
      <c r="L404" s="42">
        <f>Pressure!Q404</f>
        <v>0.50562548037334953</v>
      </c>
      <c r="M404" s="10">
        <f t="shared" si="48"/>
        <v>1.5285018950411555</v>
      </c>
      <c r="N404" s="10">
        <f t="shared" si="47"/>
        <v>2.6101623315922193</v>
      </c>
    </row>
    <row r="405" spans="3:14">
      <c r="C405" s="4">
        <f>Pressure!AB405*1000000</f>
        <v>6494168.2008674936</v>
      </c>
      <c r="D405" s="78">
        <f>Pressure!I405</f>
        <v>1.3967353966066323E-4</v>
      </c>
      <c r="E405" s="40">
        <f>Pressure!H405</f>
        <v>139.67353966066324</v>
      </c>
      <c r="F405" s="10">
        <f t="shared" si="42"/>
        <v>4.5999999999999996</v>
      </c>
      <c r="G405" s="4">
        <f t="shared" si="41"/>
        <v>268504.82719333726</v>
      </c>
      <c r="H405" s="42">
        <f t="shared" si="43"/>
        <v>9.8082092842644357</v>
      </c>
      <c r="I405" s="10">
        <f t="shared" si="44"/>
        <v>1.2909144029773492</v>
      </c>
      <c r="J405" s="4">
        <f t="shared" si="45"/>
        <v>1170.9412846275357</v>
      </c>
      <c r="K405" s="4">
        <f t="shared" si="46"/>
        <v>263.2393517889339</v>
      </c>
      <c r="L405" s="42">
        <f>Pressure!Q405</f>
        <v>0.506931096967841</v>
      </c>
      <c r="M405" s="10">
        <f t="shared" si="48"/>
        <v>1.5287097151664402</v>
      </c>
      <c r="N405" s="10">
        <f t="shared" si="47"/>
        <v>2.6101623315922193</v>
      </c>
    </row>
    <row r="406" spans="3:14">
      <c r="C406" s="4">
        <f>Pressure!AB406*1000000</f>
        <v>6494891.2769871838</v>
      </c>
      <c r="D406" s="78">
        <f>Pressure!I406</f>
        <v>1.3967353966066323E-4</v>
      </c>
      <c r="E406" s="40">
        <f>Pressure!H406</f>
        <v>139.67353966066324</v>
      </c>
      <c r="F406" s="10">
        <f t="shared" si="42"/>
        <v>4.5999999999999996</v>
      </c>
      <c r="G406" s="4">
        <f t="shared" si="41"/>
        <v>268534.72315884969</v>
      </c>
      <c r="H406" s="42">
        <f t="shared" si="43"/>
        <v>9.8090729334307483</v>
      </c>
      <c r="I406" s="10">
        <f t="shared" si="44"/>
        <v>1.290922367647708</v>
      </c>
      <c r="J406" s="4">
        <f t="shared" si="45"/>
        <v>1171.0788852785345</v>
      </c>
      <c r="K406" s="4">
        <f t="shared" si="46"/>
        <v>263.27028579617252</v>
      </c>
      <c r="L406" s="42">
        <f>Pressure!Q406</f>
        <v>0.50823673529211888</v>
      </c>
      <c r="M406" s="10">
        <f t="shared" si="48"/>
        <v>1.5289156450305788</v>
      </c>
      <c r="N406" s="10">
        <f t="shared" si="47"/>
        <v>2.6101623315922193</v>
      </c>
    </row>
    <row r="407" spans="3:14">
      <c r="C407" s="4">
        <f>Pressure!AB407*1000000</f>
        <v>6495607.6693210062</v>
      </c>
      <c r="D407" s="78">
        <f>Pressure!I407</f>
        <v>1.3967353966066323E-4</v>
      </c>
      <c r="E407" s="40">
        <f>Pressure!H407</f>
        <v>139.67353966066324</v>
      </c>
      <c r="F407" s="10">
        <f t="shared" si="42"/>
        <v>4.5999999999999996</v>
      </c>
      <c r="G407" s="4">
        <f t="shared" si="41"/>
        <v>268564.34277969197</v>
      </c>
      <c r="H407" s="42">
        <f t="shared" si="43"/>
        <v>9.8099285829782126</v>
      </c>
      <c r="I407" s="10">
        <f t="shared" si="44"/>
        <v>1.2909302569475793</v>
      </c>
      <c r="J407" s="4">
        <f t="shared" si="45"/>
        <v>1171.2152140118731</v>
      </c>
      <c r="K407" s="4">
        <f t="shared" si="46"/>
        <v>263.30093386355674</v>
      </c>
      <c r="L407" s="42">
        <f>Pressure!Q407</f>
        <v>0.50954239514509825</v>
      </c>
      <c r="M407" s="10">
        <f t="shared" si="48"/>
        <v>1.5291196846569779</v>
      </c>
      <c r="N407" s="10">
        <f t="shared" si="47"/>
        <v>2.6101623315922193</v>
      </c>
    </row>
    <row r="408" spans="3:14">
      <c r="C408" s="4">
        <f>Pressure!AB408*1000000</f>
        <v>6496317.3782943198</v>
      </c>
      <c r="D408" s="78">
        <f>Pressure!I408</f>
        <v>1.3967353966066323E-4</v>
      </c>
      <c r="E408" s="40">
        <f>Pressure!H408</f>
        <v>139.67353966066324</v>
      </c>
      <c r="F408" s="10">
        <f t="shared" si="42"/>
        <v>4.5999999999999996</v>
      </c>
      <c r="G408" s="4">
        <f t="shared" si="41"/>
        <v>268593.68607345078</v>
      </c>
      <c r="H408" s="42">
        <f t="shared" si="43"/>
        <v>9.8107762338750408</v>
      </c>
      <c r="I408" s="10">
        <f t="shared" si="44"/>
        <v>1.2909380709309317</v>
      </c>
      <c r="J408" s="4">
        <f t="shared" si="45"/>
        <v>1171.3502709084962</v>
      </c>
      <c r="K408" s="4">
        <f t="shared" si="46"/>
        <v>263.33129600928379</v>
      </c>
      <c r="L408" s="42">
        <f>Pressure!Q408</f>
        <v>0.51084807632576423</v>
      </c>
      <c r="M408" s="10">
        <f t="shared" si="48"/>
        <v>1.5293218340691068</v>
      </c>
      <c r="N408" s="10">
        <f t="shared" si="47"/>
        <v>2.6101623315922193</v>
      </c>
    </row>
    <row r="409" spans="3:14">
      <c r="C409" s="4">
        <f>Pressure!AB409*1000000</f>
        <v>6497020.4043284832</v>
      </c>
      <c r="D409" s="78">
        <f>Pressure!I409</f>
        <v>1.3967353966066323E-4</v>
      </c>
      <c r="E409" s="40">
        <f>Pressure!H409</f>
        <v>139.67353966066324</v>
      </c>
      <c r="F409" s="10">
        <f t="shared" si="42"/>
        <v>4.5999999999999996</v>
      </c>
      <c r="G409" s="4">
        <f t="shared" si="41"/>
        <v>268622.75305754738</v>
      </c>
      <c r="H409" s="42">
        <f t="shared" si="43"/>
        <v>9.8116158870802401</v>
      </c>
      <c r="I409" s="10">
        <f t="shared" si="44"/>
        <v>1.2909458096511992</v>
      </c>
      <c r="J409" s="4">
        <f t="shared" si="45"/>
        <v>1171.4840560485886</v>
      </c>
      <c r="K409" s="4">
        <f t="shared" si="46"/>
        <v>263.36137225138003</v>
      </c>
      <c r="L409" s="42">
        <f>Pressure!Q409</f>
        <v>0.51215377863317091</v>
      </c>
      <c r="M409" s="10">
        <f t="shared" si="48"/>
        <v>1.5295220932897156</v>
      </c>
      <c r="N409" s="10">
        <f t="shared" si="47"/>
        <v>2.6101623315922193</v>
      </c>
    </row>
    <row r="410" spans="3:14">
      <c r="C410" s="4">
        <f>Pressure!AB410*1000000</f>
        <v>6497716.7478412613</v>
      </c>
      <c r="D410" s="78">
        <f>Pressure!I410</f>
        <v>1.3967353966066323E-4</v>
      </c>
      <c r="E410" s="40">
        <f>Pressure!H410</f>
        <v>139.67353966066324</v>
      </c>
      <c r="F410" s="10">
        <f t="shared" si="42"/>
        <v>4.5999999999999996</v>
      </c>
      <c r="G410" s="4">
        <f t="shared" si="41"/>
        <v>268651.54374925455</v>
      </c>
      <c r="H410" s="42">
        <f t="shared" si="43"/>
        <v>9.8124475435441099</v>
      </c>
      <c r="I410" s="10">
        <f t="shared" si="44"/>
        <v>1.2909534731612859</v>
      </c>
      <c r="J410" s="4">
        <f t="shared" si="45"/>
        <v>1171.6165695116499</v>
      </c>
      <c r="K410" s="4">
        <f t="shared" si="46"/>
        <v>263.39116260771772</v>
      </c>
      <c r="L410" s="42">
        <f>Pressure!Q410</f>
        <v>0.51345950186644096</v>
      </c>
      <c r="M410" s="10">
        <f t="shared" si="48"/>
        <v>1.5297204623417968</v>
      </c>
      <c r="N410" s="10">
        <f t="shared" si="47"/>
        <v>2.6101623315922193</v>
      </c>
    </row>
    <row r="411" spans="3:14">
      <c r="C411" s="4">
        <f>Pressure!AB411*1000000</f>
        <v>6498406.409246644</v>
      </c>
      <c r="D411" s="78">
        <f>Pressure!I411</f>
        <v>1.3967353966066323E-4</v>
      </c>
      <c r="E411" s="40">
        <f>Pressure!H411</f>
        <v>139.67353966066324</v>
      </c>
      <c r="F411" s="10">
        <f t="shared" si="42"/>
        <v>4.5999999999999996</v>
      </c>
      <c r="G411" s="4">
        <f t="shared" si="41"/>
        <v>268680.05816568888</v>
      </c>
      <c r="H411" s="42">
        <f t="shared" si="43"/>
        <v>9.8132712042079859</v>
      </c>
      <c r="I411" s="10">
        <f t="shared" si="44"/>
        <v>1.2909610615135665</v>
      </c>
      <c r="J411" s="4">
        <f t="shared" si="45"/>
        <v>1171.7478113764623</v>
      </c>
      <c r="K411" s="4">
        <f t="shared" si="46"/>
        <v>263.42066709600789</v>
      </c>
      <c r="L411" s="42">
        <f>Pressure!Q411</f>
        <v>0.51476524582476491</v>
      </c>
      <c r="M411" s="10">
        <f t="shared" si="48"/>
        <v>1.5299169412480935</v>
      </c>
      <c r="N411" s="10">
        <f t="shared" si="47"/>
        <v>2.6101623315922193</v>
      </c>
    </row>
    <row r="412" spans="3:14">
      <c r="C412" s="4">
        <f>Pressure!AB412*1000000</f>
        <v>6499089.3889547493</v>
      </c>
      <c r="D412" s="78">
        <f>Pressure!I412</f>
        <v>1.3967353966066323E-4</v>
      </c>
      <c r="E412" s="40">
        <f>Pressure!H412</f>
        <v>139.67353966066324</v>
      </c>
      <c r="F412" s="10">
        <f t="shared" si="42"/>
        <v>4.5999999999999996</v>
      </c>
      <c r="G412" s="4">
        <f t="shared" ref="G412:G475" si="49">IF(C412/(1+(k-1)/2*N412^2)^(k/(k-1))&lt;patm*1000000,patm*1000000,C412/(1+(k-1)/2*N412^2)^(k/(k-1)))</f>
        <v>268708.29632380698</v>
      </c>
      <c r="H412" s="42">
        <f t="shared" si="43"/>
        <v>9.8140868700041768</v>
      </c>
      <c r="I412" s="10">
        <f t="shared" si="44"/>
        <v>1.2909685747598845</v>
      </c>
      <c r="J412" s="4">
        <f t="shared" si="45"/>
        <v>1171.8777817210707</v>
      </c>
      <c r="K412" s="4">
        <f t="shared" si="46"/>
        <v>263.44988573379584</v>
      </c>
      <c r="L412" s="42">
        <f>Pressure!Q412</f>
        <v>0.51607101030740032</v>
      </c>
      <c r="M412" s="10">
        <f t="shared" si="48"/>
        <v>1.5301115300310633</v>
      </c>
      <c r="N412" s="10">
        <f t="shared" si="47"/>
        <v>2.6101623315922193</v>
      </c>
    </row>
    <row r="413" spans="3:14">
      <c r="C413" s="4">
        <f>Pressure!AB413*1000000</f>
        <v>6499765.6873714449</v>
      </c>
      <c r="D413" s="78">
        <f>Pressure!I413</f>
        <v>1.3967353966066323E-4</v>
      </c>
      <c r="E413" s="40">
        <f>Pressure!H413</f>
        <v>139.67353966066324</v>
      </c>
      <c r="F413" s="10">
        <f t="shared" ref="F413:F476" si="50">aexit/E413</f>
        <v>4.5999999999999996</v>
      </c>
      <c r="G413" s="4">
        <f t="shared" si="49"/>
        <v>268736.25824038958</v>
      </c>
      <c r="H413" s="42">
        <f t="shared" ref="H413:H476" si="51">1/(((k+1)/2)^(1/(k-1))*(patm*1000000/C413)^(1/k)*SQRT((k+1)/(k-1)*(1-(patm*1000000/C413)^((k-1)/k))))</f>
        <v>9.8148945418554874</v>
      </c>
      <c r="I413" s="10">
        <f t="shared" ref="I413:I476" si="52">etanoz*SQRT(2*k^2/(k-1)*(2/(k+1))^((k+1)/(k-1))*(1-(G413/C413)^((k-1)/k)))+(G413-patm*1000000)/C413*(aexit/E413)</f>
        <v>1.29097601295155</v>
      </c>
      <c r="J413" s="4">
        <f t="shared" ref="J413:J476" si="53">I413*D413*C413</f>
        <v>1172.0064806227117</v>
      </c>
      <c r="K413" s="4">
        <f t="shared" ref="K413:K474" si="54">J413/4.4482</f>
        <v>263.47881853844513</v>
      </c>
      <c r="L413" s="42">
        <f>Pressure!Q413</f>
        <v>0.51737679511367141</v>
      </c>
      <c r="M413" s="10">
        <f t="shared" si="48"/>
        <v>1.5303042287132067</v>
      </c>
      <c r="N413" s="10">
        <f t="shared" si="47"/>
        <v>2.6101623315922193</v>
      </c>
    </row>
    <row r="414" spans="3:14">
      <c r="C414" s="4">
        <f>Pressure!AB414*1000000</f>
        <v>6500435.3048990481</v>
      </c>
      <c r="D414" s="78">
        <f>Pressure!I414</f>
        <v>1.3967353966066323E-4</v>
      </c>
      <c r="E414" s="40">
        <f>Pressure!H414</f>
        <v>139.67353966066324</v>
      </c>
      <c r="F414" s="10">
        <f t="shared" si="50"/>
        <v>4.5999999999999996</v>
      </c>
      <c r="G414" s="4">
        <f t="shared" si="49"/>
        <v>268763.94393207069</v>
      </c>
      <c r="H414" s="42">
        <f t="shared" si="51"/>
        <v>9.8156942206760913</v>
      </c>
      <c r="I414" s="10">
        <f t="shared" si="52"/>
        <v>1.2909833761393472</v>
      </c>
      <c r="J414" s="4">
        <f t="shared" si="53"/>
        <v>1172.1339081579454</v>
      </c>
      <c r="K414" s="4">
        <f t="shared" si="54"/>
        <v>263.50746552716726</v>
      </c>
      <c r="L414" s="42">
        <f>Pressure!Q414</f>
        <v>0.51868260004296818</v>
      </c>
      <c r="M414" s="10">
        <f t="shared" si="48"/>
        <v>1.5304950373167172</v>
      </c>
      <c r="N414" s="10">
        <f t="shared" ref="N414:N477" si="55">N413-1/834*(me-mef)</f>
        <v>2.6101623315922193</v>
      </c>
    </row>
    <row r="415" spans="3:14">
      <c r="C415" s="4">
        <f>Pressure!AB415*1000000</f>
        <v>6501098.2419364313</v>
      </c>
      <c r="D415" s="78">
        <f>Pressure!I415</f>
        <v>1.3967353966066323E-4</v>
      </c>
      <c r="E415" s="40">
        <f>Pressure!H415</f>
        <v>139.67353966066324</v>
      </c>
      <c r="F415" s="10">
        <f t="shared" si="50"/>
        <v>4.5999999999999996</v>
      </c>
      <c r="G415" s="4">
        <f t="shared" si="49"/>
        <v>268791.35341534199</v>
      </c>
      <c r="H415" s="42">
        <f t="shared" si="51"/>
        <v>9.816485907371618</v>
      </c>
      <c r="I415" s="10">
        <f t="shared" si="52"/>
        <v>1.2909906643735383</v>
      </c>
      <c r="J415" s="4">
        <f t="shared" si="53"/>
        <v>1172.260064402677</v>
      </c>
      <c r="K415" s="4">
        <f t="shared" si="54"/>
        <v>263.53582671702645</v>
      </c>
      <c r="L415" s="42">
        <f>Pressure!Q415</f>
        <v>0.51998842489474573</v>
      </c>
      <c r="M415" s="10">
        <f t="shared" si="48"/>
        <v>1.5306839558635763</v>
      </c>
      <c r="N415" s="10">
        <f t="shared" si="55"/>
        <v>2.6101623315922193</v>
      </c>
    </row>
    <row r="416" spans="3:14">
      <c r="C416" s="4">
        <f>Pressure!AB416*1000000</f>
        <v>6501754.4988778811</v>
      </c>
      <c r="D416" s="78">
        <f>Pressure!I416</f>
        <v>1.3967353966066323E-4</v>
      </c>
      <c r="E416" s="40">
        <f>Pressure!H416</f>
        <v>139.67353966066324</v>
      </c>
      <c r="F416" s="10">
        <f t="shared" si="50"/>
        <v>4.5999999999999996</v>
      </c>
      <c r="G416" s="4">
        <f t="shared" si="49"/>
        <v>268818.48670650541</v>
      </c>
      <c r="H416" s="42">
        <f t="shared" si="51"/>
        <v>9.8172696028378041</v>
      </c>
      <c r="I416" s="10">
        <f t="shared" si="52"/>
        <v>1.2909978777038493</v>
      </c>
      <c r="J416" s="4">
        <f t="shared" si="53"/>
        <v>1172.3849494319388</v>
      </c>
      <c r="K416" s="4">
        <f t="shared" si="54"/>
        <v>263.56390212489072</v>
      </c>
      <c r="L416" s="42">
        <f>Pressure!Q416</f>
        <v>0.52129426946852386</v>
      </c>
      <c r="M416" s="10">
        <f t="shared" si="48"/>
        <v>1.5308709843759485</v>
      </c>
      <c r="N416" s="10">
        <f t="shared" si="55"/>
        <v>2.6101623315922193</v>
      </c>
    </row>
    <row r="417" spans="3:14">
      <c r="C417" s="4">
        <f>Pressure!AB417*1000000</f>
        <v>6502404.076114391</v>
      </c>
      <c r="D417" s="78">
        <f>Pressure!I417</f>
        <v>1.3967353966066323E-4</v>
      </c>
      <c r="E417" s="40">
        <f>Pressure!H417</f>
        <v>139.67353966066324</v>
      </c>
      <c r="F417" s="10">
        <f t="shared" si="50"/>
        <v>4.5999999999999996</v>
      </c>
      <c r="G417" s="4">
        <f t="shared" si="49"/>
        <v>268845.3438217268</v>
      </c>
      <c r="H417" s="42">
        <f t="shared" si="51"/>
        <v>9.8180453079620786</v>
      </c>
      <c r="I417" s="10">
        <f t="shared" si="52"/>
        <v>1.2910050161794875</v>
      </c>
      <c r="J417" s="4">
        <f t="shared" si="53"/>
        <v>1172.5085633201365</v>
      </c>
      <c r="K417" s="4">
        <f t="shared" si="54"/>
        <v>263.59169176748719</v>
      </c>
      <c r="L417" s="42">
        <f>Pressure!Q417</f>
        <v>0.52260013356388602</v>
      </c>
      <c r="M417" s="10">
        <f t="shared" si="48"/>
        <v>1.5310561228752846</v>
      </c>
      <c r="N417" s="10">
        <f t="shared" si="55"/>
        <v>2.6101623315922193</v>
      </c>
    </row>
    <row r="418" spans="3:14">
      <c r="C418" s="4">
        <f>Pressure!AB418*1000000</f>
        <v>6503046.9740330297</v>
      </c>
      <c r="D418" s="78">
        <f>Pressure!I418</f>
        <v>1.3967353966066323E-4</v>
      </c>
      <c r="E418" s="40">
        <f>Pressure!H418</f>
        <v>139.67353966066324</v>
      </c>
      <c r="F418" s="10">
        <f t="shared" si="50"/>
        <v>4.5999999999999996</v>
      </c>
      <c r="G418" s="4">
        <f t="shared" si="49"/>
        <v>268871.92477700976</v>
      </c>
      <c r="H418" s="42">
        <f t="shared" si="51"/>
        <v>9.8188130236227842</v>
      </c>
      <c r="I418" s="10">
        <f t="shared" si="52"/>
        <v>1.2910120798491336</v>
      </c>
      <c r="J418" s="4">
        <f t="shared" si="53"/>
        <v>1172.630906140929</v>
      </c>
      <c r="K418" s="4">
        <f t="shared" si="54"/>
        <v>263.61919566137516</v>
      </c>
      <c r="L418" s="42">
        <f>Pressure!Q418</f>
        <v>0.52390601698047901</v>
      </c>
      <c r="M418" s="10">
        <f t="shared" si="48"/>
        <v>1.531239371383444</v>
      </c>
      <c r="N418" s="10">
        <f t="shared" si="55"/>
        <v>2.6101623315922193</v>
      </c>
    </row>
    <row r="419" spans="3:14">
      <c r="C419" s="4">
        <f>Pressure!AB419*1000000</f>
        <v>6503683.1930166753</v>
      </c>
      <c r="D419" s="78">
        <f>Pressure!I419</f>
        <v>1.3967353966066323E-4</v>
      </c>
      <c r="E419" s="40">
        <f>Pressure!H419</f>
        <v>139.67353966066324</v>
      </c>
      <c r="F419" s="10">
        <f t="shared" si="50"/>
        <v>4.5999999999999996</v>
      </c>
      <c r="G419" s="4">
        <f t="shared" si="49"/>
        <v>268898.22958818451</v>
      </c>
      <c r="H419" s="42">
        <f t="shared" si="51"/>
        <v>9.8195727506888453</v>
      </c>
      <c r="I419" s="10">
        <f t="shared" si="52"/>
        <v>1.2910190687609402</v>
      </c>
      <c r="J419" s="4">
        <f t="shared" si="53"/>
        <v>1172.7519779671775</v>
      </c>
      <c r="K419" s="4">
        <f t="shared" si="54"/>
        <v>263.64641382293456</v>
      </c>
      <c r="L419" s="42">
        <f>Pressure!Q419</f>
        <v>0.52521191951801216</v>
      </c>
      <c r="M419" s="10">
        <f t="shared" si="48"/>
        <v>1.5314207299218026</v>
      </c>
      <c r="N419" s="10">
        <f t="shared" si="55"/>
        <v>2.6101623315922193</v>
      </c>
    </row>
    <row r="420" spans="3:14">
      <c r="C420" s="4">
        <f>Pressure!AB420*1000000</f>
        <v>6504312.7334449021</v>
      </c>
      <c r="D420" s="78">
        <f>Pressure!I420</f>
        <v>1.3967353966066323E-4</v>
      </c>
      <c r="E420" s="40">
        <f>Pressure!H420</f>
        <v>139.67353966066324</v>
      </c>
      <c r="F420" s="10">
        <f t="shared" si="50"/>
        <v>4.5999999999999996</v>
      </c>
      <c r="G420" s="4">
        <f t="shared" si="49"/>
        <v>268924.25827094476</v>
      </c>
      <c r="H420" s="42">
        <f t="shared" si="51"/>
        <v>9.8203244900208571</v>
      </c>
      <c r="I420" s="10">
        <f t="shared" si="52"/>
        <v>1.291025982962543</v>
      </c>
      <c r="J420" s="4">
        <f t="shared" si="53"/>
        <v>1172.8717788711144</v>
      </c>
      <c r="K420" s="4">
        <f t="shared" si="54"/>
        <v>263.67334626840398</v>
      </c>
      <c r="L420" s="42">
        <f>Pressure!Q420</f>
        <v>0.52651784097625665</v>
      </c>
      <c r="M420" s="10">
        <f t="shared" si="48"/>
        <v>1.5316001985115855</v>
      </c>
      <c r="N420" s="10">
        <f t="shared" si="55"/>
        <v>2.6101623315922193</v>
      </c>
    </row>
    <row r="421" spans="3:14">
      <c r="C421" s="4">
        <f>Pressure!AB421*1000000</f>
        <v>6504935.5956930835</v>
      </c>
      <c r="D421" s="78">
        <f>Pressure!I421</f>
        <v>1.3967353966066323E-4</v>
      </c>
      <c r="E421" s="40">
        <f>Pressure!H421</f>
        <v>139.67353966066324</v>
      </c>
      <c r="F421" s="10">
        <f t="shared" si="50"/>
        <v>4.5999999999999996</v>
      </c>
      <c r="G421" s="4">
        <f t="shared" si="49"/>
        <v>268950.0108408106</v>
      </c>
      <c r="H421" s="42">
        <f t="shared" si="51"/>
        <v>9.8210682424700302</v>
      </c>
      <c r="I421" s="10">
        <f t="shared" si="52"/>
        <v>1.2910328225010506</v>
      </c>
      <c r="J421" s="4">
        <f t="shared" si="53"/>
        <v>1172.9903089241732</v>
      </c>
      <c r="K421" s="4">
        <f t="shared" si="54"/>
        <v>263.69999301384229</v>
      </c>
      <c r="L421" s="42">
        <f>Pressure!Q421</f>
        <v>0.5278237811550448</v>
      </c>
      <c r="M421" s="10">
        <f t="shared" si="48"/>
        <v>1.5317777771738679</v>
      </c>
      <c r="N421" s="10">
        <f t="shared" si="55"/>
        <v>2.6101623315922193</v>
      </c>
    </row>
    <row r="422" spans="3:14">
      <c r="C422" s="4">
        <f>Pressure!AB422*1000000</f>
        <v>6505551.7801329056</v>
      </c>
      <c r="D422" s="78">
        <f>Pressure!I422</f>
        <v>1.3967353966066323E-4</v>
      </c>
      <c r="E422" s="40">
        <f>Pressure!H422</f>
        <v>139.67353966066324</v>
      </c>
      <c r="F422" s="10">
        <f t="shared" si="50"/>
        <v>4.5999999999999996</v>
      </c>
      <c r="G422" s="4">
        <f t="shared" si="49"/>
        <v>268975.4873131495</v>
      </c>
      <c r="H422" s="42">
        <f t="shared" si="51"/>
        <v>9.8218040088787575</v>
      </c>
      <c r="I422" s="10">
        <f t="shared" si="52"/>
        <v>1.291039587423052</v>
      </c>
      <c r="J422" s="4">
        <f t="shared" si="53"/>
        <v>1173.1075681970851</v>
      </c>
      <c r="K422" s="4">
        <f t="shared" si="54"/>
        <v>263.72635407515065</v>
      </c>
      <c r="L422" s="42">
        <f>Pressure!Q422</f>
        <v>0.5291297398542697</v>
      </c>
      <c r="M422" s="10">
        <f t="shared" si="48"/>
        <v>1.5319534659297844</v>
      </c>
      <c r="N422" s="10">
        <f t="shared" si="55"/>
        <v>2.6101623315922193</v>
      </c>
    </row>
    <row r="423" spans="3:14">
      <c r="C423" s="4">
        <f>Pressure!AB423*1000000</f>
        <v>6506161.2871324364</v>
      </c>
      <c r="D423" s="78">
        <f>Pressure!I423</f>
        <v>1.3967353966066323E-4</v>
      </c>
      <c r="E423" s="40">
        <f>Pressure!H423</f>
        <v>139.67353966066324</v>
      </c>
      <c r="F423" s="10">
        <f t="shared" si="50"/>
        <v>4.5999999999999996</v>
      </c>
      <c r="G423" s="4">
        <f t="shared" si="49"/>
        <v>269000.68770317949</v>
      </c>
      <c r="H423" s="42">
        <f t="shared" si="51"/>
        <v>9.8225317900807614</v>
      </c>
      <c r="I423" s="10">
        <f t="shared" si="52"/>
        <v>1.2910462777746172</v>
      </c>
      <c r="J423" s="4">
        <f t="shared" si="53"/>
        <v>1173.2235567598934</v>
      </c>
      <c r="K423" s="4">
        <f t="shared" si="54"/>
        <v>263.75242946807549</v>
      </c>
      <c r="L423" s="42">
        <f>Pressure!Q423</f>
        <v>0.53043571687388413</v>
      </c>
      <c r="M423" s="10">
        <f t="shared" si="48"/>
        <v>1.5321272647999498</v>
      </c>
      <c r="N423" s="10">
        <f t="shared" si="55"/>
        <v>2.6101623315922193</v>
      </c>
    </row>
    <row r="424" spans="3:14">
      <c r="C424" s="4">
        <f>Pressure!AB424*1000000</f>
        <v>6506764.1170554198</v>
      </c>
      <c r="D424" s="78">
        <f>Pressure!I424</f>
        <v>1.3967353966066323E-4</v>
      </c>
      <c r="E424" s="40">
        <f>Pressure!H424</f>
        <v>139.67353966066324</v>
      </c>
      <c r="F424" s="10">
        <f t="shared" si="50"/>
        <v>4.5999999999999996</v>
      </c>
      <c r="G424" s="4">
        <f t="shared" si="49"/>
        <v>269025.61202593968</v>
      </c>
      <c r="H424" s="42">
        <f t="shared" si="51"/>
        <v>9.8232515869002146</v>
      </c>
      <c r="I424" s="10">
        <f t="shared" si="52"/>
        <v>1.2910528936012913</v>
      </c>
      <c r="J424" s="4">
        <f t="shared" si="53"/>
        <v>1173.3382746818179</v>
      </c>
      <c r="K424" s="4">
        <f t="shared" si="54"/>
        <v>263.77821920817814</v>
      </c>
      <c r="L424" s="42">
        <f>Pressure!Q424</f>
        <v>0.5317417120139003</v>
      </c>
      <c r="M424" s="10">
        <f t="shared" ref="M424:M473" si="56">(J424+J423)/2*(L424-L423)</f>
        <v>1.5322991738051588</v>
      </c>
      <c r="N424" s="10">
        <f t="shared" si="55"/>
        <v>2.6101623315922193</v>
      </c>
    </row>
    <row r="425" spans="3:14">
      <c r="C425" s="4">
        <f>Pressure!AB425*1000000</f>
        <v>6507360.2702621212</v>
      </c>
      <c r="D425" s="78">
        <f>Pressure!I425</f>
        <v>1.3967353966066323E-4</v>
      </c>
      <c r="E425" s="40">
        <f>Pressure!H425</f>
        <v>139.67353966066324</v>
      </c>
      <c r="F425" s="10">
        <f t="shared" si="50"/>
        <v>4.5999999999999996</v>
      </c>
      <c r="G425" s="4">
        <f t="shared" si="49"/>
        <v>269050.26029632555</v>
      </c>
      <c r="H425" s="42">
        <f t="shared" si="51"/>
        <v>9.8239634001527527</v>
      </c>
      <c r="I425" s="10">
        <f t="shared" si="52"/>
        <v>1.2910594349481035</v>
      </c>
      <c r="J425" s="4">
        <f t="shared" si="53"/>
        <v>1173.4517220314171</v>
      </c>
      <c r="K425" s="4">
        <f t="shared" si="54"/>
        <v>263.80372331087119</v>
      </c>
      <c r="L425" s="42">
        <f>Pressure!Q425</f>
        <v>0.53304772507438902</v>
      </c>
      <c r="M425" s="10">
        <f t="shared" si="56"/>
        <v>1.5324691929658827</v>
      </c>
      <c r="N425" s="10">
        <f t="shared" si="55"/>
        <v>2.6101623315922193</v>
      </c>
    </row>
    <row r="426" spans="3:14">
      <c r="C426" s="4">
        <f>Pressure!AB426*1000000</f>
        <v>6507949.7471091365</v>
      </c>
      <c r="D426" s="78">
        <f>Pressure!I426</f>
        <v>1.3967353966066323E-4</v>
      </c>
      <c r="E426" s="40">
        <f>Pressure!H426</f>
        <v>139.67353966066324</v>
      </c>
      <c r="F426" s="10">
        <f t="shared" si="50"/>
        <v>4.5999999999999996</v>
      </c>
      <c r="G426" s="4">
        <f t="shared" si="49"/>
        <v>269074.63252908067</v>
      </c>
      <c r="H426" s="42">
        <f t="shared" si="51"/>
        <v>9.8246672306452982</v>
      </c>
      <c r="I426" s="10">
        <f t="shared" si="52"/>
        <v>1.2910659018595665</v>
      </c>
      <c r="J426" s="4">
        <f t="shared" si="53"/>
        <v>1173.5638988765506</v>
      </c>
      <c r="K426" s="4">
        <f t="shared" si="54"/>
        <v>263.82894179141016</v>
      </c>
      <c r="L426" s="42">
        <f>Pressure!Q426</f>
        <v>0.53435375585547895</v>
      </c>
      <c r="M426" s="10">
        <f t="shared" si="56"/>
        <v>1.5326373223023484</v>
      </c>
      <c r="N426" s="10">
        <f t="shared" si="55"/>
        <v>2.6101623315922193</v>
      </c>
    </row>
    <row r="427" spans="3:14">
      <c r="C427" s="4">
        <f>Pressure!AB427*1000000</f>
        <v>6508532.5479490831</v>
      </c>
      <c r="D427" s="78">
        <f>Pressure!I427</f>
        <v>1.3967353966066323E-4</v>
      </c>
      <c r="E427" s="40">
        <f>Pressure!H427</f>
        <v>139.67353966066324</v>
      </c>
      <c r="F427" s="10">
        <f t="shared" si="50"/>
        <v>4.5999999999999996</v>
      </c>
      <c r="G427" s="4">
        <f t="shared" si="49"/>
        <v>269098.72873878415</v>
      </c>
      <c r="H427" s="42">
        <f t="shared" si="51"/>
        <v>9.8253630791756024</v>
      </c>
      <c r="I427" s="10">
        <f t="shared" si="52"/>
        <v>1.2910722943796731</v>
      </c>
      <c r="J427" s="4">
        <f t="shared" si="53"/>
        <v>1173.6748052843209</v>
      </c>
      <c r="K427" s="4">
        <f t="shared" si="54"/>
        <v>263.85387466488038</v>
      </c>
      <c r="L427" s="42">
        <f>Pressure!Q427</f>
        <v>0.53565980415735603</v>
      </c>
      <c r="M427" s="10">
        <f t="shared" si="56"/>
        <v>1.5328035618347358</v>
      </c>
      <c r="N427" s="10">
        <f t="shared" si="55"/>
        <v>2.6101623315922193</v>
      </c>
    </row>
    <row r="428" spans="3:14">
      <c r="C428" s="4">
        <f>Pressure!AB428*1000000</f>
        <v>6509108.6731304731</v>
      </c>
      <c r="D428" s="78">
        <f>Pressure!I428</f>
        <v>1.3967353966066323E-4</v>
      </c>
      <c r="E428" s="40">
        <f>Pressure!H428</f>
        <v>139.67353966066324</v>
      </c>
      <c r="F428" s="10">
        <f t="shared" si="50"/>
        <v>4.5999999999999996</v>
      </c>
      <c r="G428" s="4">
        <f t="shared" si="49"/>
        <v>269122.54893984552</v>
      </c>
      <c r="H428" s="42">
        <f t="shared" si="51"/>
        <v>9.8260509465322006</v>
      </c>
      <c r="I428" s="10">
        <f t="shared" si="52"/>
        <v>1.2910786125518967</v>
      </c>
      <c r="J428" s="4">
        <f t="shared" si="53"/>
        <v>1173.7844413210498</v>
      </c>
      <c r="K428" s="4">
        <f t="shared" si="54"/>
        <v>263.87852194619171</v>
      </c>
      <c r="L428" s="42">
        <f>Pressure!Q428</f>
        <v>0.53696586978026295</v>
      </c>
      <c r="M428" s="10">
        <f t="shared" si="56"/>
        <v>1.5329679115831214</v>
      </c>
      <c r="N428" s="10">
        <f t="shared" si="55"/>
        <v>2.6101623315922193</v>
      </c>
    </row>
    <row r="429" spans="3:14">
      <c r="C429" s="4">
        <f>Pressure!AB429*1000000</f>
        <v>6509678.1229986129</v>
      </c>
      <c r="D429" s="78">
        <f>Pressure!I429</f>
        <v>1.3967353966066323E-4</v>
      </c>
      <c r="E429" s="40">
        <f>Pressure!H429</f>
        <v>139.67353966066324</v>
      </c>
      <c r="F429" s="10">
        <f t="shared" si="50"/>
        <v>4.5999999999999996</v>
      </c>
      <c r="G429" s="4">
        <f t="shared" si="49"/>
        <v>269146.09314654156</v>
      </c>
      <c r="H429" s="42">
        <f t="shared" si="51"/>
        <v>9.8267308334954162</v>
      </c>
      <c r="I429" s="10">
        <f t="shared" si="52"/>
        <v>1.291084856419201</v>
      </c>
      <c r="J429" s="4">
        <f t="shared" si="53"/>
        <v>1173.8928070524487</v>
      </c>
      <c r="K429" s="4">
        <f t="shared" si="54"/>
        <v>263.90288365011662</v>
      </c>
      <c r="L429" s="42">
        <f>Pressure!Q429</f>
        <v>0.53827195252449833</v>
      </c>
      <c r="M429" s="10">
        <f t="shared" si="56"/>
        <v>1.5331303715673144</v>
      </c>
      <c r="N429" s="10">
        <f t="shared" si="55"/>
        <v>2.6101623315922193</v>
      </c>
    </row>
    <row r="430" spans="3:14">
      <c r="C430" s="4">
        <f>Pressure!AB430*1000000</f>
        <v>6510240.897894538</v>
      </c>
      <c r="D430" s="78">
        <f>Pressure!I430</f>
        <v>1.3967353966066323E-4</v>
      </c>
      <c r="E430" s="40">
        <f>Pressure!H430</f>
        <v>139.67353966066324</v>
      </c>
      <c r="F430" s="10">
        <f t="shared" si="50"/>
        <v>4.5999999999999996</v>
      </c>
      <c r="G430" s="4">
        <f t="shared" si="49"/>
        <v>269169.36137297261</v>
      </c>
      <c r="H430" s="42">
        <f t="shared" si="51"/>
        <v>9.8274027408361366</v>
      </c>
      <c r="I430" s="10">
        <f t="shared" si="52"/>
        <v>1.2910910260240291</v>
      </c>
      <c r="J430" s="4">
        <f t="shared" si="53"/>
        <v>1173.9999025434161</v>
      </c>
      <c r="K430" s="4">
        <f t="shared" si="54"/>
        <v>263.926959791245</v>
      </c>
      <c r="L430" s="42">
        <f>Pressure!Q430</f>
        <v>0.53957805219041621</v>
      </c>
      <c r="M430" s="10">
        <f t="shared" si="56"/>
        <v>1.5332909418070941</v>
      </c>
      <c r="N430" s="10">
        <f t="shared" si="55"/>
        <v>2.6101623315922193</v>
      </c>
    </row>
    <row r="431" spans="3:14">
      <c r="C431" s="4">
        <f>Pressure!AB431*1000000</f>
        <v>6510796.9981554691</v>
      </c>
      <c r="D431" s="78">
        <f>Pressure!I431</f>
        <v>1.3967353966066323E-4</v>
      </c>
      <c r="E431" s="40">
        <f>Pressure!H431</f>
        <v>139.67353966066324</v>
      </c>
      <c r="F431" s="10">
        <f t="shared" si="50"/>
        <v>4.5999999999999996</v>
      </c>
      <c r="G431" s="4">
        <f t="shared" si="49"/>
        <v>269192.35363308125</v>
      </c>
      <c r="H431" s="42">
        <f t="shared" si="51"/>
        <v>9.8280666693163337</v>
      </c>
      <c r="I431" s="10">
        <f t="shared" si="52"/>
        <v>1.29109712140831</v>
      </c>
      <c r="J431" s="4">
        <f t="shared" si="53"/>
        <v>1174.1057278581252</v>
      </c>
      <c r="K431" s="4">
        <f t="shared" si="54"/>
        <v>263.9507503840037</v>
      </c>
      <c r="L431" s="42">
        <f>Pressure!Q431</f>
        <v>0.54088416857842525</v>
      </c>
      <c r="M431" s="10">
        <f t="shared" si="56"/>
        <v>1.5334496223218725</v>
      </c>
      <c r="N431" s="10">
        <f t="shared" si="55"/>
        <v>2.6101623315922193</v>
      </c>
    </row>
    <row r="432" spans="3:14">
      <c r="C432" s="4">
        <f>Pressure!AB432*1000000</f>
        <v>6511346.4241153644</v>
      </c>
      <c r="D432" s="78">
        <f>Pressure!I432</f>
        <v>1.3967353966066323E-4</v>
      </c>
      <c r="E432" s="40">
        <f>Pressure!H432</f>
        <v>139.67353966066324</v>
      </c>
      <c r="F432" s="10">
        <f t="shared" si="50"/>
        <v>4.5999999999999996</v>
      </c>
      <c r="G432" s="4">
        <f t="shared" si="49"/>
        <v>269215.06994067511</v>
      </c>
      <c r="H432" s="42">
        <f t="shared" si="51"/>
        <v>9.8287226196897262</v>
      </c>
      <c r="I432" s="10">
        <f t="shared" si="52"/>
        <v>1.2911031426134638</v>
      </c>
      <c r="J432" s="4">
        <f t="shared" si="53"/>
        <v>1174.2102830601275</v>
      </c>
      <c r="K432" s="4">
        <f t="shared" si="54"/>
        <v>263.97425544267963</v>
      </c>
      <c r="L432" s="42">
        <f>Pressure!Q432</f>
        <v>0.54219030148898817</v>
      </c>
      <c r="M432" s="10">
        <f t="shared" si="56"/>
        <v>1.5336064131310796</v>
      </c>
      <c r="N432" s="10">
        <f t="shared" si="55"/>
        <v>2.6101623315922193</v>
      </c>
    </row>
    <row r="433" spans="3:14">
      <c r="C433" s="4">
        <f>Pressure!AB433*1000000</f>
        <v>6511889.1761035686</v>
      </c>
      <c r="D433" s="78">
        <f>Pressure!I433</f>
        <v>1.3967353966066323E-4</v>
      </c>
      <c r="E433" s="40">
        <f>Pressure!H433</f>
        <v>139.67353966066324</v>
      </c>
      <c r="F433" s="10">
        <f t="shared" si="50"/>
        <v>4.5999999999999996</v>
      </c>
      <c r="G433" s="4">
        <f t="shared" si="49"/>
        <v>269237.51030937117</v>
      </c>
      <c r="H433" s="42">
        <f t="shared" si="51"/>
        <v>9.8293705927001955</v>
      </c>
      <c r="I433" s="10">
        <f t="shared" si="52"/>
        <v>1.2911090896803896</v>
      </c>
      <c r="J433" s="4">
        <f t="shared" si="53"/>
        <v>1174.3135682120974</v>
      </c>
      <c r="K433" s="4">
        <f t="shared" si="54"/>
        <v>263.99747498136264</v>
      </c>
      <c r="L433" s="42">
        <f>Pressure!Q433</f>
        <v>0.54349645072262098</v>
      </c>
      <c r="M433" s="10">
        <f t="shared" si="56"/>
        <v>1.5337613142538007</v>
      </c>
      <c r="N433" s="10">
        <f t="shared" si="55"/>
        <v>2.6101623315922193</v>
      </c>
    </row>
    <row r="434" spans="3:14">
      <c r="C434" s="4">
        <f>Pressure!AB434*1000000</f>
        <v>6512425.2544463687</v>
      </c>
      <c r="D434" s="78">
        <f>Pressure!I434</f>
        <v>1.3967353966066323E-4</v>
      </c>
      <c r="E434" s="40">
        <f>Pressure!H434</f>
        <v>139.67353966066324</v>
      </c>
      <c r="F434" s="10">
        <f t="shared" si="50"/>
        <v>4.5999999999999996</v>
      </c>
      <c r="G434" s="4">
        <f t="shared" si="49"/>
        <v>269259.67475265986</v>
      </c>
      <c r="H434" s="42">
        <f t="shared" si="51"/>
        <v>9.830010589083626</v>
      </c>
      <c r="I434" s="10">
        <f t="shared" si="52"/>
        <v>1.2911149626494813</v>
      </c>
      <c r="J434" s="4">
        <f t="shared" si="53"/>
        <v>1174.4155833761263</v>
      </c>
      <c r="K434" s="4">
        <f t="shared" si="54"/>
        <v>264.02040901401159</v>
      </c>
      <c r="L434" s="42">
        <f>Pressure!Q434</f>
        <v>0.54480261607989267</v>
      </c>
      <c r="M434" s="10">
        <f t="shared" si="56"/>
        <v>1.5339143257093237</v>
      </c>
      <c r="N434" s="10">
        <f t="shared" si="55"/>
        <v>2.6101623315922193</v>
      </c>
    </row>
    <row r="435" spans="3:14">
      <c r="C435" s="4">
        <f>Pressure!AB435*1000000</f>
        <v>6512954.6594658596</v>
      </c>
      <c r="D435" s="78">
        <f>Pressure!I435</f>
        <v>1.3967353966066323E-4</v>
      </c>
      <c r="E435" s="40">
        <f>Pressure!H435</f>
        <v>139.67353966066324</v>
      </c>
      <c r="F435" s="10">
        <f t="shared" si="50"/>
        <v>4.5999999999999996</v>
      </c>
      <c r="G435" s="4">
        <f t="shared" si="49"/>
        <v>269281.56328385847</v>
      </c>
      <c r="H435" s="42">
        <f t="shared" si="51"/>
        <v>9.8306426095665582</v>
      </c>
      <c r="I435" s="10">
        <f t="shared" si="52"/>
        <v>1.2911207615606177</v>
      </c>
      <c r="J435" s="4">
        <f t="shared" si="53"/>
        <v>1174.5163286135094</v>
      </c>
      <c r="K435" s="4">
        <f t="shared" si="54"/>
        <v>264.04305755440612</v>
      </c>
      <c r="L435" s="42">
        <f>Pressure!Q435</f>
        <v>0.54610879736142404</v>
      </c>
      <c r="M435" s="10">
        <f t="shared" si="56"/>
        <v>1.5340654475162778</v>
      </c>
      <c r="N435" s="10">
        <f t="shared" si="55"/>
        <v>2.6101623315922193</v>
      </c>
    </row>
    <row r="436" spans="3:14">
      <c r="C436" s="4">
        <f>Pressure!AB436*1000000</f>
        <v>6513477.3914804626</v>
      </c>
      <c r="D436" s="78">
        <f>Pressure!I436</f>
        <v>1.3967353966066323E-4</v>
      </c>
      <c r="E436" s="40">
        <f>Pressure!H436</f>
        <v>139.67353966066324</v>
      </c>
      <c r="F436" s="10">
        <f t="shared" si="50"/>
        <v>4.5999999999999996</v>
      </c>
      <c r="G436" s="4">
        <f t="shared" si="49"/>
        <v>269303.17591613228</v>
      </c>
      <c r="H436" s="42">
        <f t="shared" si="51"/>
        <v>9.8312666548668108</v>
      </c>
      <c r="I436" s="10">
        <f t="shared" si="52"/>
        <v>1.2911264864531671</v>
      </c>
      <c r="J436" s="4">
        <f t="shared" si="53"/>
        <v>1174.615803984841</v>
      </c>
      <c r="K436" s="4">
        <f t="shared" si="54"/>
        <v>264.06542061616858</v>
      </c>
      <c r="L436" s="42">
        <f>Pressure!Q436</f>
        <v>0.54741499436788754</v>
      </c>
      <c r="M436" s="10">
        <f t="shared" si="56"/>
        <v>1.5342146796935978</v>
      </c>
      <c r="N436" s="10">
        <f t="shared" si="55"/>
        <v>2.6101623315922193</v>
      </c>
    </row>
    <row r="437" spans="3:14">
      <c r="C437" s="4">
        <f>Pressure!AB437*1000000</f>
        <v>6513993.4508048398</v>
      </c>
      <c r="D437" s="78">
        <f>Pressure!I437</f>
        <v>1.3967353966066323E-4</v>
      </c>
      <c r="E437" s="40">
        <f>Pressure!H437</f>
        <v>139.67353966066324</v>
      </c>
      <c r="F437" s="10">
        <f t="shared" si="50"/>
        <v>4.5999999999999996</v>
      </c>
      <c r="G437" s="4">
        <f t="shared" si="49"/>
        <v>269324.51266249106</v>
      </c>
      <c r="H437" s="42">
        <f t="shared" si="51"/>
        <v>9.8318827256933812</v>
      </c>
      <c r="I437" s="10">
        <f t="shared" si="52"/>
        <v>1.2911321373659883</v>
      </c>
      <c r="J437" s="4">
        <f t="shared" si="53"/>
        <v>1174.7140095500017</v>
      </c>
      <c r="K437" s="4">
        <f t="shared" si="54"/>
        <v>264.08749821276064</v>
      </c>
      <c r="L437" s="42">
        <f>Pressure!Q437</f>
        <v>0.54872120690000636</v>
      </c>
      <c r="M437" s="10">
        <f t="shared" si="56"/>
        <v>1.5343620222597938</v>
      </c>
      <c r="N437" s="10">
        <f t="shared" si="55"/>
        <v>2.6101623315922193</v>
      </c>
    </row>
    <row r="438" spans="3:14">
      <c r="C438" s="4">
        <f>Pressure!AB438*1000000</f>
        <v>6514502.8377495455</v>
      </c>
      <c r="D438" s="78">
        <f>Pressure!I438</f>
        <v>1.3967353966066323E-4</v>
      </c>
      <c r="E438" s="40">
        <f>Pressure!H438</f>
        <v>139.67353966066324</v>
      </c>
      <c r="F438" s="10">
        <f t="shared" si="50"/>
        <v>4.5999999999999996</v>
      </c>
      <c r="G438" s="4">
        <f t="shared" si="49"/>
        <v>269345.57353577495</v>
      </c>
      <c r="H438" s="42">
        <f t="shared" si="51"/>
        <v>9.8324908227460277</v>
      </c>
      <c r="I438" s="10">
        <f t="shared" si="52"/>
        <v>1.2911377143374267</v>
      </c>
      <c r="J438" s="4">
        <f t="shared" si="53"/>
        <v>1174.8109453680895</v>
      </c>
      <c r="K438" s="4">
        <f t="shared" si="54"/>
        <v>264.10929035746807</v>
      </c>
      <c r="L438" s="42">
        <f>Pressure!Q438</f>
        <v>0.55002743475855387</v>
      </c>
      <c r="M438" s="10">
        <f t="shared" si="56"/>
        <v>1.5345074752332897</v>
      </c>
      <c r="N438" s="10">
        <f t="shared" si="55"/>
        <v>2.6101623315922193</v>
      </c>
    </row>
    <row r="439" spans="3:14">
      <c r="C439" s="4">
        <f>Pressure!AB439*1000000</f>
        <v>6515005.5526218964</v>
      </c>
      <c r="D439" s="78">
        <f>Pressure!I439</f>
        <v>1.3967353966066323E-4</v>
      </c>
      <c r="E439" s="40">
        <f>Pressure!H439</f>
        <v>139.67353966066324</v>
      </c>
      <c r="F439" s="10">
        <f t="shared" si="50"/>
        <v>4.5999999999999996</v>
      </c>
      <c r="G439" s="4">
        <f t="shared" si="49"/>
        <v>269366.3585486901</v>
      </c>
      <c r="H439" s="42">
        <f t="shared" si="51"/>
        <v>9.8330909467163288</v>
      </c>
      <c r="I439" s="10">
        <f t="shared" si="52"/>
        <v>1.291143217405325</v>
      </c>
      <c r="J439" s="4">
        <f t="shared" si="53"/>
        <v>1174.906611497586</v>
      </c>
      <c r="K439" s="4">
        <f t="shared" si="54"/>
        <v>264.13079706343825</v>
      </c>
      <c r="L439" s="42">
        <f>Pressure!Q439</f>
        <v>0.55133367774435293</v>
      </c>
      <c r="M439" s="10">
        <f t="shared" si="56"/>
        <v>1.534651038632354</v>
      </c>
      <c r="N439" s="10">
        <f t="shared" si="55"/>
        <v>2.6101623315922193</v>
      </c>
    </row>
    <row r="440" spans="3:14">
      <c r="C440" s="4">
        <f>Pressure!AB440*1000000</f>
        <v>6515501.5957251759</v>
      </c>
      <c r="D440" s="78">
        <f>Pressure!I440</f>
        <v>1.3967353966066323E-4</v>
      </c>
      <c r="E440" s="40">
        <f>Pressure!H440</f>
        <v>139.67353966066324</v>
      </c>
      <c r="F440" s="10">
        <f t="shared" si="50"/>
        <v>4.5999999999999996</v>
      </c>
      <c r="G440" s="4">
        <f t="shared" si="49"/>
        <v>269386.86771377589</v>
      </c>
      <c r="H440" s="42">
        <f t="shared" si="51"/>
        <v>9.8336830982867127</v>
      </c>
      <c r="I440" s="10">
        <f t="shared" si="52"/>
        <v>1.291148646607015</v>
      </c>
      <c r="J440" s="4">
        <f t="shared" si="53"/>
        <v>1175.0010079962067</v>
      </c>
      <c r="K440" s="4">
        <f t="shared" si="54"/>
        <v>264.15201834364615</v>
      </c>
      <c r="L440" s="42">
        <f>Pressure!Q440</f>
        <v>0.55263993565827518</v>
      </c>
      <c r="M440" s="10">
        <f t="shared" si="56"/>
        <v>1.5347927124749792</v>
      </c>
      <c r="N440" s="10">
        <f t="shared" si="55"/>
        <v>2.6101623315922193</v>
      </c>
    </row>
    <row r="441" spans="3:14">
      <c r="C441" s="4">
        <f>Pressure!AB441*1000000</f>
        <v>6515990.9673585957</v>
      </c>
      <c r="D441" s="78">
        <f>Pressure!I441</f>
        <v>1.3967353966066323E-4</v>
      </c>
      <c r="E441" s="40">
        <f>Pressure!H441</f>
        <v>139.67353966066324</v>
      </c>
      <c r="F441" s="10">
        <f t="shared" si="50"/>
        <v>4.5999999999999996</v>
      </c>
      <c r="G441" s="4">
        <f t="shared" si="49"/>
        <v>269407.10104340344</v>
      </c>
      <c r="H441" s="42">
        <f t="shared" si="51"/>
        <v>9.8342672781304508</v>
      </c>
      <c r="I441" s="10">
        <f t="shared" si="52"/>
        <v>1.2911540019793173</v>
      </c>
      <c r="J441" s="4">
        <f t="shared" si="53"/>
        <v>1175.0941349208904</v>
      </c>
      <c r="K441" s="4">
        <f t="shared" si="54"/>
        <v>264.17295421089216</v>
      </c>
      <c r="L441" s="42">
        <f>Pressure!Q441</f>
        <v>0.55394620830124053</v>
      </c>
      <c r="M441" s="10">
        <f t="shared" si="56"/>
        <v>1.5349324967791682</v>
      </c>
      <c r="N441" s="10">
        <f t="shared" si="55"/>
        <v>2.6101623315922193</v>
      </c>
    </row>
    <row r="442" spans="3:14">
      <c r="C442" s="4">
        <f>Pressure!AB442*1000000</f>
        <v>6516473.6678178888</v>
      </c>
      <c r="D442" s="78">
        <f>Pressure!I442</f>
        <v>1.3967353966066323E-4</v>
      </c>
      <c r="E442" s="40">
        <f>Pressure!H442</f>
        <v>139.67353966066324</v>
      </c>
      <c r="F442" s="10">
        <f t="shared" si="50"/>
        <v>4.5999999999999996</v>
      </c>
      <c r="G442" s="4">
        <f t="shared" si="49"/>
        <v>269427.0585497999</v>
      </c>
      <c r="H442" s="42">
        <f t="shared" si="51"/>
        <v>9.8348434869123107</v>
      </c>
      <c r="I442" s="10">
        <f t="shared" si="52"/>
        <v>1.2911592835585488</v>
      </c>
      <c r="J442" s="4">
        <f t="shared" si="53"/>
        <v>1175.1859923279151</v>
      </c>
      <c r="K442" s="4">
        <f t="shared" si="54"/>
        <v>264.19360467782815</v>
      </c>
      <c r="L442" s="42">
        <f>Pressure!Q442</f>
        <v>0.55525249547421651</v>
      </c>
      <c r="M442" s="10">
        <f t="shared" si="56"/>
        <v>1.5350703915627391</v>
      </c>
      <c r="N442" s="10">
        <f t="shared" si="55"/>
        <v>2.6101623315922193</v>
      </c>
    </row>
    <row r="443" spans="3:14">
      <c r="C443" s="4">
        <f>Pressure!AB443*1000000</f>
        <v>6516949.6973951198</v>
      </c>
      <c r="D443" s="78">
        <f>Pressure!I443</f>
        <v>1.3967353966066323E-4</v>
      </c>
      <c r="E443" s="40">
        <f>Pressure!H443</f>
        <v>139.67353966066324</v>
      </c>
      <c r="F443" s="10">
        <f t="shared" si="50"/>
        <v>4.5999999999999996</v>
      </c>
      <c r="G443" s="4">
        <f t="shared" si="49"/>
        <v>269446.74024504091</v>
      </c>
      <c r="H443" s="42">
        <f t="shared" si="51"/>
        <v>9.8354117252883793</v>
      </c>
      <c r="I443" s="10">
        <f t="shared" si="52"/>
        <v>1.2911644913805216</v>
      </c>
      <c r="J443" s="4">
        <f t="shared" si="53"/>
        <v>1175.2765802728602</v>
      </c>
      <c r="K443" s="4">
        <f t="shared" si="54"/>
        <v>264.21396975694893</v>
      </c>
      <c r="L443" s="42">
        <f>Pressure!Q443</f>
        <v>0.55655879697821764</v>
      </c>
      <c r="M443" s="10">
        <f t="shared" si="56"/>
        <v>1.5352063968433769</v>
      </c>
      <c r="N443" s="10">
        <f t="shared" si="55"/>
        <v>2.6101623315922193</v>
      </c>
    </row>
    <row r="444" spans="3:14">
      <c r="C444" s="4">
        <f>Pressure!AB444*1000000</f>
        <v>6517419.056378182</v>
      </c>
      <c r="D444" s="78">
        <f>Pressure!I444</f>
        <v>1.3967353966066323E-4</v>
      </c>
      <c r="E444" s="40">
        <f>Pressure!H444</f>
        <v>139.67353966066324</v>
      </c>
      <c r="F444" s="10">
        <f t="shared" si="50"/>
        <v>4.5999999999999996</v>
      </c>
      <c r="G444" s="4">
        <f t="shared" si="49"/>
        <v>269466.14614102955</v>
      </c>
      <c r="H444" s="42">
        <f t="shared" si="51"/>
        <v>9.8359719939054706</v>
      </c>
      <c r="I444" s="10">
        <f t="shared" si="52"/>
        <v>1.2911696254805376</v>
      </c>
      <c r="J444" s="4">
        <f t="shared" si="53"/>
        <v>1175.3658988105119</v>
      </c>
      <c r="K444" s="4">
        <f t="shared" si="54"/>
        <v>264.23404946057099</v>
      </c>
      <c r="L444" s="42">
        <f>Pressure!Q444</f>
        <v>0.5578651126143046</v>
      </c>
      <c r="M444" s="10">
        <f t="shared" si="56"/>
        <v>1.5353405126384156</v>
      </c>
      <c r="N444" s="10">
        <f t="shared" si="55"/>
        <v>2.6101623315922193</v>
      </c>
    </row>
    <row r="445" spans="3:14">
      <c r="C445" s="4">
        <f>Pressure!AB445*1000000</f>
        <v>6517881.7450516075</v>
      </c>
      <c r="D445" s="78">
        <f>Pressure!I445</f>
        <v>1.3967353966066323E-4</v>
      </c>
      <c r="E445" s="40">
        <f>Pressure!H445</f>
        <v>139.67353966066324</v>
      </c>
      <c r="F445" s="10">
        <f t="shared" si="50"/>
        <v>4.5999999999999996</v>
      </c>
      <c r="G445" s="4">
        <f t="shared" si="49"/>
        <v>269485.27624952997</v>
      </c>
      <c r="H445" s="42">
        <f t="shared" si="51"/>
        <v>9.8365242934020465</v>
      </c>
      <c r="I445" s="10">
        <f t="shared" si="52"/>
        <v>1.2911746858933979</v>
      </c>
      <c r="J445" s="4">
        <f t="shared" si="53"/>
        <v>1175.4539479950161</v>
      </c>
      <c r="K445" s="4">
        <f t="shared" si="54"/>
        <v>264.25384380086689</v>
      </c>
      <c r="L445" s="42">
        <f>Pressure!Q445</f>
        <v>0.55917144218358372</v>
      </c>
      <c r="M445" s="10">
        <f t="shared" si="56"/>
        <v>1.5354727389651348</v>
      </c>
      <c r="N445" s="10">
        <f t="shared" si="55"/>
        <v>2.6101623315922193</v>
      </c>
    </row>
    <row r="446" spans="3:14">
      <c r="C446" s="4">
        <f>Pressure!AB446*1000000</f>
        <v>6518337.763696</v>
      </c>
      <c r="D446" s="78">
        <f>Pressure!I446</f>
        <v>1.3967353966066323E-4</v>
      </c>
      <c r="E446" s="40">
        <f>Pressure!H446</f>
        <v>139.67353966066324</v>
      </c>
      <c r="F446" s="10">
        <f t="shared" si="50"/>
        <v>4.5999999999999996</v>
      </c>
      <c r="G446" s="4">
        <f t="shared" si="49"/>
        <v>269504.13058214379</v>
      </c>
      <c r="H446" s="42">
        <f t="shared" si="51"/>
        <v>9.8370686244075856</v>
      </c>
      <c r="I446" s="10">
        <f t="shared" si="52"/>
        <v>1.2911796726533975</v>
      </c>
      <c r="J446" s="4">
        <f t="shared" si="53"/>
        <v>1175.5407278797716</v>
      </c>
      <c r="K446" s="4">
        <f t="shared" si="54"/>
        <v>264.27335278984117</v>
      </c>
      <c r="L446" s="42">
        <f>Pressure!Q446</f>
        <v>0.56047778548720628</v>
      </c>
      <c r="M446" s="10">
        <f t="shared" si="56"/>
        <v>1.5356030758406587</v>
      </c>
      <c r="N446" s="10">
        <f t="shared" si="55"/>
        <v>2.6101623315922193</v>
      </c>
    </row>
    <row r="447" spans="3:14">
      <c r="C447" s="4">
        <f>Pressure!AB447*1000000</f>
        <v>6518787.1125880107</v>
      </c>
      <c r="D447" s="78">
        <f>Pressure!I447</f>
        <v>1.3967353966066323E-4</v>
      </c>
      <c r="E447" s="40">
        <f>Pressure!H447</f>
        <v>139.67353966066324</v>
      </c>
      <c r="F447" s="10">
        <f t="shared" si="50"/>
        <v>4.5999999999999996</v>
      </c>
      <c r="G447" s="4">
        <f t="shared" si="49"/>
        <v>269522.70915030944</v>
      </c>
      <c r="H447" s="42">
        <f t="shared" si="51"/>
        <v>9.8376049875425604</v>
      </c>
      <c r="I447" s="10">
        <f t="shared" si="52"/>
        <v>1.2911845857943256</v>
      </c>
      <c r="J447" s="4">
        <f t="shared" si="53"/>
        <v>1175.6262385174243</v>
      </c>
      <c r="K447" s="4">
        <f t="shared" si="54"/>
        <v>264.29257643932925</v>
      </c>
      <c r="L447" s="42">
        <f>Pressure!Q447</f>
        <v>0.56178414232636809</v>
      </c>
      <c r="M447" s="10">
        <f t="shared" si="56"/>
        <v>1.5357315232821445</v>
      </c>
      <c r="N447" s="10">
        <f t="shared" si="55"/>
        <v>2.6101623315922193</v>
      </c>
    </row>
    <row r="448" spans="3:14">
      <c r="C448" s="4">
        <f>Pressure!AB448*1000000</f>
        <v>6519229.7920008181</v>
      </c>
      <c r="D448" s="78">
        <f>Pressure!I448</f>
        <v>1.3967353966066323E-4</v>
      </c>
      <c r="E448" s="40">
        <f>Pressure!H448</f>
        <v>139.67353966066324</v>
      </c>
      <c r="F448" s="10">
        <f t="shared" si="50"/>
        <v>4.5999999999999996</v>
      </c>
      <c r="G448" s="4">
        <f t="shared" si="49"/>
        <v>269541.01196532155</v>
      </c>
      <c r="H448" s="42">
        <f t="shared" si="51"/>
        <v>9.8381333834189686</v>
      </c>
      <c r="I448" s="10">
        <f t="shared" si="52"/>
        <v>1.2911894253494713</v>
      </c>
      <c r="J448" s="4">
        <f t="shared" si="53"/>
        <v>1175.7104799599606</v>
      </c>
      <c r="K448" s="4">
        <f t="shared" si="54"/>
        <v>264.31151476101809</v>
      </c>
      <c r="L448" s="42">
        <f>Pressure!Q448</f>
        <v>0.56309051250230857</v>
      </c>
      <c r="M448" s="10">
        <f t="shared" si="56"/>
        <v>1.5358580813063127</v>
      </c>
      <c r="N448" s="10">
        <f t="shared" si="55"/>
        <v>2.6101623315922193</v>
      </c>
    </row>
    <row r="449" spans="3:14">
      <c r="C449" s="4">
        <f>Pressure!AB449*1000000</f>
        <v>6519665.8022035928</v>
      </c>
      <c r="D449" s="78">
        <f>Pressure!I449</f>
        <v>1.3967353966066323E-4</v>
      </c>
      <c r="E449" s="40">
        <f>Pressure!H449</f>
        <v>139.67353966066324</v>
      </c>
      <c r="F449" s="10">
        <f t="shared" si="50"/>
        <v>4.5999999999999996</v>
      </c>
      <c r="G449" s="4">
        <f t="shared" si="49"/>
        <v>269559.03903830907</v>
      </c>
      <c r="H449" s="42">
        <f t="shared" si="51"/>
        <v>9.8386538126397483</v>
      </c>
      <c r="I449" s="10">
        <f t="shared" si="52"/>
        <v>1.2911941913516181</v>
      </c>
      <c r="J449" s="4">
        <f t="shared" si="53"/>
        <v>1175.7934522586027</v>
      </c>
      <c r="K449" s="4">
        <f t="shared" si="54"/>
        <v>264.33016776642296</v>
      </c>
      <c r="L449" s="42">
        <f>Pressure!Q449</f>
        <v>0.56439689581631025</v>
      </c>
      <c r="M449" s="10">
        <f t="shared" si="56"/>
        <v>1.5359827499298342</v>
      </c>
      <c r="N449" s="10">
        <f t="shared" si="55"/>
        <v>2.6101623315922193</v>
      </c>
    </row>
    <row r="450" spans="3:14">
      <c r="C450" s="4">
        <f>Pressure!AB450*1000000</f>
        <v>6520095.1434616977</v>
      </c>
      <c r="D450" s="78">
        <f>Pressure!I450</f>
        <v>1.3967353966066323E-4</v>
      </c>
      <c r="E450" s="40">
        <f>Pressure!H450</f>
        <v>139.67353966066324</v>
      </c>
      <c r="F450" s="10">
        <f t="shared" si="50"/>
        <v>4.5999999999999996</v>
      </c>
      <c r="G450" s="4">
        <f t="shared" si="49"/>
        <v>269576.79038024368</v>
      </c>
      <c r="H450" s="42">
        <f t="shared" si="51"/>
        <v>9.839166275798986</v>
      </c>
      <c r="I450" s="10">
        <f t="shared" si="52"/>
        <v>1.2911988838330466</v>
      </c>
      <c r="J450" s="4">
        <f t="shared" si="53"/>
        <v>1175.8751554638491</v>
      </c>
      <c r="K450" s="4">
        <f t="shared" si="54"/>
        <v>264.34853546689652</v>
      </c>
      <c r="L450" s="42">
        <f>Pressure!Q450</f>
        <v>0.56570329206969816</v>
      </c>
      <c r="M450" s="10">
        <f t="shared" si="56"/>
        <v>1.5361055291692858</v>
      </c>
      <c r="N450" s="10">
        <f t="shared" si="55"/>
        <v>2.6101623315922193</v>
      </c>
    </row>
    <row r="451" spans="3:14">
      <c r="C451" s="4">
        <f>Pressure!AB451*1000000</f>
        <v>6520517.8160372218</v>
      </c>
      <c r="D451" s="78">
        <f>Pressure!I451</f>
        <v>1.3967353966066323E-4</v>
      </c>
      <c r="E451" s="40">
        <f>Pressure!H451</f>
        <v>139.67353966066324</v>
      </c>
      <c r="F451" s="10">
        <f t="shared" si="50"/>
        <v>4.5999999999999996</v>
      </c>
      <c r="G451" s="4">
        <f t="shared" si="49"/>
        <v>269594.26600196154</v>
      </c>
      <c r="H451" s="42">
        <f t="shared" si="51"/>
        <v>9.8396707734825632</v>
      </c>
      <c r="I451" s="10">
        <f t="shared" si="52"/>
        <v>1.2912035028255422</v>
      </c>
      <c r="J451" s="4">
        <f t="shared" si="53"/>
        <v>1175.9555896255756</v>
      </c>
      <c r="K451" s="4">
        <f t="shared" si="54"/>
        <v>264.36661787365131</v>
      </c>
      <c r="L451" s="42">
        <f>Pressure!Q451</f>
        <v>0.56700970106383897</v>
      </c>
      <c r="M451" s="10">
        <f t="shared" si="56"/>
        <v>1.536226419040849</v>
      </c>
      <c r="N451" s="10">
        <f t="shared" si="55"/>
        <v>2.6101623315922193</v>
      </c>
    </row>
    <row r="452" spans="3:14">
      <c r="C452" s="4">
        <f>Pressure!AB452*1000000</f>
        <v>6520933.8201878397</v>
      </c>
      <c r="D452" s="78">
        <f>Pressure!I452</f>
        <v>1.3967353966066323E-4</v>
      </c>
      <c r="E452" s="40">
        <f>Pressure!H452</f>
        <v>139.67353966066324</v>
      </c>
      <c r="F452" s="10">
        <f t="shared" si="50"/>
        <v>4.5999999999999996</v>
      </c>
      <c r="G452" s="4">
        <f t="shared" si="49"/>
        <v>269611.46591411636</v>
      </c>
      <c r="H452" s="42">
        <f t="shared" si="51"/>
        <v>9.8401673062668156</v>
      </c>
      <c r="I452" s="10">
        <f t="shared" si="52"/>
        <v>1.2912080483603807</v>
      </c>
      <c r="J452" s="4">
        <f t="shared" si="53"/>
        <v>1176.0347547928166</v>
      </c>
      <c r="K452" s="4">
        <f t="shared" si="54"/>
        <v>264.38441499771068</v>
      </c>
      <c r="L452" s="42">
        <f>Pressure!Q452</f>
        <v>0.56831612260014053</v>
      </c>
      <c r="M452" s="10">
        <f t="shared" si="56"/>
        <v>1.5363454195607564</v>
      </c>
      <c r="N452" s="10">
        <f t="shared" si="55"/>
        <v>2.6101623315922193</v>
      </c>
    </row>
    <row r="453" spans="3:14">
      <c r="C453" s="4">
        <f>Pressure!AB453*1000000</f>
        <v>6521343.1561677912</v>
      </c>
      <c r="D453" s="78">
        <f>Pressure!I453</f>
        <v>1.3967353966066323E-4</v>
      </c>
      <c r="E453" s="40">
        <f>Pressure!H453</f>
        <v>139.67353966066324</v>
      </c>
      <c r="F453" s="10">
        <f t="shared" si="50"/>
        <v>4.5999999999999996</v>
      </c>
      <c r="G453" s="4">
        <f t="shared" si="49"/>
        <v>269628.39012721973</v>
      </c>
      <c r="H453" s="42">
        <f t="shared" si="51"/>
        <v>9.8406558747196673</v>
      </c>
      <c r="I453" s="10">
        <f t="shared" si="52"/>
        <v>1.2912125204683418</v>
      </c>
      <c r="J453" s="4">
        <f t="shared" si="53"/>
        <v>1176.1126510139538</v>
      </c>
      <c r="K453" s="4">
        <f t="shared" si="54"/>
        <v>264.40192684995139</v>
      </c>
      <c r="L453" s="42">
        <f>Pressure!Q453</f>
        <v>0.56962255648005145</v>
      </c>
      <c r="M453" s="10">
        <f t="shared" si="56"/>
        <v>1.5364625307452695</v>
      </c>
      <c r="N453" s="10">
        <f t="shared" si="55"/>
        <v>2.6101623315922193</v>
      </c>
    </row>
    <row r="454" spans="3:14">
      <c r="C454" s="4">
        <f>Pressure!AB454*1000000</f>
        <v>6521745.8242277885</v>
      </c>
      <c r="D454" s="78">
        <f>Pressure!I454</f>
        <v>1.3967353966066323E-4</v>
      </c>
      <c r="E454" s="40">
        <f>Pressure!H454</f>
        <v>139.67353966066324</v>
      </c>
      <c r="F454" s="10">
        <f t="shared" si="50"/>
        <v>4.5999999999999996</v>
      </c>
      <c r="G454" s="4">
        <f t="shared" si="49"/>
        <v>269645.03865163762</v>
      </c>
      <c r="H454" s="42">
        <f t="shared" si="51"/>
        <v>9.8411364794005767</v>
      </c>
      <c r="I454" s="10">
        <f t="shared" si="52"/>
        <v>1.2912169191797076</v>
      </c>
      <c r="J454" s="4">
        <f t="shared" si="53"/>
        <v>1176.1892783366982</v>
      </c>
      <c r="K454" s="4">
        <f t="shared" si="54"/>
        <v>264.41915344109935</v>
      </c>
      <c r="L454" s="42">
        <f>Pressure!Q454</f>
        <v>0.57092900250505985</v>
      </c>
      <c r="M454" s="10">
        <f t="shared" si="56"/>
        <v>1.5365777526098761</v>
      </c>
      <c r="N454" s="10">
        <f t="shared" si="55"/>
        <v>2.6101623315922193</v>
      </c>
    </row>
    <row r="455" spans="3:14">
      <c r="C455" s="4">
        <f>Pressure!AB455*1000000</f>
        <v>6522141.8246141253</v>
      </c>
      <c r="D455" s="78">
        <f>Pressure!I455</f>
        <v>1.3967353966066323E-4</v>
      </c>
      <c r="E455" s="40">
        <f>Pressure!H455</f>
        <v>139.67353966066324</v>
      </c>
      <c r="F455" s="10">
        <f t="shared" si="50"/>
        <v>4.5999999999999996</v>
      </c>
      <c r="G455" s="4">
        <f t="shared" si="49"/>
        <v>269661.41149755305</v>
      </c>
      <c r="H455" s="42">
        <f t="shared" si="51"/>
        <v>9.8416091208594114</v>
      </c>
      <c r="I455" s="10">
        <f t="shared" si="52"/>
        <v>1.2912212445242532</v>
      </c>
      <c r="J455" s="4">
        <f t="shared" si="53"/>
        <v>1176.2646368079184</v>
      </c>
      <c r="K455" s="4">
        <f t="shared" si="54"/>
        <v>264.43609478169111</v>
      </c>
      <c r="L455" s="42">
        <f>Pressure!Q455</f>
        <v>0.57223546047669349</v>
      </c>
      <c r="M455" s="10">
        <f t="shared" si="56"/>
        <v>1.5366910851707318</v>
      </c>
      <c r="N455" s="10">
        <f t="shared" si="55"/>
        <v>2.6101623315922193</v>
      </c>
    </row>
    <row r="456" spans="3:14">
      <c r="C456" s="4">
        <f>Pressure!AB456*1000000</f>
        <v>6522531.1575698871</v>
      </c>
      <c r="D456" s="78">
        <f>Pressure!I456</f>
        <v>1.3967353966066323E-4</v>
      </c>
      <c r="E456" s="40">
        <f>Pressure!H456</f>
        <v>139.67353966066324</v>
      </c>
      <c r="F456" s="10">
        <f t="shared" si="50"/>
        <v>4.5999999999999996</v>
      </c>
      <c r="G456" s="4">
        <f t="shared" si="49"/>
        <v>269677.50867501664</v>
      </c>
      <c r="H456" s="42">
        <f t="shared" si="51"/>
        <v>9.8420737996379639</v>
      </c>
      <c r="I456" s="10">
        <f t="shared" si="52"/>
        <v>1.2912254965312613</v>
      </c>
      <c r="J456" s="4">
        <f t="shared" si="53"/>
        <v>1176.3387264738737</v>
      </c>
      <c r="K456" s="4">
        <f t="shared" si="54"/>
        <v>264.45275088212622</v>
      </c>
      <c r="L456" s="42">
        <f>Pressure!Q456</f>
        <v>0.57354193019651845</v>
      </c>
      <c r="M456" s="10">
        <f t="shared" si="56"/>
        <v>1.536802528443004</v>
      </c>
      <c r="N456" s="10">
        <f t="shared" si="55"/>
        <v>2.6101623315922193</v>
      </c>
    </row>
    <row r="457" spans="3:14">
      <c r="C457" s="4">
        <f>Pressure!AB457*1000000</f>
        <v>6522913.8233344508</v>
      </c>
      <c r="D457" s="78">
        <f>Pressure!I457</f>
        <v>1.3967353966066323E-4</v>
      </c>
      <c r="E457" s="40">
        <f>Pressure!H457</f>
        <v>139.67353966066324</v>
      </c>
      <c r="F457" s="10">
        <f t="shared" si="50"/>
        <v>4.5999999999999996</v>
      </c>
      <c r="G457" s="4">
        <f t="shared" si="49"/>
        <v>269693.33019392542</v>
      </c>
      <c r="H457" s="42">
        <f t="shared" si="51"/>
        <v>9.8425305162692815</v>
      </c>
      <c r="I457" s="10">
        <f t="shared" si="52"/>
        <v>1.2912296752295158</v>
      </c>
      <c r="J457" s="4">
        <f t="shared" si="53"/>
        <v>1176.4115473801176</v>
      </c>
      <c r="K457" s="4">
        <f t="shared" si="54"/>
        <v>264.46912175264549</v>
      </c>
      <c r="L457" s="42">
        <f>Pressure!Q457</f>
        <v>0.57484841146613885</v>
      </c>
      <c r="M457" s="10">
        <f t="shared" si="56"/>
        <v>1.5369120824422622</v>
      </c>
      <c r="N457" s="10">
        <f t="shared" si="55"/>
        <v>2.6101623315922193</v>
      </c>
    </row>
    <row r="458" spans="3:14">
      <c r="C458" s="4">
        <f>Pressure!AB458*1000000</f>
        <v>6523289.8221429242</v>
      </c>
      <c r="D458" s="78">
        <f>Pressure!I458</f>
        <v>1.3967353966066323E-4</v>
      </c>
      <c r="E458" s="40">
        <f>Pressure!H458</f>
        <v>139.67353966066324</v>
      </c>
      <c r="F458" s="10">
        <f t="shared" si="50"/>
        <v>4.5999999999999996</v>
      </c>
      <c r="G458" s="4">
        <f t="shared" si="49"/>
        <v>269708.87606400013</v>
      </c>
      <c r="H458" s="42">
        <f t="shared" si="51"/>
        <v>9.8429792712770627</v>
      </c>
      <c r="I458" s="10">
        <f t="shared" si="52"/>
        <v>1.2912337806472975</v>
      </c>
      <c r="J458" s="4">
        <f t="shared" si="53"/>
        <v>1176.4830995713901</v>
      </c>
      <c r="K458" s="4">
        <f t="shared" si="54"/>
        <v>264.48520740330696</v>
      </c>
      <c r="L458" s="42">
        <f>Pressure!Q458</f>
        <v>0.57615490408719616</v>
      </c>
      <c r="M458" s="10">
        <f t="shared" si="56"/>
        <v>1.5370197471836935</v>
      </c>
      <c r="N458" s="10">
        <f t="shared" si="55"/>
        <v>2.6101623315922193</v>
      </c>
    </row>
    <row r="459" spans="3:14">
      <c r="C459" s="4">
        <f>Pressure!AB459*1000000</f>
        <v>6523659.1542271776</v>
      </c>
      <c r="D459" s="78">
        <f>Pressure!I459</f>
        <v>1.3967353966066323E-4</v>
      </c>
      <c r="E459" s="40">
        <f>Pressure!H459</f>
        <v>139.67353966066324</v>
      </c>
      <c r="F459" s="10">
        <f t="shared" si="50"/>
        <v>4.5999999999999996</v>
      </c>
      <c r="G459" s="4">
        <f t="shared" si="49"/>
        <v>269724.14629482757</v>
      </c>
      <c r="H459" s="42">
        <f t="shared" si="51"/>
        <v>9.8434200651768737</v>
      </c>
      <c r="I459" s="10">
        <f t="shared" si="52"/>
        <v>1.2912378128123958</v>
      </c>
      <c r="J459" s="4">
        <f t="shared" si="53"/>
        <v>1176.5533830918166</v>
      </c>
      <c r="K459" s="4">
        <f t="shared" si="54"/>
        <v>264.50100784403054</v>
      </c>
      <c r="L459" s="42">
        <f>Pressure!Q459</f>
        <v>0.57746140786136857</v>
      </c>
      <c r="M459" s="10">
        <f t="shared" si="56"/>
        <v>1.5371255226824228</v>
      </c>
      <c r="N459" s="10">
        <f t="shared" si="55"/>
        <v>2.6101623315922193</v>
      </c>
    </row>
    <row r="460" spans="3:14">
      <c r="C460" s="4">
        <f>Pressure!AB460*1000000</f>
        <v>6524021.8198149279</v>
      </c>
      <c r="D460" s="78">
        <f>Pressure!I460</f>
        <v>1.3967353966066323E-4</v>
      </c>
      <c r="E460" s="40">
        <f>Pressure!H460</f>
        <v>139.67353966066324</v>
      </c>
      <c r="F460" s="10">
        <f t="shared" si="50"/>
        <v>4.5999999999999996</v>
      </c>
      <c r="G460" s="4">
        <f t="shared" si="49"/>
        <v>269739.14089582278</v>
      </c>
      <c r="H460" s="42">
        <f t="shared" si="51"/>
        <v>9.843852898475042</v>
      </c>
      <c r="I460" s="10">
        <f t="shared" si="52"/>
        <v>1.2912417717520976</v>
      </c>
      <c r="J460" s="4">
        <f t="shared" si="53"/>
        <v>1176.6223979847307</v>
      </c>
      <c r="K460" s="4">
        <f t="shared" si="54"/>
        <v>264.51652308455795</v>
      </c>
      <c r="L460" s="42">
        <f>Pressure!Q460</f>
        <v>0.57876792259037035</v>
      </c>
      <c r="M460" s="10">
        <f t="shared" si="56"/>
        <v>1.5372294089533938</v>
      </c>
      <c r="N460" s="10">
        <f t="shared" si="55"/>
        <v>2.6101623315922193</v>
      </c>
    </row>
    <row r="461" spans="3:14">
      <c r="C461" s="4">
        <f>Pressure!AB461*1000000</f>
        <v>6524377.8191306107</v>
      </c>
      <c r="D461" s="78">
        <f>Pressure!I461</f>
        <v>1.3967353966066323E-4</v>
      </c>
      <c r="E461" s="40">
        <f>Pressure!H461</f>
        <v>139.67353966066324</v>
      </c>
      <c r="F461" s="10">
        <f t="shared" si="50"/>
        <v>4.5999999999999996</v>
      </c>
      <c r="G461" s="4">
        <f t="shared" si="49"/>
        <v>269753.85987626523</v>
      </c>
      <c r="H461" s="42">
        <f t="shared" si="51"/>
        <v>9.8442777716696952</v>
      </c>
      <c r="I461" s="10">
        <f t="shared" si="52"/>
        <v>1.2912456574931992</v>
      </c>
      <c r="J461" s="4">
        <f t="shared" si="53"/>
        <v>1176.6901442928429</v>
      </c>
      <c r="K461" s="4">
        <f t="shared" si="54"/>
        <v>264.531753134491</v>
      </c>
      <c r="L461" s="42">
        <f>Pressure!Q461</f>
        <v>0.5800744480759511</v>
      </c>
      <c r="M461" s="10">
        <f t="shared" si="56"/>
        <v>1.5373314060112324</v>
      </c>
      <c r="N461" s="10">
        <f t="shared" si="55"/>
        <v>2.6101623315922193</v>
      </c>
    </row>
    <row r="462" spans="3:14">
      <c r="C462" s="4">
        <f>Pressure!AB462*1000000</f>
        <v>6524727.1523944661</v>
      </c>
      <c r="D462" s="78">
        <f>Pressure!I462</f>
        <v>1.3967353966066323E-4</v>
      </c>
      <c r="E462" s="40">
        <f>Pressure!H462</f>
        <v>139.67353966066324</v>
      </c>
      <c r="F462" s="10">
        <f t="shared" si="50"/>
        <v>4.5999999999999996</v>
      </c>
      <c r="G462" s="4">
        <f t="shared" si="49"/>
        <v>269768.30324526079</v>
      </c>
      <c r="H462" s="42">
        <f t="shared" si="51"/>
        <v>9.8446946852497046</v>
      </c>
      <c r="I462" s="10">
        <f t="shared" si="52"/>
        <v>1.2912494700619959</v>
      </c>
      <c r="J462" s="4">
        <f t="shared" si="53"/>
        <v>1176.7566220580645</v>
      </c>
      <c r="K462" s="4">
        <f t="shared" si="54"/>
        <v>264.54669800325178</v>
      </c>
      <c r="L462" s="42">
        <f>Pressure!Q462</f>
        <v>0.58138098411989536</v>
      </c>
      <c r="M462" s="10">
        <f t="shared" si="56"/>
        <v>1.5374315138707653</v>
      </c>
      <c r="N462" s="10">
        <f t="shared" si="55"/>
        <v>2.6101623315922193</v>
      </c>
    </row>
    <row r="463" spans="3:14">
      <c r="C463" s="4">
        <f>Pressure!AB463*1000000</f>
        <v>6525069.819823062</v>
      </c>
      <c r="D463" s="78">
        <f>Pressure!I463</f>
        <v>1.3967353966066323E-4</v>
      </c>
      <c r="E463" s="40">
        <f>Pressure!H463</f>
        <v>139.67353966066324</v>
      </c>
      <c r="F463" s="10">
        <f t="shared" si="50"/>
        <v>4.5999999999999996</v>
      </c>
      <c r="G463" s="4">
        <f t="shared" si="49"/>
        <v>269782.47101176361</v>
      </c>
      <c r="H463" s="42">
        <f t="shared" si="51"/>
        <v>9.8451036396952869</v>
      </c>
      <c r="I463" s="10">
        <f t="shared" si="52"/>
        <v>1.2912532094842879</v>
      </c>
      <c r="J463" s="4">
        <f t="shared" si="53"/>
        <v>1176.8218313216082</v>
      </c>
      <c r="K463" s="4">
        <f t="shared" si="54"/>
        <v>264.56135770010525</v>
      </c>
      <c r="L463" s="42">
        <f>Pressure!Q463</f>
        <v>0.58268753052402167</v>
      </c>
      <c r="M463" s="10">
        <f t="shared" si="56"/>
        <v>1.5375297325461839</v>
      </c>
      <c r="N463" s="10">
        <f t="shared" si="55"/>
        <v>2.6101623315922193</v>
      </c>
    </row>
    <row r="464" spans="3:14">
      <c r="C464" s="4">
        <f>Pressure!AB464*1000000</f>
        <v>6525405.8216295885</v>
      </c>
      <c r="D464" s="78">
        <f>Pressure!I464</f>
        <v>1.3967353966066323E-4</v>
      </c>
      <c r="E464" s="40">
        <f>Pressure!H464</f>
        <v>139.67353966066324</v>
      </c>
      <c r="F464" s="10">
        <f t="shared" si="50"/>
        <v>4.5999999999999996</v>
      </c>
      <c r="G464" s="4">
        <f t="shared" si="49"/>
        <v>269796.36318458815</v>
      </c>
      <c r="H464" s="42">
        <f t="shared" si="51"/>
        <v>9.8455046354783633</v>
      </c>
      <c r="I464" s="10">
        <f t="shared" si="52"/>
        <v>1.2912568757853844</v>
      </c>
      <c r="J464" s="4">
        <f t="shared" si="53"/>
        <v>1176.8857721240433</v>
      </c>
      <c r="K464" s="4">
        <f t="shared" si="54"/>
        <v>264.57573223417188</v>
      </c>
      <c r="L464" s="42">
        <f>Pressure!Q464</f>
        <v>0.58399408709018219</v>
      </c>
      <c r="M464" s="10">
        <f t="shared" si="56"/>
        <v>1.5376260620519304</v>
      </c>
      <c r="N464" s="10">
        <f t="shared" si="55"/>
        <v>2.6101623315922193</v>
      </c>
    </row>
    <row r="465" spans="3:14">
      <c r="C465" s="4">
        <f>Pressure!AB465*1000000</f>
        <v>6525735.1580229718</v>
      </c>
      <c r="D465" s="78">
        <f>Pressure!I465</f>
        <v>1.3967353966066323E-4</v>
      </c>
      <c r="E465" s="40">
        <f>Pressure!H465</f>
        <v>139.67353966066324</v>
      </c>
      <c r="F465" s="10">
        <f t="shared" si="50"/>
        <v>4.5999999999999996</v>
      </c>
      <c r="G465" s="4">
        <f t="shared" si="49"/>
        <v>269809.97977237252</v>
      </c>
      <c r="H465" s="42">
        <f t="shared" si="51"/>
        <v>9.8458976730614882</v>
      </c>
      <c r="I465" s="10">
        <f t="shared" si="52"/>
        <v>1.2912604689900942</v>
      </c>
      <c r="J465" s="4">
        <f t="shared" si="53"/>
        <v>1176.9484445051291</v>
      </c>
      <c r="K465" s="4">
        <f t="shared" si="54"/>
        <v>264.5898216143899</v>
      </c>
      <c r="L465" s="42">
        <f>Pressure!Q465</f>
        <v>0.58530065362026196</v>
      </c>
      <c r="M465" s="10">
        <f t="shared" si="56"/>
        <v>1.5377205024021019</v>
      </c>
      <c r="N465" s="10">
        <f t="shared" si="55"/>
        <v>2.6101623315922193</v>
      </c>
    </row>
    <row r="466" spans="3:14">
      <c r="C466" s="4">
        <f>Pressure!AB466*1000000</f>
        <v>6526057.8292087484</v>
      </c>
      <c r="D466" s="78">
        <f>Pressure!I466</f>
        <v>1.3967353966066323E-4</v>
      </c>
      <c r="E466" s="40">
        <f>Pressure!H466</f>
        <v>139.67353966066324</v>
      </c>
      <c r="F466" s="10">
        <f t="shared" si="50"/>
        <v>4.5999999999999996</v>
      </c>
      <c r="G466" s="4">
        <f t="shared" si="49"/>
        <v>269823.32078361488</v>
      </c>
      <c r="H466" s="42">
        <f t="shared" si="51"/>
        <v>9.8462827528989507</v>
      </c>
      <c r="I466" s="10">
        <f t="shared" si="52"/>
        <v>1.2912639891227355</v>
      </c>
      <c r="J466" s="4">
        <f t="shared" si="53"/>
        <v>1177.0098485039784</v>
      </c>
      <c r="K466" s="4">
        <f t="shared" si="54"/>
        <v>264.60362584955226</v>
      </c>
      <c r="L466" s="42">
        <f>Pressure!Q466</f>
        <v>0.58660722991617831</v>
      </c>
      <c r="M466" s="10">
        <f t="shared" si="56"/>
        <v>1.5378130536107075</v>
      </c>
      <c r="N466" s="10">
        <f t="shared" si="55"/>
        <v>2.6101623315922193</v>
      </c>
    </row>
    <row r="467" spans="3:14">
      <c r="C467" s="4">
        <f>Pressure!AB467*1000000</f>
        <v>6526373.8353885505</v>
      </c>
      <c r="D467" s="78">
        <f>Pressure!I467</f>
        <v>1.3967353966066323E-4</v>
      </c>
      <c r="E467" s="40">
        <f>Pressure!H467</f>
        <v>139.67353966066324</v>
      </c>
      <c r="F467" s="10">
        <f t="shared" si="50"/>
        <v>4.5999999999999996</v>
      </c>
      <c r="G467" s="4">
        <f t="shared" si="49"/>
        <v>269836.38622665167</v>
      </c>
      <c r="H467" s="42">
        <f t="shared" si="51"/>
        <v>9.846659875436071</v>
      </c>
      <c r="I467" s="10">
        <f t="shared" si="52"/>
        <v>1.2912674362071315</v>
      </c>
      <c r="J467" s="4">
        <f t="shared" si="53"/>
        <v>1177.0699841589619</v>
      </c>
      <c r="K467" s="4">
        <f t="shared" si="54"/>
        <v>264.61714494828516</v>
      </c>
      <c r="L467" s="42">
        <f>Pressure!Q467</f>
        <v>0.58791381577988011</v>
      </c>
      <c r="M467" s="10">
        <f t="shared" si="56"/>
        <v>1.5379037156914523</v>
      </c>
      <c r="N467" s="10">
        <f t="shared" si="55"/>
        <v>2.6101623315922193</v>
      </c>
    </row>
    <row r="468" spans="3:14">
      <c r="C468" s="4">
        <f>Pressure!AB468*1000000</f>
        <v>6526683.1767604994</v>
      </c>
      <c r="D468" s="78">
        <f>Pressure!I468</f>
        <v>1.3967353966066323E-4</v>
      </c>
      <c r="E468" s="40">
        <f>Pressure!H468</f>
        <v>139.67353966066324</v>
      </c>
      <c r="F468" s="10">
        <f t="shared" si="50"/>
        <v>4.5999999999999996</v>
      </c>
      <c r="G468" s="4">
        <f t="shared" si="49"/>
        <v>269849.17610967433</v>
      </c>
      <c r="H468" s="42">
        <f t="shared" si="51"/>
        <v>9.8470290411097565</v>
      </c>
      <c r="I468" s="10">
        <f t="shared" si="52"/>
        <v>1.2912708102666133</v>
      </c>
      <c r="J468" s="4">
        <f t="shared" si="53"/>
        <v>1177.128851507782</v>
      </c>
      <c r="K468" s="4">
        <f t="shared" si="54"/>
        <v>264.63037891906436</v>
      </c>
      <c r="L468" s="42">
        <f>Pressure!Q468</f>
        <v>0.58922041101334721</v>
      </c>
      <c r="M468" s="10">
        <f t="shared" si="56"/>
        <v>1.5379924886579828</v>
      </c>
      <c r="N468" s="10">
        <f t="shared" si="55"/>
        <v>2.6101623315922193</v>
      </c>
    </row>
    <row r="469" spans="3:14">
      <c r="C469" s="4">
        <f>Pressure!AB469*1000000</f>
        <v>6526985.8535186984</v>
      </c>
      <c r="D469" s="78">
        <f>Pressure!I469</f>
        <v>1.3967353966066323E-4</v>
      </c>
      <c r="E469" s="40">
        <f>Pressure!H469</f>
        <v>139.67353966066324</v>
      </c>
      <c r="F469" s="10">
        <f t="shared" si="50"/>
        <v>4.5999999999999996</v>
      </c>
      <c r="G469" s="4">
        <f t="shared" si="49"/>
        <v>269861.69044070831</v>
      </c>
      <c r="H469" s="42">
        <f t="shared" si="51"/>
        <v>9.8473902503478659</v>
      </c>
      <c r="I469" s="10">
        <f t="shared" si="52"/>
        <v>1.2912741113240167</v>
      </c>
      <c r="J469" s="4">
        <f t="shared" si="53"/>
        <v>1177.1864505873755</v>
      </c>
      <c r="K469" s="4">
        <f t="shared" si="54"/>
        <v>264.64332777019365</v>
      </c>
      <c r="L469" s="42">
        <f>Pressure!Q469</f>
        <v>0.59052701541858987</v>
      </c>
      <c r="M469" s="10">
        <f t="shared" si="56"/>
        <v>1.5380793725238706</v>
      </c>
      <c r="N469" s="10">
        <f t="shared" si="55"/>
        <v>2.6101623315922193</v>
      </c>
    </row>
    <row r="470" spans="3:14">
      <c r="C470" s="4">
        <f>Pressure!AB470*1000000</f>
        <v>6527281.8658535816</v>
      </c>
      <c r="D470" s="78">
        <f>Pressure!I470</f>
        <v>1.3967353966066323E-4</v>
      </c>
      <c r="E470" s="40">
        <f>Pressure!H470</f>
        <v>139.67353966066324</v>
      </c>
      <c r="F470" s="10">
        <f t="shared" si="50"/>
        <v>4.5999999999999996</v>
      </c>
      <c r="G470" s="4">
        <f t="shared" si="49"/>
        <v>269873.929227627</v>
      </c>
      <c r="H470" s="42">
        <f t="shared" si="51"/>
        <v>9.8477435035696033</v>
      </c>
      <c r="I470" s="10">
        <f t="shared" si="52"/>
        <v>1.2912773394016857</v>
      </c>
      <c r="J470" s="4">
        <f t="shared" si="53"/>
        <v>1177.2427814339828</v>
      </c>
      <c r="K470" s="4">
        <f t="shared" si="54"/>
        <v>264.65599150982035</v>
      </c>
      <c r="L470" s="42">
        <f>Pressure!Q470</f>
        <v>0.59183362879764811</v>
      </c>
      <c r="M470" s="10">
        <f t="shared" si="56"/>
        <v>1.5381643673024632</v>
      </c>
      <c r="N470" s="10">
        <f t="shared" si="55"/>
        <v>2.6101623315922193</v>
      </c>
    </row>
    <row r="471" spans="3:14">
      <c r="C471" s="4">
        <f>Pressure!AB471*1000000</f>
        <v>6527571.2139518568</v>
      </c>
      <c r="D471" s="78">
        <f>Pressure!I471</f>
        <v>1.3967353966066323E-4</v>
      </c>
      <c r="E471" s="40">
        <f>Pressure!H471</f>
        <v>139.67353966066324</v>
      </c>
      <c r="F471" s="10">
        <f t="shared" si="50"/>
        <v>4.5999999999999996</v>
      </c>
      <c r="G471" s="4">
        <f t="shared" si="49"/>
        <v>269885.89247815014</v>
      </c>
      <c r="H471" s="42">
        <f t="shared" si="51"/>
        <v>9.8480888011854795</v>
      </c>
      <c r="I471" s="10">
        <f t="shared" si="52"/>
        <v>1.2912804945214715</v>
      </c>
      <c r="J471" s="4">
        <f t="shared" si="53"/>
        <v>1177.2978440831339</v>
      </c>
      <c r="K471" s="4">
        <f t="shared" si="54"/>
        <v>264.66837014593182</v>
      </c>
      <c r="L471" s="42">
        <f>Pressure!Q471</f>
        <v>0.59314025095259104</v>
      </c>
      <c r="M471" s="10">
        <f t="shared" si="56"/>
        <v>1.5382474730069209</v>
      </c>
      <c r="N471" s="10">
        <f t="shared" si="55"/>
        <v>2.6101623315922193</v>
      </c>
    </row>
    <row r="472" spans="3:14">
      <c r="C472" s="4">
        <f>Pressure!AB472*1000000</f>
        <v>6527853.8979965243</v>
      </c>
      <c r="D472" s="78">
        <f>Pressure!I472</f>
        <v>1.3967353966066323E-4</v>
      </c>
      <c r="E472" s="40">
        <f>Pressure!H472</f>
        <v>139.67353966066324</v>
      </c>
      <c r="F472" s="10">
        <f t="shared" si="50"/>
        <v>4.5999999999999996</v>
      </c>
      <c r="G472" s="4">
        <f t="shared" si="49"/>
        <v>269897.5801998438</v>
      </c>
      <c r="H472" s="42">
        <f t="shared" si="51"/>
        <v>9.8484261435973615</v>
      </c>
      <c r="I472" s="10">
        <f t="shared" si="52"/>
        <v>1.2912835767047341</v>
      </c>
      <c r="J472" s="4">
        <f t="shared" si="53"/>
        <v>1177.3516385696532</v>
      </c>
      <c r="K472" s="4">
        <f t="shared" si="54"/>
        <v>264.68046368635703</v>
      </c>
      <c r="L472" s="42">
        <f>Pressure!Q472</f>
        <v>0.59444688168551618</v>
      </c>
      <c r="M472" s="10">
        <f t="shared" si="56"/>
        <v>1.5383286896502066</v>
      </c>
      <c r="N472" s="10">
        <f t="shared" si="55"/>
        <v>2.6101623315922193</v>
      </c>
    </row>
    <row r="473" spans="3:14">
      <c r="C473" s="4">
        <f>Pressure!AB473*1000000</f>
        <v>6528129.9181669028</v>
      </c>
      <c r="D473" s="78">
        <f>Pressure!I473</f>
        <v>1.3967353966066323E-4</v>
      </c>
      <c r="E473" s="40">
        <f>Pressure!H473</f>
        <v>139.67353966066324</v>
      </c>
      <c r="F473" s="10">
        <f t="shared" si="50"/>
        <v>4.5999999999999996</v>
      </c>
      <c r="G473" s="4">
        <f t="shared" si="49"/>
        <v>269908.99240012211</v>
      </c>
      <c r="H473" s="42">
        <f t="shared" si="51"/>
        <v>9.8487555311984369</v>
      </c>
      <c r="I473" s="10">
        <f t="shared" si="52"/>
        <v>1.2912865859723428</v>
      </c>
      <c r="J473" s="4">
        <f t="shared" si="53"/>
        <v>1177.4041649276655</v>
      </c>
      <c r="K473" s="4">
        <f t="shared" si="54"/>
        <v>264.69227213876746</v>
      </c>
      <c r="L473" s="42">
        <f>Pressure!Q473</f>
        <v>0.59575352079854893</v>
      </c>
      <c r="M473" s="10">
        <f t="shared" si="56"/>
        <v>1.5384080172452266</v>
      </c>
      <c r="N473" s="10">
        <f t="shared" si="55"/>
        <v>2.6101623315922193</v>
      </c>
    </row>
    <row r="474" spans="3:14">
      <c r="C474" s="4">
        <f>Pressure!AB474*1000000</f>
        <v>6528399.2746385662</v>
      </c>
      <c r="D474" s="78">
        <f>Pressure!I474</f>
        <v>1.3967353966066323E-4</v>
      </c>
      <c r="E474" s="40">
        <f>Pressure!H474</f>
        <v>139.67353966066324</v>
      </c>
      <c r="F474" s="10">
        <f t="shared" si="50"/>
        <v>4.5999999999999996</v>
      </c>
      <c r="G474" s="4">
        <f t="shared" si="49"/>
        <v>269920.12908624427</v>
      </c>
      <c r="H474" s="42">
        <f t="shared" si="51"/>
        <v>9.8490769643732019</v>
      </c>
      <c r="I474" s="10">
        <f t="shared" si="52"/>
        <v>1.291289522344675</v>
      </c>
      <c r="J474" s="4">
        <f t="shared" si="53"/>
        <v>1177.455423190582</v>
      </c>
      <c r="K474" s="4">
        <f t="shared" si="54"/>
        <v>264.70379551067441</v>
      </c>
      <c r="L474" s="42">
        <f>Pressure!Q474</f>
        <v>0.59706016809384188</v>
      </c>
      <c r="M474" s="10">
        <f t="shared" ref="M474:M505" si="57">(J474+J473)/2*(L474-L473)</f>
        <v>1.5384854558046901</v>
      </c>
      <c r="N474" s="10">
        <f t="shared" si="55"/>
        <v>2.6101623315922193</v>
      </c>
    </row>
    <row r="475" spans="3:14">
      <c r="C475" s="4">
        <f>Pressure!AB475*1000000</f>
        <v>6528661.9675831618</v>
      </c>
      <c r="D475" s="78">
        <f>Pressure!I475</f>
        <v>1.3967353966066323E-4</v>
      </c>
      <c r="E475" s="40">
        <f>Pressure!H475</f>
        <v>139.67353966066324</v>
      </c>
      <c r="F475" s="10">
        <f t="shared" si="50"/>
        <v>4.5999999999999996</v>
      </c>
      <c r="G475" s="4">
        <f t="shared" si="49"/>
        <v>269930.99026530707</v>
      </c>
      <c r="H475" s="42">
        <f t="shared" si="51"/>
        <v>9.8493904434972013</v>
      </c>
      <c r="I475" s="10">
        <f t="shared" si="52"/>
        <v>1.2912923858416154</v>
      </c>
      <c r="J475" s="4">
        <f t="shared" si="53"/>
        <v>1177.5054133910669</v>
      </c>
      <c r="K475" s="4">
        <f t="shared" ref="K475:K506" si="58">J475/4.4482</f>
        <v>264.71503380942107</v>
      </c>
      <c r="L475" s="42">
        <f>Pressure!Q475</f>
        <v>0.59836682337357416</v>
      </c>
      <c r="M475" s="10">
        <f t="shared" si="57"/>
        <v>1.5385610053410825</v>
      </c>
      <c r="N475" s="10">
        <f t="shared" si="55"/>
        <v>2.6101623315922193</v>
      </c>
    </row>
    <row r="476" spans="3:14">
      <c r="C476" s="4">
        <f>Pressure!AB476*1000000</f>
        <v>6528917.9971688911</v>
      </c>
      <c r="D476" s="78">
        <f>Pressure!I476</f>
        <v>1.3967353966066323E-4</v>
      </c>
      <c r="E476" s="40">
        <f>Pressure!H476</f>
        <v>139.67353966066324</v>
      </c>
      <c r="F476" s="10">
        <f t="shared" si="50"/>
        <v>4.5999999999999996</v>
      </c>
      <c r="G476" s="4">
        <f t="shared" ref="G476:G539" si="59">IF(C476/(1+(k-1)/2*N476^2)^(k/(k-1))&lt;patm*1000000,patm*1000000,C476/(1+(k-1)/2*N476^2)^(k/(k-1)))</f>
        <v>269941.57594426489</v>
      </c>
      <c r="H476" s="42">
        <f t="shared" si="51"/>
        <v>9.8496959689376578</v>
      </c>
      <c r="I476" s="10">
        <f t="shared" si="52"/>
        <v>1.2912951764825613</v>
      </c>
      <c r="J476" s="4">
        <f t="shared" si="53"/>
        <v>1177.5541355611288</v>
      </c>
      <c r="K476" s="4">
        <f t="shared" si="58"/>
        <v>264.72598704220331</v>
      </c>
      <c r="L476" s="42">
        <f>Pressure!Q476</f>
        <v>0.59967348643995089</v>
      </c>
      <c r="M476" s="10">
        <f t="shared" si="57"/>
        <v>1.5386346658668293</v>
      </c>
      <c r="N476" s="10">
        <f t="shared" si="55"/>
        <v>2.6101623315922193</v>
      </c>
    </row>
    <row r="477" spans="3:14">
      <c r="C477" s="4">
        <f>Pressure!AB477*1000000</f>
        <v>6529167.3635600572</v>
      </c>
      <c r="D477" s="78">
        <f>Pressure!I477</f>
        <v>1.3967353966066323E-4</v>
      </c>
      <c r="E477" s="40">
        <f>Pressure!H477</f>
        <v>139.67353966066324</v>
      </c>
      <c r="F477" s="10">
        <f t="shared" ref="F477:F540" si="60">aexit/E477</f>
        <v>4.5999999999999996</v>
      </c>
      <c r="G477" s="4">
        <f t="shared" si="59"/>
        <v>269951.886129911</v>
      </c>
      <c r="H477" s="42">
        <f t="shared" ref="H477:H540" si="61">1/(((k+1)/2)^(1/(k-1))*(patm*1000000/C477)^(1/k)*SQRT((k+1)/(k-1)*(1-(patm*1000000/C477)^((k-1)/k))))</f>
        <v>9.8499935410528607</v>
      </c>
      <c r="I477" s="10">
        <f t="shared" ref="I477:I540" si="62">etanoz*SQRT(2*k^2/(k-1)*(2/(k+1))^((k+1)/(k-1))*(1-(G477/C477)^((k-1)/k)))+(G477-patm*1000000)/C477*(aexit/E477)</f>
        <v>1.2912978942864184</v>
      </c>
      <c r="J477" s="4">
        <f t="shared" ref="J477:J540" si="63">I477*D477*C477</f>
        <v>1177.6015897320347</v>
      </c>
      <c r="K477" s="4">
        <f t="shared" si="58"/>
        <v>264.73665521605022</v>
      </c>
      <c r="L477" s="42">
        <f>Pressure!Q477</f>
        <v>0.60098015709520236</v>
      </c>
      <c r="M477" s="10">
        <f t="shared" si="57"/>
        <v>1.5387064373940391</v>
      </c>
      <c r="N477" s="10">
        <f t="shared" si="55"/>
        <v>2.6101623315922193</v>
      </c>
    </row>
    <row r="478" spans="3:14">
      <c r="C478" s="4">
        <f>Pressure!AB478*1000000</f>
        <v>6529410.0669172611</v>
      </c>
      <c r="D478" s="78">
        <f>Pressure!I478</f>
        <v>1.3967353966066323E-4</v>
      </c>
      <c r="E478" s="40">
        <f>Pressure!H478</f>
        <v>139.67353966066324</v>
      </c>
      <c r="F478" s="10">
        <f t="shared" si="60"/>
        <v>4.5999999999999996</v>
      </c>
      <c r="G478" s="4">
        <f t="shared" si="59"/>
        <v>269961.92082888546</v>
      </c>
      <c r="H478" s="42">
        <f t="shared" si="61"/>
        <v>9.850283160192479</v>
      </c>
      <c r="I478" s="10">
        <f t="shared" si="62"/>
        <v>1.2913005392716022</v>
      </c>
      <c r="J478" s="4">
        <f t="shared" si="63"/>
        <v>1177.6477759343466</v>
      </c>
      <c r="K478" s="4">
        <f t="shared" si="58"/>
        <v>264.74703833783252</v>
      </c>
      <c r="L478" s="42">
        <f>Pressure!Q478</f>
        <v>0.60228683514158388</v>
      </c>
      <c r="M478" s="10">
        <f t="shared" si="57"/>
        <v>1.538776319935125</v>
      </c>
      <c r="N478" s="10">
        <f t="shared" ref="N478:N541" si="64">N477-1/834*(me-mef)</f>
        <v>2.6101623315922193</v>
      </c>
    </row>
    <row r="479" spans="3:14">
      <c r="C479" s="4">
        <f>Pressure!AB479*1000000</f>
        <v>6529646.1073972182</v>
      </c>
      <c r="D479" s="78">
        <f>Pressure!I479</f>
        <v>1.3967353966066323E-4</v>
      </c>
      <c r="E479" s="40">
        <f>Pressure!H479</f>
        <v>139.67353966066324</v>
      </c>
      <c r="F479" s="10">
        <f t="shared" si="60"/>
        <v>4.5999999999999996</v>
      </c>
      <c r="G479" s="4">
        <f t="shared" si="59"/>
        <v>269971.68004766782</v>
      </c>
      <c r="H479" s="42">
        <f t="shared" si="61"/>
        <v>9.8505648266972727</v>
      </c>
      <c r="I479" s="10">
        <f t="shared" si="62"/>
        <v>1.2913031114560376</v>
      </c>
      <c r="J479" s="4">
        <f t="shared" si="63"/>
        <v>1177.6926941978872</v>
      </c>
      <c r="K479" s="4">
        <f t="shared" si="58"/>
        <v>264.7571364142546</v>
      </c>
      <c r="L479" s="42">
        <f>Pressure!Q479</f>
        <v>0.60359352038137448</v>
      </c>
      <c r="M479" s="10">
        <f t="shared" si="57"/>
        <v>1.5388443135016281</v>
      </c>
      <c r="N479" s="10">
        <f t="shared" si="64"/>
        <v>2.6101623315922193</v>
      </c>
    </row>
    <row r="480" spans="3:14">
      <c r="C480" s="4">
        <f>Pressure!AB480*1000000</f>
        <v>6529875.4851534255</v>
      </c>
      <c r="D480" s="78">
        <f>Pressure!I480</f>
        <v>1.3967353966066323E-4</v>
      </c>
      <c r="E480" s="40">
        <f>Pressure!H480</f>
        <v>139.67353966066324</v>
      </c>
      <c r="F480" s="10">
        <f t="shared" si="60"/>
        <v>4.5999999999999996</v>
      </c>
      <c r="G480" s="4">
        <f t="shared" si="59"/>
        <v>269981.16379260441</v>
      </c>
      <c r="H480" s="42">
        <f t="shared" si="61"/>
        <v>9.8508385408999537</v>
      </c>
      <c r="I480" s="10">
        <f t="shared" si="62"/>
        <v>1.2913056108571657</v>
      </c>
      <c r="J480" s="4">
        <f t="shared" si="63"/>
        <v>1177.736344551867</v>
      </c>
      <c r="K480" s="4">
        <f t="shared" si="58"/>
        <v>264.76694945188325</v>
      </c>
      <c r="L480" s="42">
        <f>Pressure!Q480</f>
        <v>0.60490021261687665</v>
      </c>
      <c r="M480" s="10">
        <f t="shared" si="57"/>
        <v>1.5389104181053235</v>
      </c>
      <c r="N480" s="10">
        <f t="shared" si="64"/>
        <v>2.6101623315922193</v>
      </c>
    </row>
    <row r="481" spans="3:14">
      <c r="C481" s="4">
        <f>Pressure!AB481*1000000</f>
        <v>6530098.2003349913</v>
      </c>
      <c r="D481" s="78">
        <f>Pressure!I481</f>
        <v>1.3967353966066323E-4</v>
      </c>
      <c r="E481" s="40">
        <f>Pressure!H481</f>
        <v>139.67353966066324</v>
      </c>
      <c r="F481" s="10">
        <f t="shared" si="60"/>
        <v>4.5999999999999996</v>
      </c>
      <c r="G481" s="4">
        <f t="shared" si="59"/>
        <v>269990.37206986023</v>
      </c>
      <c r="H481" s="42">
        <f t="shared" si="61"/>
        <v>9.8511043031237371</v>
      </c>
      <c r="I481" s="10">
        <f t="shared" si="62"/>
        <v>1.2913080374919308</v>
      </c>
      <c r="J481" s="4">
        <f t="shared" si="63"/>
        <v>1177.7787270246611</v>
      </c>
      <c r="K481" s="4">
        <f t="shared" si="58"/>
        <v>264.77647745709749</v>
      </c>
      <c r="L481" s="42">
        <f>Pressure!Q481</f>
        <v>0.60620691165041596</v>
      </c>
      <c r="M481" s="10">
        <f t="shared" si="57"/>
        <v>1.5389746337581578</v>
      </c>
      <c r="N481" s="10">
        <f t="shared" si="64"/>
        <v>2.6101623315922193</v>
      </c>
    </row>
    <row r="482" spans="3:14">
      <c r="C482" s="4">
        <f>Pressure!AB482*1000000</f>
        <v>6530314.2530876128</v>
      </c>
      <c r="D482" s="78">
        <f>Pressure!I482</f>
        <v>1.3967353966066323E-4</v>
      </c>
      <c r="E482" s="40">
        <f>Pressure!H482</f>
        <v>139.67353966066324</v>
      </c>
      <c r="F482" s="10">
        <f t="shared" si="60"/>
        <v>4.5999999999999996</v>
      </c>
      <c r="G482" s="4">
        <f t="shared" si="59"/>
        <v>269999.30488545925</v>
      </c>
      <c r="H482" s="42">
        <f t="shared" si="61"/>
        <v>9.8513621136835496</v>
      </c>
      <c r="I482" s="10">
        <f t="shared" si="62"/>
        <v>1.2913103913767932</v>
      </c>
      <c r="J482" s="4">
        <f t="shared" si="63"/>
        <v>1177.8198416439955</v>
      </c>
      <c r="K482" s="4">
        <f t="shared" si="58"/>
        <v>264.78572043613048</v>
      </c>
      <c r="L482" s="42">
        <f>Pressure!Q482</f>
        <v>0.60751361728433984</v>
      </c>
      <c r="M482" s="10">
        <f t="shared" si="57"/>
        <v>1.5390369604711769</v>
      </c>
      <c r="N482" s="10">
        <f t="shared" si="64"/>
        <v>2.6101623315922193</v>
      </c>
    </row>
    <row r="483" spans="3:14">
      <c r="C483" s="4">
        <f>Pressure!AB483*1000000</f>
        <v>6530523.6435535299</v>
      </c>
      <c r="D483" s="78">
        <f>Pressure!I483</f>
        <v>1.3967353966066323E-4</v>
      </c>
      <c r="E483" s="40">
        <f>Pressure!H483</f>
        <v>139.67353966066324</v>
      </c>
      <c r="F483" s="10">
        <f t="shared" si="60"/>
        <v>4.5999999999999996</v>
      </c>
      <c r="G483" s="4">
        <f t="shared" si="59"/>
        <v>270007.96224528243</v>
      </c>
      <c r="H483" s="42">
        <f t="shared" si="61"/>
        <v>9.8516119728859479</v>
      </c>
      <c r="I483" s="10">
        <f t="shared" si="62"/>
        <v>1.2913126725277271</v>
      </c>
      <c r="J483" s="4">
        <f t="shared" si="63"/>
        <v>1177.8596884369383</v>
      </c>
      <c r="K483" s="4">
        <f t="shared" si="58"/>
        <v>264.79467839506731</v>
      </c>
      <c r="L483" s="42">
        <f>Pressure!Q483</f>
        <v>0.60882032932101737</v>
      </c>
      <c r="M483" s="10">
        <f t="shared" si="57"/>
        <v>1.5390973982558207</v>
      </c>
      <c r="N483" s="10">
        <f t="shared" si="64"/>
        <v>2.6101623315922193</v>
      </c>
    </row>
    <row r="484" spans="3:14">
      <c r="C484" s="4">
        <f>Pressure!AB484*1000000</f>
        <v>6530726.3718706239</v>
      </c>
      <c r="D484" s="78">
        <f>Pressure!I484</f>
        <v>1.3967353966066323E-4</v>
      </c>
      <c r="E484" s="40">
        <f>Pressure!H484</f>
        <v>139.67353966066324</v>
      </c>
      <c r="F484" s="10">
        <f t="shared" si="60"/>
        <v>4.5999999999999996</v>
      </c>
      <c r="G484" s="4">
        <f t="shared" si="59"/>
        <v>270016.3441550305</v>
      </c>
      <c r="H484" s="42">
        <f t="shared" si="61"/>
        <v>9.8518538810280614</v>
      </c>
      <c r="I484" s="10">
        <f t="shared" si="62"/>
        <v>1.2913148809602115</v>
      </c>
      <c r="J484" s="4">
        <f t="shared" si="63"/>
        <v>1177.8982674297281</v>
      </c>
      <c r="K484" s="4">
        <f t="shared" si="58"/>
        <v>264.80335133980668</v>
      </c>
      <c r="L484" s="42">
        <f>Pressure!Q484</f>
        <v>0.61012704756283853</v>
      </c>
      <c r="M484" s="10">
        <f t="shared" si="57"/>
        <v>1.5391559471231486</v>
      </c>
      <c r="N484" s="10">
        <f t="shared" si="64"/>
        <v>2.6101623315922193</v>
      </c>
    </row>
    <row r="485" spans="3:14">
      <c r="C485" s="4">
        <f>Pressure!AB485*1000000</f>
        <v>6530922.4381738156</v>
      </c>
      <c r="D485" s="78">
        <f>Pressure!I485</f>
        <v>1.3967353966066323E-4</v>
      </c>
      <c r="E485" s="40">
        <f>Pressure!H485</f>
        <v>139.67353966066324</v>
      </c>
      <c r="F485" s="10">
        <f t="shared" si="60"/>
        <v>4.5999999999999996</v>
      </c>
      <c r="G485" s="4">
        <f t="shared" si="59"/>
        <v>270024.45062028186</v>
      </c>
      <c r="H485" s="42">
        <f t="shared" si="61"/>
        <v>9.8520878383992603</v>
      </c>
      <c r="I485" s="10">
        <f t="shared" si="62"/>
        <v>1.2913170166892467</v>
      </c>
      <c r="J485" s="4">
        <f t="shared" si="63"/>
        <v>1177.9355786480403</v>
      </c>
      <c r="K485" s="4">
        <f t="shared" si="58"/>
        <v>264.81173927612076</v>
      </c>
      <c r="L485" s="42">
        <f>Pressure!Q485</f>
        <v>0.61143377181221359</v>
      </c>
      <c r="M485" s="10">
        <f t="shared" si="57"/>
        <v>1.5392126070841634</v>
      </c>
      <c r="N485" s="10">
        <f t="shared" si="64"/>
        <v>2.6101623315922193</v>
      </c>
    </row>
    <row r="486" spans="3:14">
      <c r="C486" s="4">
        <f>Pressure!AB486*1000000</f>
        <v>6531111.8425935563</v>
      </c>
      <c r="D486" s="78">
        <f>Pressure!I486</f>
        <v>1.3967353966066323E-4</v>
      </c>
      <c r="E486" s="40">
        <f>Pressure!H486</f>
        <v>139.67353966066324</v>
      </c>
      <c r="F486" s="10">
        <f t="shared" si="60"/>
        <v>4.5999999999999996</v>
      </c>
      <c r="G486" s="4">
        <f t="shared" si="59"/>
        <v>270032.28164643008</v>
      </c>
      <c r="H486" s="42">
        <f t="shared" si="61"/>
        <v>9.8523138452793457</v>
      </c>
      <c r="I486" s="10">
        <f t="shared" si="62"/>
        <v>1.2913190797293366</v>
      </c>
      <c r="J486" s="4">
        <f t="shared" si="63"/>
        <v>1177.9716221166996</v>
      </c>
      <c r="K486" s="4">
        <f t="shared" si="58"/>
        <v>264.81984220959032</v>
      </c>
      <c r="L486" s="42">
        <f>Pressure!Q486</f>
        <v>0.61274050187157258</v>
      </c>
      <c r="M486" s="10">
        <f t="shared" si="57"/>
        <v>1.5392673781497974</v>
      </c>
      <c r="N486" s="10">
        <f t="shared" si="64"/>
        <v>2.6101623315922193</v>
      </c>
    </row>
    <row r="487" spans="3:14">
      <c r="C487" s="4">
        <f>Pressure!AB487*1000000</f>
        <v>6531294.5852571381</v>
      </c>
      <c r="D487" s="78">
        <f>Pressure!I487</f>
        <v>1.3967353966066323E-4</v>
      </c>
      <c r="E487" s="40">
        <f>Pressure!H487</f>
        <v>139.67353966066324</v>
      </c>
      <c r="F487" s="10">
        <f t="shared" si="60"/>
        <v>4.5999999999999996</v>
      </c>
      <c r="G487" s="4">
        <f t="shared" si="59"/>
        <v>270039.8372387382</v>
      </c>
      <c r="H487" s="42">
        <f t="shared" si="61"/>
        <v>9.8525319019401287</v>
      </c>
      <c r="I487" s="10">
        <f t="shared" si="62"/>
        <v>1.2913210700945046</v>
      </c>
      <c r="J487" s="4">
        <f t="shared" si="63"/>
        <v>1178.0063978599298</v>
      </c>
      <c r="K487" s="4">
        <f t="shared" si="58"/>
        <v>264.82766014566113</v>
      </c>
      <c r="L487" s="42">
        <f>Pressure!Q487</f>
        <v>0.61404723754336443</v>
      </c>
      <c r="M487" s="10">
        <f t="shared" si="57"/>
        <v>1.5393202603304939</v>
      </c>
      <c r="N487" s="10">
        <f t="shared" si="64"/>
        <v>2.6101623315922193</v>
      </c>
    </row>
    <row r="488" spans="3:14">
      <c r="C488" s="4">
        <f>Pressure!AB488*1000000</f>
        <v>6531470.6662877426</v>
      </c>
      <c r="D488" s="78">
        <f>Pressure!I488</f>
        <v>1.3967353966066323E-4</v>
      </c>
      <c r="E488" s="40">
        <f>Pressure!H488</f>
        <v>139.67353966066324</v>
      </c>
      <c r="F488" s="10">
        <f t="shared" si="60"/>
        <v>4.5999999999999996</v>
      </c>
      <c r="G488" s="4">
        <f t="shared" si="59"/>
        <v>270047.11740229913</v>
      </c>
      <c r="H488" s="42">
        <f t="shared" si="61"/>
        <v>9.852742008644265</v>
      </c>
      <c r="I488" s="10">
        <f t="shared" si="62"/>
        <v>1.2913229877982824</v>
      </c>
      <c r="J488" s="4">
        <f t="shared" si="63"/>
        <v>1178.039905901172</v>
      </c>
      <c r="K488" s="4">
        <f t="shared" si="58"/>
        <v>264.83519308960297</v>
      </c>
      <c r="L488" s="42">
        <f>Pressure!Q488</f>
        <v>0.61535397863005648</v>
      </c>
      <c r="M488" s="10">
        <f t="shared" si="57"/>
        <v>1.5393712536367761</v>
      </c>
      <c r="N488" s="10">
        <f t="shared" si="64"/>
        <v>2.6101623315922193</v>
      </c>
    </row>
    <row r="489" spans="3:14">
      <c r="C489" s="4">
        <f>Pressure!AB489*1000000</f>
        <v>6531640.0858051023</v>
      </c>
      <c r="D489" s="78">
        <f>Pressure!I489</f>
        <v>1.3967353966066323E-4</v>
      </c>
      <c r="E489" s="40">
        <f>Pressure!H489</f>
        <v>139.67353966066324</v>
      </c>
      <c r="F489" s="10">
        <f t="shared" si="60"/>
        <v>4.5999999999999996</v>
      </c>
      <c r="G489" s="4">
        <f t="shared" si="59"/>
        <v>270054.12214206328</v>
      </c>
      <c r="H489" s="42">
        <f t="shared" si="61"/>
        <v>9.8529441656460985</v>
      </c>
      <c r="I489" s="10">
        <f t="shared" si="62"/>
        <v>1.2913248328537177</v>
      </c>
      <c r="J489" s="4">
        <f t="shared" si="63"/>
        <v>1178.0721462632109</v>
      </c>
      <c r="K489" s="4">
        <f t="shared" si="58"/>
        <v>264.84244104653811</v>
      </c>
      <c r="L489" s="42">
        <f>Pressure!Q489</f>
        <v>0.61666072493413393</v>
      </c>
      <c r="M489" s="10">
        <f t="shared" si="57"/>
        <v>1.5394203580790777</v>
      </c>
      <c r="N489" s="10">
        <f t="shared" si="64"/>
        <v>2.6101623315922193</v>
      </c>
    </row>
    <row r="490" spans="3:14">
      <c r="C490" s="4">
        <f>Pressure!AB490*1000000</f>
        <v>6531802.843925287</v>
      </c>
      <c r="D490" s="78">
        <f>Pressure!I490</f>
        <v>1.3967353966066323E-4</v>
      </c>
      <c r="E490" s="40">
        <f>Pressure!H490</f>
        <v>139.67353966066324</v>
      </c>
      <c r="F490" s="10">
        <f t="shared" si="60"/>
        <v>4.5999999999999996</v>
      </c>
      <c r="G490" s="4">
        <f t="shared" si="59"/>
        <v>270060.85146282968</v>
      </c>
      <c r="H490" s="42">
        <f t="shared" si="61"/>
        <v>9.85313837319136</v>
      </c>
      <c r="I490" s="10">
        <f t="shared" si="62"/>
        <v>1.2913266052733727</v>
      </c>
      <c r="J490" s="4">
        <f t="shared" si="63"/>
        <v>1178.103118968135</v>
      </c>
      <c r="K490" s="4">
        <f t="shared" si="58"/>
        <v>264.84940402143229</v>
      </c>
      <c r="L490" s="42">
        <f>Pressure!Q490</f>
        <v>0.61796747625809911</v>
      </c>
      <c r="M490" s="10">
        <f t="shared" si="57"/>
        <v>1.5394675736675387</v>
      </c>
      <c r="N490" s="10">
        <f t="shared" si="64"/>
        <v>2.6101623315922193</v>
      </c>
    </row>
    <row r="491" spans="3:14">
      <c r="C491" s="4">
        <f>Pressure!AB491*1000000</f>
        <v>6531958.9407602083</v>
      </c>
      <c r="D491" s="78">
        <f>Pressure!I491</f>
        <v>1.3967353966066323E-4</v>
      </c>
      <c r="E491" s="40">
        <f>Pressure!H491</f>
        <v>139.67353966066324</v>
      </c>
      <c r="F491" s="10">
        <f t="shared" si="60"/>
        <v>4.5999999999999996</v>
      </c>
      <c r="G491" s="4">
        <f t="shared" si="59"/>
        <v>270067.30536922533</v>
      </c>
      <c r="H491" s="42">
        <f t="shared" si="61"/>
        <v>9.8533246315166014</v>
      </c>
      <c r="I491" s="10">
        <f t="shared" si="62"/>
        <v>1.2913283050693185</v>
      </c>
      <c r="J491" s="4">
        <f t="shared" si="63"/>
        <v>1178.1328240372404</v>
      </c>
      <c r="K491" s="4">
        <f t="shared" si="58"/>
        <v>264.85608201907297</v>
      </c>
      <c r="L491" s="42">
        <f>Pressure!Q491</f>
        <v>0.61927423240447077</v>
      </c>
      <c r="M491" s="10">
        <f t="shared" si="57"/>
        <v>1.539512900412046</v>
      </c>
      <c r="N491" s="10">
        <f t="shared" si="64"/>
        <v>2.6101623315922193</v>
      </c>
    </row>
    <row r="492" spans="3:14">
      <c r="C492" s="4">
        <f>Pressure!AB492*1000000</f>
        <v>6532108.376418517</v>
      </c>
      <c r="D492" s="78">
        <f>Pressure!I492</f>
        <v>1.3967353966066323E-4</v>
      </c>
      <c r="E492" s="40">
        <f>Pressure!H492</f>
        <v>139.67353966066324</v>
      </c>
      <c r="F492" s="10">
        <f t="shared" si="60"/>
        <v>4.5999999999999996</v>
      </c>
      <c r="G492" s="4">
        <f t="shared" si="59"/>
        <v>270073.48386574246</v>
      </c>
      <c r="H492" s="42">
        <f t="shared" si="61"/>
        <v>9.8535029408502517</v>
      </c>
      <c r="I492" s="10">
        <f t="shared" si="62"/>
        <v>1.2913299322531446</v>
      </c>
      <c r="J492" s="4">
        <f t="shared" si="63"/>
        <v>1178.1612614912042</v>
      </c>
      <c r="K492" s="4">
        <f t="shared" si="58"/>
        <v>264.86247504410869</v>
      </c>
      <c r="L492" s="42">
        <f>Pressure!Q492</f>
        <v>0.62058099317578364</v>
      </c>
      <c r="M492" s="10">
        <f t="shared" si="57"/>
        <v>1.5395563383225459</v>
      </c>
      <c r="N492" s="10">
        <f t="shared" si="64"/>
        <v>2.6101623315922193</v>
      </c>
    </row>
    <row r="493" spans="3:14">
      <c r="C493" s="4">
        <f>Pressure!AB493*1000000</f>
        <v>6532251.1510049962</v>
      </c>
      <c r="D493" s="78">
        <f>Pressure!I493</f>
        <v>1.3967353966066323E-4</v>
      </c>
      <c r="E493" s="40">
        <f>Pressure!H493</f>
        <v>139.67353966066324</v>
      </c>
      <c r="F493" s="10">
        <f t="shared" si="60"/>
        <v>4.5999999999999996</v>
      </c>
      <c r="G493" s="4">
        <f t="shared" si="59"/>
        <v>270079.3869567134</v>
      </c>
      <c r="H493" s="42">
        <f t="shared" si="61"/>
        <v>9.8536733014119129</v>
      </c>
      <c r="I493" s="10">
        <f t="shared" si="62"/>
        <v>1.2913314868359531</v>
      </c>
      <c r="J493" s="4">
        <f t="shared" si="63"/>
        <v>1178.1884313499654</v>
      </c>
      <c r="K493" s="4">
        <f t="shared" si="58"/>
        <v>264.86858310102184</v>
      </c>
      <c r="L493" s="42">
        <f>Pressure!Q493</f>
        <v>0.62188775837458776</v>
      </c>
      <c r="M493" s="10">
        <f t="shared" si="57"/>
        <v>1.5395978874088176</v>
      </c>
      <c r="N493" s="10">
        <f t="shared" si="64"/>
        <v>2.6101623315922193</v>
      </c>
    </row>
    <row r="494" spans="3:14">
      <c r="C494" s="4">
        <f>Pressure!AB494*1000000</f>
        <v>6532387.2646205695</v>
      </c>
      <c r="D494" s="78">
        <f>Pressure!I494</f>
        <v>1.3967353966066323E-4</v>
      </c>
      <c r="E494" s="40">
        <f>Pressure!H494</f>
        <v>139.67353966066324</v>
      </c>
      <c r="F494" s="10">
        <f t="shared" si="60"/>
        <v>4.5999999999999996</v>
      </c>
      <c r="G494" s="4">
        <f t="shared" si="59"/>
        <v>270085.01464631082</v>
      </c>
      <c r="H494" s="42">
        <f t="shared" si="61"/>
        <v>9.8538357134123622</v>
      </c>
      <c r="I494" s="10">
        <f t="shared" si="62"/>
        <v>1.291332968828359</v>
      </c>
      <c r="J494" s="4">
        <f t="shared" si="63"/>
        <v>1178.2143336327301</v>
      </c>
      <c r="K494" s="4">
        <f t="shared" si="58"/>
        <v>264.87440619413024</v>
      </c>
      <c r="L494" s="42">
        <f>Pressure!Q494</f>
        <v>0.62319452780344775</v>
      </c>
      <c r="M494" s="10">
        <f t="shared" si="57"/>
        <v>1.5396375476802675</v>
      </c>
      <c r="N494" s="10">
        <f t="shared" si="64"/>
        <v>2.6101623315922193</v>
      </c>
    </row>
    <row r="495" spans="3:14">
      <c r="C495" s="4">
        <f>Pressure!AB495*1000000</f>
        <v>6532516.7173626805</v>
      </c>
      <c r="D495" s="78">
        <f>Pressure!I495</f>
        <v>1.3967353966066323E-4</v>
      </c>
      <c r="E495" s="40">
        <f>Pressure!H495</f>
        <v>139.67353966066324</v>
      </c>
      <c r="F495" s="10">
        <f t="shared" si="60"/>
        <v>4.5999999999999996</v>
      </c>
      <c r="G495" s="4">
        <f t="shared" si="59"/>
        <v>270090.3669385637</v>
      </c>
      <c r="H495" s="42">
        <f t="shared" si="61"/>
        <v>9.8539901770539835</v>
      </c>
      <c r="I495" s="10">
        <f t="shared" si="62"/>
        <v>1.291334378240494</v>
      </c>
      <c r="J495" s="4">
        <f t="shared" si="63"/>
        <v>1178.2389683580418</v>
      </c>
      <c r="K495" s="4">
        <f t="shared" si="58"/>
        <v>264.87994432760257</v>
      </c>
      <c r="L495" s="42">
        <f>Pressure!Q495</f>
        <v>0.6245013012649423</v>
      </c>
      <c r="M495" s="10">
        <f t="shared" si="57"/>
        <v>1.5396753191463695</v>
      </c>
      <c r="N495" s="10">
        <f t="shared" si="64"/>
        <v>2.6101623315922193</v>
      </c>
    </row>
    <row r="496" spans="3:14">
      <c r="C496" s="4">
        <f>Pressure!AB496*1000000</f>
        <v>6532639.5093249585</v>
      </c>
      <c r="D496" s="78">
        <f>Pressure!I496</f>
        <v>1.3967353966066323E-4</v>
      </c>
      <c r="E496" s="40">
        <f>Pressure!H496</f>
        <v>139.67353966066324</v>
      </c>
      <c r="F496" s="10">
        <f t="shared" si="60"/>
        <v>4.5999999999999996</v>
      </c>
      <c r="G496" s="4">
        <f t="shared" si="59"/>
        <v>270095.44383734307</v>
      </c>
      <c r="H496" s="42">
        <f t="shared" si="61"/>
        <v>9.8541366925304175</v>
      </c>
      <c r="I496" s="10">
        <f t="shared" si="62"/>
        <v>1.2913357150820035</v>
      </c>
      <c r="J496" s="4">
        <f t="shared" si="63"/>
        <v>1178.2623355437181</v>
      </c>
      <c r="K496" s="4">
        <f t="shared" si="58"/>
        <v>264.88519750544447</v>
      </c>
      <c r="L496" s="42">
        <f>Pressure!Q496</f>
        <v>0.62580807856166343</v>
      </c>
      <c r="M496" s="10">
        <f t="shared" si="57"/>
        <v>1.5397112018162786</v>
      </c>
      <c r="N496" s="10">
        <f t="shared" si="64"/>
        <v>2.6101623315922193</v>
      </c>
    </row>
    <row r="497" spans="3:14">
      <c r="C497" s="114">
        <f>Pressure!AB497*1000000</f>
        <v>6532755.6405972466</v>
      </c>
      <c r="D497" s="79">
        <f>Pressure!I497</f>
        <v>1.3967353966066323E-4</v>
      </c>
      <c r="E497" s="111">
        <f>Pressure!H497</f>
        <v>139.67353966066324</v>
      </c>
      <c r="F497" s="10">
        <f t="shared" si="60"/>
        <v>4.5999999999999996</v>
      </c>
      <c r="G497" s="4">
        <f t="shared" si="59"/>
        <v>270100.24534636363</v>
      </c>
      <c r="H497" s="58">
        <f t="shared" si="61"/>
        <v>9.8542752600265562</v>
      </c>
      <c r="I497" s="10">
        <f t="shared" si="62"/>
        <v>1.2913369793620471</v>
      </c>
      <c r="J497" s="4">
        <f t="shared" si="63"/>
        <v>1178.284435206856</v>
      </c>
      <c r="K497" s="4">
        <f t="shared" si="58"/>
        <v>264.89016573149945</v>
      </c>
      <c r="L497" s="42">
        <f>Pressure!Q497</f>
        <v>0.62711485949621604</v>
      </c>
      <c r="M497" s="10">
        <f t="shared" si="57"/>
        <v>1.5397451956991843</v>
      </c>
      <c r="N497" s="10">
        <f t="shared" si="64"/>
        <v>2.6101623315922193</v>
      </c>
    </row>
    <row r="498" spans="3:14">
      <c r="C498" s="4">
        <f>Pressure!AB498*1000000</f>
        <v>6532865.1112656742</v>
      </c>
      <c r="D498" s="78">
        <f>Pressure!I498</f>
        <v>1.3967353966066323E-4</v>
      </c>
      <c r="E498" s="40">
        <f>Pressure!H498</f>
        <v>139.67353966066324</v>
      </c>
      <c r="F498" s="10">
        <f t="shared" si="60"/>
        <v>4.5999999999999996</v>
      </c>
      <c r="G498" s="4">
        <f t="shared" si="59"/>
        <v>270104.77146918641</v>
      </c>
      <c r="H498" s="42">
        <f t="shared" si="61"/>
        <v>9.8544058797186267</v>
      </c>
      <c r="I498" s="10">
        <f t="shared" si="62"/>
        <v>1.2913381710892988</v>
      </c>
      <c r="J498" s="4">
        <f t="shared" si="63"/>
        <v>1178.3052673638458</v>
      </c>
      <c r="K498" s="4">
        <f t="shared" si="58"/>
        <v>264.89484900945234</v>
      </c>
      <c r="L498" s="42">
        <f>Pressure!Q498</f>
        <v>0.62842164387121702</v>
      </c>
      <c r="M498" s="10">
        <f t="shared" si="57"/>
        <v>1.5397773008037998</v>
      </c>
      <c r="N498" s="10">
        <f t="shared" si="64"/>
        <v>2.6101623315922193</v>
      </c>
    </row>
    <row r="499" spans="3:14">
      <c r="C499" s="4">
        <f>Pressure!AB499*1000000</f>
        <v>6532967.9214128917</v>
      </c>
      <c r="D499" s="78">
        <f>Pressure!I499</f>
        <v>1.3967353966066323E-4</v>
      </c>
      <c r="E499" s="40">
        <f>Pressure!H499</f>
        <v>139.67353966066324</v>
      </c>
      <c r="F499" s="10">
        <f t="shared" si="60"/>
        <v>4.5999999999999996</v>
      </c>
      <c r="G499" s="4">
        <f t="shared" si="59"/>
        <v>270109.02220922866</v>
      </c>
      <c r="H499" s="42">
        <f t="shared" si="61"/>
        <v>9.8545285517745089</v>
      </c>
      <c r="I499" s="10">
        <f t="shared" si="62"/>
        <v>1.2913392902719507</v>
      </c>
      <c r="J499" s="4">
        <f t="shared" si="63"/>
        <v>1178.3248320304156</v>
      </c>
      <c r="K499" s="4">
        <f t="shared" si="58"/>
        <v>264.89924734283881</v>
      </c>
      <c r="L499" s="42">
        <f>Pressure!Q499</f>
        <v>0.62972843148929492</v>
      </c>
      <c r="M499" s="10">
        <f t="shared" si="57"/>
        <v>1.5398075171390535</v>
      </c>
      <c r="N499" s="10">
        <f t="shared" si="64"/>
        <v>2.6101623315922193</v>
      </c>
    </row>
    <row r="500" spans="3:14">
      <c r="C500" s="4">
        <f>Pressure!AB500*1000000</f>
        <v>6533064.0711174784</v>
      </c>
      <c r="D500" s="78">
        <f>Pressure!I500</f>
        <v>1.3967353966066323E-4</v>
      </c>
      <c r="E500" s="40">
        <f>Pressure!H500</f>
        <v>139.67353966066324</v>
      </c>
      <c r="F500" s="10">
        <f t="shared" si="60"/>
        <v>4.5999999999999996</v>
      </c>
      <c r="G500" s="4">
        <f t="shared" si="59"/>
        <v>270112.99756973918</v>
      </c>
      <c r="H500" s="42">
        <f t="shared" si="61"/>
        <v>9.8546432763530092</v>
      </c>
      <c r="I500" s="10">
        <f t="shared" si="62"/>
        <v>1.2913403369177063</v>
      </c>
      <c r="J500" s="4">
        <f t="shared" si="63"/>
        <v>1178.3431292215193</v>
      </c>
      <c r="K500" s="4">
        <f t="shared" si="58"/>
        <v>264.90336073502078</v>
      </c>
      <c r="L500" s="42">
        <f>Pressure!Q500</f>
        <v>0.63103522215308916</v>
      </c>
      <c r="M500" s="10">
        <f t="shared" si="57"/>
        <v>1.5398358447135216</v>
      </c>
      <c r="N500" s="10">
        <f t="shared" si="64"/>
        <v>2.6101623315922193</v>
      </c>
    </row>
    <row r="501" spans="3:14">
      <c r="C501" s="4">
        <f>Pressure!AB501*1000000</f>
        <v>6533153.5604546005</v>
      </c>
      <c r="D501" s="78">
        <f>Pressure!I501</f>
        <v>1.3967353966066323E-4</v>
      </c>
      <c r="E501" s="40">
        <f>Pressure!H501</f>
        <v>139.67353966066324</v>
      </c>
      <c r="F501" s="10">
        <f t="shared" si="60"/>
        <v>4.5999999999999996</v>
      </c>
      <c r="G501" s="4">
        <f t="shared" si="59"/>
        <v>270116.69755382591</v>
      </c>
      <c r="H501" s="42">
        <f t="shared" si="61"/>
        <v>9.854750053604624</v>
      </c>
      <c r="I501" s="10">
        <f t="shared" si="62"/>
        <v>1.2913413110337872</v>
      </c>
      <c r="J501" s="4">
        <f t="shared" si="63"/>
        <v>1178.3601589514608</v>
      </c>
      <c r="K501" s="4">
        <f t="shared" si="58"/>
        <v>264.9071891892138</v>
      </c>
      <c r="L501" s="42">
        <f>Pressure!Q501</f>
        <v>0.63234201566524939</v>
      </c>
      <c r="M501" s="10">
        <f t="shared" si="57"/>
        <v>1.5398622835355673</v>
      </c>
      <c r="N501" s="10">
        <f t="shared" si="64"/>
        <v>2.6101623315922193</v>
      </c>
    </row>
    <row r="502" spans="3:14">
      <c r="C502" s="4">
        <f>Pressure!AB502*1000000</f>
        <v>6533236.3894956913</v>
      </c>
      <c r="D502" s="78">
        <f>Pressure!I502</f>
        <v>1.3967353966066323E-4</v>
      </c>
      <c r="E502" s="40">
        <f>Pressure!H502</f>
        <v>139.67353966066324</v>
      </c>
      <c r="F502" s="10">
        <f t="shared" si="60"/>
        <v>4.5999999999999996</v>
      </c>
      <c r="G502" s="4">
        <f t="shared" si="59"/>
        <v>270120.1221644422</v>
      </c>
      <c r="H502" s="42">
        <f t="shared" si="61"/>
        <v>9.8548488836712007</v>
      </c>
      <c r="I502" s="10">
        <f t="shared" si="62"/>
        <v>1.2913422126269309</v>
      </c>
      <c r="J502" s="4">
        <f t="shared" si="63"/>
        <v>1178.3759212338339</v>
      </c>
      <c r="K502" s="4">
        <f t="shared" si="58"/>
        <v>264.91073270847397</v>
      </c>
      <c r="L502" s="42">
        <f>Pressure!Q502</f>
        <v>0.6336488118284348</v>
      </c>
      <c r="M502" s="10">
        <f t="shared" si="57"/>
        <v>1.5398868336133813</v>
      </c>
      <c r="N502" s="10">
        <f t="shared" si="64"/>
        <v>2.6101623315922193</v>
      </c>
    </row>
    <row r="503" spans="3:14">
      <c r="C503" s="4">
        <f>Pressure!AB503*1000000</f>
        <v>6533312.5583081702</v>
      </c>
      <c r="D503" s="78">
        <f>Pressure!I503</f>
        <v>1.3967353966066323E-4</v>
      </c>
      <c r="E503" s="40">
        <f>Pressure!H503</f>
        <v>139.67353966066324</v>
      </c>
      <c r="F503" s="10">
        <f t="shared" si="60"/>
        <v>4.5999999999999996</v>
      </c>
      <c r="G503" s="4">
        <f t="shared" si="59"/>
        <v>270123.27140437555</v>
      </c>
      <c r="H503" s="42">
        <f t="shared" si="61"/>
        <v>9.85493976668557</v>
      </c>
      <c r="I503" s="10">
        <f t="shared" si="62"/>
        <v>1.2913430417033867</v>
      </c>
      <c r="J503" s="4">
        <f t="shared" si="63"/>
        <v>1178.3904160814682</v>
      </c>
      <c r="K503" s="4">
        <f t="shared" si="58"/>
        <v>264.91399129568549</v>
      </c>
      <c r="L503" s="42">
        <f>Pressure!Q503</f>
        <v>0.6349556104453139</v>
      </c>
      <c r="M503" s="10">
        <f t="shared" si="57"/>
        <v>1.5399094949554308</v>
      </c>
      <c r="N503" s="10">
        <f t="shared" si="64"/>
        <v>2.6101623315922193</v>
      </c>
    </row>
    <row r="504" spans="3:14">
      <c r="C504" s="4">
        <f>Pressure!AB504*1000000</f>
        <v>6533382.0669560181</v>
      </c>
      <c r="D504" s="78">
        <f>Pressure!I504</f>
        <v>1.3967353966066323E-4</v>
      </c>
      <c r="E504" s="40">
        <f>Pressure!H504</f>
        <v>139.67353966066324</v>
      </c>
      <c r="F504" s="10">
        <f t="shared" si="60"/>
        <v>4.5999999999999996</v>
      </c>
      <c r="G504" s="4">
        <f t="shared" si="59"/>
        <v>270126.14527627133</v>
      </c>
      <c r="H504" s="42">
        <f t="shared" si="61"/>
        <v>9.855022702772251</v>
      </c>
      <c r="I504" s="10">
        <f t="shared" si="62"/>
        <v>1.2913437982689226</v>
      </c>
      <c r="J504" s="4">
        <f t="shared" si="63"/>
        <v>1178.4036435065391</v>
      </c>
      <c r="K504" s="4">
        <f t="shared" si="58"/>
        <v>264.91696495358553</v>
      </c>
      <c r="L504" s="42">
        <f>Pressure!Q504</f>
        <v>0.63626241131856331</v>
      </c>
      <c r="M504" s="10">
        <f t="shared" si="57"/>
        <v>1.5399302675693198</v>
      </c>
      <c r="N504" s="10">
        <f t="shared" si="64"/>
        <v>2.6101623315922193</v>
      </c>
    </row>
    <row r="505" spans="3:14">
      <c r="C505" s="4">
        <f>Pressure!AB505*1000000</f>
        <v>6533444.9154995037</v>
      </c>
      <c r="D505" s="78">
        <f>Pressure!I505</f>
        <v>1.3967353966066323E-4</v>
      </c>
      <c r="E505" s="40">
        <f>Pressure!H505</f>
        <v>139.67353966066324</v>
      </c>
      <c r="F505" s="10">
        <f t="shared" si="60"/>
        <v>4.5999999999999996</v>
      </c>
      <c r="G505" s="4">
        <f t="shared" si="59"/>
        <v>270128.74378262134</v>
      </c>
      <c r="H505" s="42">
        <f t="shared" si="61"/>
        <v>9.8550976920471154</v>
      </c>
      <c r="I505" s="10">
        <f t="shared" si="62"/>
        <v>1.2913444823288232</v>
      </c>
      <c r="J505" s="4">
        <f t="shared" si="63"/>
        <v>1178.4156035205162</v>
      </c>
      <c r="K505" s="4">
        <f t="shared" si="58"/>
        <v>264.91965368475252</v>
      </c>
      <c r="L505" s="42">
        <f>Pressure!Q505</f>
        <v>0.63756921425086754</v>
      </c>
      <c r="M505" s="10">
        <f t="shared" si="57"/>
        <v>1.539949151463001</v>
      </c>
      <c r="N505" s="10">
        <f t="shared" si="64"/>
        <v>2.6101623315922193</v>
      </c>
    </row>
    <row r="506" spans="3:14">
      <c r="C506" s="4">
        <f>Pressure!AB506*1000000</f>
        <v>6533501.1039951965</v>
      </c>
      <c r="D506" s="78">
        <f>Pressure!I506</f>
        <v>1.3967353966066323E-4</v>
      </c>
      <c r="E506" s="40">
        <f>Pressure!H506</f>
        <v>139.67353966066324</v>
      </c>
      <c r="F506" s="10">
        <f t="shared" si="60"/>
        <v>4.5999999999999996</v>
      </c>
      <c r="G506" s="4">
        <f t="shared" si="59"/>
        <v>270131.06692576449</v>
      </c>
      <c r="H506" s="42">
        <f t="shared" si="61"/>
        <v>9.8551647346174196</v>
      </c>
      <c r="I506" s="10">
        <f t="shared" si="62"/>
        <v>1.2913450938878881</v>
      </c>
      <c r="J506" s="4">
        <f t="shared" si="63"/>
        <v>1178.4262961341644</v>
      </c>
      <c r="K506" s="4">
        <f t="shared" si="58"/>
        <v>264.92205749160661</v>
      </c>
      <c r="L506" s="42">
        <f>Pressure!Q506</f>
        <v>0.6388760190449182</v>
      </c>
      <c r="M506" s="10">
        <f t="shared" ref="M506:M526" si="65">(J506+J505)/2*(L506-L505)</f>
        <v>1.5399661466440928</v>
      </c>
      <c r="N506" s="10">
        <f t="shared" si="64"/>
        <v>2.6101623315922193</v>
      </c>
    </row>
    <row r="507" spans="3:14">
      <c r="C507" s="4">
        <f>Pressure!AB507*1000000</f>
        <v>6533550.6324956734</v>
      </c>
      <c r="D507" s="78">
        <f>Pressure!I507</f>
        <v>1.3967353966066323E-4</v>
      </c>
      <c r="E507" s="40">
        <f>Pressure!H507</f>
        <v>139.67353966066324</v>
      </c>
      <c r="F507" s="10">
        <f t="shared" si="60"/>
        <v>4.5999999999999996</v>
      </c>
      <c r="G507" s="4">
        <f t="shared" si="59"/>
        <v>270133.1147078746</v>
      </c>
      <c r="H507" s="42">
        <f t="shared" si="61"/>
        <v>9.8552238305814299</v>
      </c>
      <c r="I507" s="10">
        <f t="shared" si="62"/>
        <v>1.2913456329504303</v>
      </c>
      <c r="J507" s="4">
        <f t="shared" si="63"/>
        <v>1178.4357213574888</v>
      </c>
      <c r="K507" s="4">
        <f t="shared" ref="K507:K526" si="66">J507/4.4482</f>
        <v>264.92417637639693</v>
      </c>
      <c r="L507" s="42">
        <f>Pressure!Q507</f>
        <v>0.64018282550341354</v>
      </c>
      <c r="M507" s="10">
        <f t="shared" si="65"/>
        <v>1.5399812531202324</v>
      </c>
      <c r="N507" s="10">
        <f t="shared" si="64"/>
        <v>2.6101623315922193</v>
      </c>
    </row>
    <row r="508" spans="3:14">
      <c r="C508" s="4">
        <f>Pressure!AB508*1000000</f>
        <v>6533593.5010502245</v>
      </c>
      <c r="D508" s="78">
        <f>Pressure!I508</f>
        <v>1.3967353966066323E-4</v>
      </c>
      <c r="E508" s="40">
        <f>Pressure!H508</f>
        <v>139.67353966066324</v>
      </c>
      <c r="F508" s="10">
        <f t="shared" si="60"/>
        <v>4.5999999999999996</v>
      </c>
      <c r="G508" s="4">
        <f t="shared" si="59"/>
        <v>270134.88713098958</v>
      </c>
      <c r="H508" s="42">
        <f t="shared" si="61"/>
        <v>9.8552749800292716</v>
      </c>
      <c r="I508" s="10">
        <f t="shared" si="62"/>
        <v>1.2913460995202835</v>
      </c>
      <c r="J508" s="4">
        <f t="shared" si="63"/>
        <v>1178.4438791998693</v>
      </c>
      <c r="K508" s="4">
        <f t="shared" si="66"/>
        <v>264.92601034123226</v>
      </c>
      <c r="L508" s="42">
        <f>Pressure!Q508</f>
        <v>0.64148963342905763</v>
      </c>
      <c r="M508" s="10">
        <f t="shared" si="65"/>
        <v>1.5399944708986073</v>
      </c>
      <c r="N508" s="10">
        <f t="shared" si="64"/>
        <v>2.6101623315922193</v>
      </c>
    </row>
    <row r="509" spans="3:14">
      <c r="C509" s="4">
        <f>Pressure!AB509*1000000</f>
        <v>6533629.7097039875</v>
      </c>
      <c r="D509" s="78">
        <f>Pressure!I509</f>
        <v>1.3967353966066323E-4</v>
      </c>
      <c r="E509" s="40">
        <f>Pressure!H509</f>
        <v>139.67353966066324</v>
      </c>
      <c r="F509" s="10">
        <f t="shared" si="60"/>
        <v>4.5999999999999996</v>
      </c>
      <c r="G509" s="4">
        <f t="shared" si="59"/>
        <v>270136.38419697568</v>
      </c>
      <c r="H509" s="42">
        <f t="shared" si="61"/>
        <v>9.8553181830419252</v>
      </c>
      <c r="I509" s="10">
        <f t="shared" si="62"/>
        <v>1.2913464936007926</v>
      </c>
      <c r="J509" s="4">
        <f t="shared" si="63"/>
        <v>1178.4507696698959</v>
      </c>
      <c r="K509" s="4">
        <f t="shared" si="66"/>
        <v>264.92755938804368</v>
      </c>
      <c r="L509" s="42">
        <f>Pressure!Q509</f>
        <v>0.64279644262455982</v>
      </c>
      <c r="M509" s="10">
        <f t="shared" si="65"/>
        <v>1.5400057999864571</v>
      </c>
      <c r="N509" s="10">
        <f t="shared" si="64"/>
        <v>2.6101623315922193</v>
      </c>
    </row>
    <row r="510" spans="3:14">
      <c r="C510" s="4">
        <f>Pressure!AB510*1000000</f>
        <v>6533659.2584988102</v>
      </c>
      <c r="D510" s="78">
        <f>Pressure!I510</f>
        <v>1.3967353966066323E-4</v>
      </c>
      <c r="E510" s="40">
        <f>Pressure!H510</f>
        <v>139.67353966066324</v>
      </c>
      <c r="F510" s="10">
        <f t="shared" si="60"/>
        <v>4.5999999999999996</v>
      </c>
      <c r="G510" s="4">
        <f t="shared" si="59"/>
        <v>270137.60590756312</v>
      </c>
      <c r="H510" s="42">
        <f t="shared" si="61"/>
        <v>9.8553534396922071</v>
      </c>
      <c r="I510" s="10">
        <f t="shared" si="62"/>
        <v>1.2913468151948231</v>
      </c>
      <c r="J510" s="4">
        <f t="shared" si="63"/>
        <v>1178.4563927755316</v>
      </c>
      <c r="K510" s="4">
        <f t="shared" si="66"/>
        <v>264.92882351862141</v>
      </c>
      <c r="L510" s="42">
        <f>Pressure!Q510</f>
        <v>0.64410325289263404</v>
      </c>
      <c r="M510" s="10">
        <f t="shared" si="65"/>
        <v>1.5400152403906802</v>
      </c>
      <c r="N510" s="10">
        <f t="shared" si="64"/>
        <v>2.6101623315922193</v>
      </c>
    </row>
    <row r="511" spans="3:14">
      <c r="C511" s="4">
        <f>Pressure!AB511*1000000</f>
        <v>6533682.1474726545</v>
      </c>
      <c r="D511" s="78">
        <f>Pressure!I511</f>
        <v>1.3967353966066323E-4</v>
      </c>
      <c r="E511" s="40">
        <f>Pressure!H511</f>
        <v>139.67353966066324</v>
      </c>
      <c r="F511" s="10">
        <f t="shared" si="60"/>
        <v>4.5999999999999996</v>
      </c>
      <c r="G511" s="4">
        <f t="shared" si="59"/>
        <v>270138.55226432142</v>
      </c>
      <c r="H511" s="42">
        <f t="shared" si="61"/>
        <v>9.8553807500441106</v>
      </c>
      <c r="I511" s="10">
        <f t="shared" si="62"/>
        <v>1.2913470643047555</v>
      </c>
      <c r="J511" s="4">
        <f t="shared" si="63"/>
        <v>1178.4607485240012</v>
      </c>
      <c r="K511" s="4">
        <f t="shared" si="66"/>
        <v>264.92980273458954</v>
      </c>
      <c r="L511" s="42">
        <f>Pressure!Q511</f>
        <v>0.64541006403599832</v>
      </c>
      <c r="M511" s="10">
        <f t="shared" si="65"/>
        <v>1.5400227921182608</v>
      </c>
      <c r="N511" s="10">
        <f t="shared" si="64"/>
        <v>2.6101623315922193</v>
      </c>
    </row>
    <row r="512" spans="3:14">
      <c r="C512" s="4">
        <f>Pressure!AB512*1000000</f>
        <v>6533698.3766596587</v>
      </c>
      <c r="D512" s="78">
        <f>Pressure!I512</f>
        <v>1.3967353966066323E-4</v>
      </c>
      <c r="E512" s="40">
        <f>Pressure!H512</f>
        <v>139.67353966066324</v>
      </c>
      <c r="F512" s="10">
        <f t="shared" si="60"/>
        <v>4.5999999999999996</v>
      </c>
      <c r="G512" s="4">
        <f t="shared" si="59"/>
        <v>270139.22326866217</v>
      </c>
      <c r="H512" s="42">
        <f t="shared" si="61"/>
        <v>9.8554001141528413</v>
      </c>
      <c r="I512" s="10">
        <f t="shared" si="62"/>
        <v>1.2913472409324847</v>
      </c>
      <c r="J512" s="4">
        <f t="shared" si="63"/>
        <v>1178.4638369218007</v>
      </c>
      <c r="K512" s="4">
        <f t="shared" si="66"/>
        <v>264.93049703740854</v>
      </c>
      <c r="L512" s="42">
        <f>Pressure!Q512</f>
        <v>0.64671687585737414</v>
      </c>
      <c r="M512" s="10">
        <f t="shared" si="65"/>
        <v>1.5400284551759387</v>
      </c>
      <c r="N512" s="10">
        <f t="shared" si="64"/>
        <v>2.6101623315922193</v>
      </c>
    </row>
    <row r="513" spans="3:14">
      <c r="C513" s="4">
        <f>Pressure!AB513*1000000</f>
        <v>6533707.9460904663</v>
      </c>
      <c r="D513" s="78">
        <f>Pressure!I513</f>
        <v>1.3967353966066323E-4</v>
      </c>
      <c r="E513" s="40">
        <f>Pressure!H513</f>
        <v>139.67353966066324</v>
      </c>
      <c r="F513" s="10">
        <f t="shared" si="60"/>
        <v>4.5999999999999996</v>
      </c>
      <c r="G513" s="4">
        <f t="shared" si="59"/>
        <v>270139.6189218522</v>
      </c>
      <c r="H513" s="42">
        <f t="shared" si="61"/>
        <v>9.8554115320652294</v>
      </c>
      <c r="I513" s="10">
        <f t="shared" si="62"/>
        <v>1.2913473450794244</v>
      </c>
      <c r="J513" s="4">
        <f t="shared" si="63"/>
        <v>1178.4656579747618</v>
      </c>
      <c r="K513" s="4">
        <f t="shared" si="66"/>
        <v>264.93090642838945</v>
      </c>
      <c r="L513" s="42">
        <f>Pressure!Q513</f>
        <v>0.64802368815948574</v>
      </c>
      <c r="M513" s="10">
        <f t="shared" si="65"/>
        <v>1.5400322295702584</v>
      </c>
      <c r="N513" s="10">
        <f t="shared" si="64"/>
        <v>2.6101623315922193</v>
      </c>
    </row>
    <row r="514" spans="3:14">
      <c r="C514" s="4">
        <f>Pressure!AB514*1000000</f>
        <v>6533710.8557917308</v>
      </c>
      <c r="D514" s="78">
        <f>Pressure!I514</f>
        <v>1.3967353966066323E-4</v>
      </c>
      <c r="E514" s="40">
        <f>Pressure!H514</f>
        <v>139.67353966066324</v>
      </c>
      <c r="F514" s="10">
        <f t="shared" si="60"/>
        <v>4.5999999999999996</v>
      </c>
      <c r="G514" s="4">
        <f t="shared" si="59"/>
        <v>270139.73922499357</v>
      </c>
      <c r="H514" s="42">
        <f t="shared" si="61"/>
        <v>9.8554150038191128</v>
      </c>
      <c r="I514" s="10">
        <f t="shared" si="62"/>
        <v>1.2913473767465014</v>
      </c>
      <c r="J514" s="4">
        <f t="shared" si="63"/>
        <v>1178.4662116879565</v>
      </c>
      <c r="K514" s="4">
        <f t="shared" si="66"/>
        <v>264.93103090867237</v>
      </c>
      <c r="L514" s="42">
        <f>Pressure!Q514</f>
        <v>0.64933050074505949</v>
      </c>
      <c r="M514" s="10">
        <f t="shared" si="65"/>
        <v>1.540034115307551</v>
      </c>
      <c r="N514" s="10">
        <f t="shared" si="64"/>
        <v>2.6101623315922193</v>
      </c>
    </row>
    <row r="515" spans="3:14">
      <c r="C515" s="4">
        <f>Pressure!AB515*1000000</f>
        <v>6533707.1057868404</v>
      </c>
      <c r="D515" s="78">
        <f>Pressure!I515</f>
        <v>1.3967353966066323E-4</v>
      </c>
      <c r="E515" s="40">
        <f>Pressure!H515</f>
        <v>139.67353966066324</v>
      </c>
      <c r="F515" s="10">
        <f t="shared" si="60"/>
        <v>4.5999999999999996</v>
      </c>
      <c r="G515" s="4">
        <f t="shared" si="59"/>
        <v>270139.58417905326</v>
      </c>
      <c r="H515" s="42">
        <f t="shared" si="61"/>
        <v>9.8554105294442493</v>
      </c>
      <c r="I515" s="10">
        <f t="shared" si="62"/>
        <v>1.2913473359341641</v>
      </c>
      <c r="J515" s="4">
        <f t="shared" si="63"/>
        <v>1178.4654980658354</v>
      </c>
      <c r="K515" s="4">
        <f t="shared" si="66"/>
        <v>264.93087047925798</v>
      </c>
      <c r="L515" s="42">
        <f>Pressure!Q515</f>
        <v>0.65063731341682318</v>
      </c>
      <c r="M515" s="10">
        <f t="shared" si="65"/>
        <v>1.5400341123939583</v>
      </c>
      <c r="N515" s="10">
        <f t="shared" si="64"/>
        <v>2.6101623315922193</v>
      </c>
    </row>
    <row r="516" spans="3:14">
      <c r="C516" s="4">
        <f>Pressure!AB516*1000000</f>
        <v>6533696.6960950205</v>
      </c>
      <c r="D516" s="78">
        <f>Pressure!I516</f>
        <v>1.3967353966066323E-4</v>
      </c>
      <c r="E516" s="40">
        <f>Pressure!H516</f>
        <v>139.67353966066324</v>
      </c>
      <c r="F516" s="10">
        <f t="shared" si="60"/>
        <v>4.5999999999999996</v>
      </c>
      <c r="G516" s="4">
        <f t="shared" si="59"/>
        <v>270139.15378482622</v>
      </c>
      <c r="H516" s="42">
        <f t="shared" si="61"/>
        <v>9.8553981089612002</v>
      </c>
      <c r="I516" s="10">
        <f t="shared" si="62"/>
        <v>1.2913472226423723</v>
      </c>
      <c r="J516" s="4">
        <f t="shared" si="63"/>
        <v>1178.4635171120574</v>
      </c>
      <c r="K516" s="4">
        <f t="shared" si="66"/>
        <v>264.93042514096879</v>
      </c>
      <c r="L516" s="42">
        <f>Pressure!Q516</f>
        <v>0.65194412597750573</v>
      </c>
      <c r="M516" s="10">
        <f t="shared" si="65"/>
        <v>1.5400322208358073</v>
      </c>
      <c r="N516" s="10">
        <f t="shared" si="64"/>
        <v>2.6101623315922193</v>
      </c>
    </row>
    <row r="517" spans="3:14">
      <c r="C517" s="4">
        <f>Pressure!AB517*1000000</f>
        <v>6533679.626731989</v>
      </c>
      <c r="D517" s="78">
        <f>Pressure!I517</f>
        <v>1.3967353966066323E-4</v>
      </c>
      <c r="E517" s="40">
        <f>Pressure!H517</f>
        <v>139.67353966066324</v>
      </c>
      <c r="F517" s="10">
        <f t="shared" si="60"/>
        <v>4.5999999999999996</v>
      </c>
      <c r="G517" s="4">
        <f t="shared" si="59"/>
        <v>270138.44804296223</v>
      </c>
      <c r="H517" s="42">
        <f t="shared" si="61"/>
        <v>9.8553777423821458</v>
      </c>
      <c r="I517" s="10">
        <f t="shared" si="62"/>
        <v>1.2913470368706039</v>
      </c>
      <c r="J517" s="4">
        <f t="shared" si="63"/>
        <v>1178.4602688296134</v>
      </c>
      <c r="K517" s="4">
        <f t="shared" si="66"/>
        <v>264.92969489447717</v>
      </c>
      <c r="L517" s="42">
        <f>Pressure!Q517</f>
        <v>0.65325093822983626</v>
      </c>
      <c r="M517" s="10">
        <f t="shared" si="65"/>
        <v>1.5400284406389242</v>
      </c>
      <c r="N517" s="10">
        <f t="shared" si="64"/>
        <v>2.6101623315922193</v>
      </c>
    </row>
    <row r="518" spans="3:14">
      <c r="C518" s="4">
        <f>Pressure!AB518*1000000</f>
        <v>6533655.8977097813</v>
      </c>
      <c r="D518" s="78">
        <f>Pressure!I518</f>
        <v>1.3967353966066323E-4</v>
      </c>
      <c r="E518" s="40">
        <f>Pressure!H518</f>
        <v>139.67353966066324</v>
      </c>
      <c r="F518" s="10">
        <f t="shared" si="60"/>
        <v>4.5999999999999996</v>
      </c>
      <c r="G518" s="4">
        <f t="shared" si="59"/>
        <v>270137.46695395897</v>
      </c>
      <c r="H518" s="42">
        <f t="shared" si="61"/>
        <v>9.8553494297106461</v>
      </c>
      <c r="I518" s="10">
        <f t="shared" si="62"/>
        <v>1.2913467786178541</v>
      </c>
      <c r="J518" s="4">
        <f t="shared" si="63"/>
        <v>1178.4557532207939</v>
      </c>
      <c r="K518" s="4">
        <f t="shared" si="66"/>
        <v>264.92867974029809</v>
      </c>
      <c r="L518" s="42">
        <f>Pressure!Q518</f>
        <v>0.65455774997654348</v>
      </c>
      <c r="M518" s="10">
        <f t="shared" si="65"/>
        <v>1.5400227718089567</v>
      </c>
      <c r="N518" s="10">
        <f t="shared" si="64"/>
        <v>2.6101623315922193</v>
      </c>
    </row>
    <row r="519" spans="3:14">
      <c r="C519" s="4">
        <f>Pressure!AB519*1000000</f>
        <v>6533625.5090367859</v>
      </c>
      <c r="D519" s="78">
        <f>Pressure!I519</f>
        <v>1.3967353966066323E-4</v>
      </c>
      <c r="E519" s="40">
        <f>Pressure!H519</f>
        <v>139.67353966066324</v>
      </c>
      <c r="F519" s="10">
        <f t="shared" si="60"/>
        <v>4.5999999999999996</v>
      </c>
      <c r="G519" s="4">
        <f t="shared" si="59"/>
        <v>270136.21051816322</v>
      </c>
      <c r="H519" s="42">
        <f t="shared" si="61"/>
        <v>9.8553131709417094</v>
      </c>
      <c r="I519" s="10">
        <f t="shared" si="62"/>
        <v>1.2913464478826344</v>
      </c>
      <c r="J519" s="4">
        <f t="shared" si="63"/>
        <v>1178.4499702871949</v>
      </c>
      <c r="K519" s="4">
        <f t="shared" si="66"/>
        <v>264.92737967879026</v>
      </c>
      <c r="L519" s="42">
        <f>Pressure!Q519</f>
        <v>0.65586456102035517</v>
      </c>
      <c r="M519" s="10">
        <f t="shared" si="65"/>
        <v>1.540015214351617</v>
      </c>
      <c r="N519" s="10">
        <f t="shared" si="64"/>
        <v>2.6101623315922193</v>
      </c>
    </row>
    <row r="520" spans="3:14">
      <c r="C520" s="4">
        <f>Pressure!AB520*1000000</f>
        <v>6533588.460717381</v>
      </c>
      <c r="D520" s="78">
        <f>Pressure!I520</f>
        <v>1.3967353966066323E-4</v>
      </c>
      <c r="E520" s="40">
        <f>Pressure!H520</f>
        <v>139.67353966066324</v>
      </c>
      <c r="F520" s="10">
        <f t="shared" si="60"/>
        <v>4.5999999999999996</v>
      </c>
      <c r="G520" s="4">
        <f t="shared" si="59"/>
        <v>270134.67873575597</v>
      </c>
      <c r="H520" s="42">
        <f t="shared" si="61"/>
        <v>9.8552689660613328</v>
      </c>
      <c r="I520" s="10">
        <f t="shared" si="62"/>
        <v>1.2913460446629699</v>
      </c>
      <c r="J520" s="4">
        <f t="shared" si="63"/>
        <v>1178.4429200296497</v>
      </c>
      <c r="K520" s="4">
        <f t="shared" si="66"/>
        <v>264.92579471014113</v>
      </c>
      <c r="L520" s="42">
        <f>Pressure!Q520</f>
        <v>0.6571713711639976</v>
      </c>
      <c r="M520" s="10">
        <f t="shared" si="65"/>
        <v>1.5400057682723802</v>
      </c>
      <c r="N520" s="10">
        <f t="shared" si="64"/>
        <v>2.6101623315922193</v>
      </c>
    </row>
    <row r="521" spans="3:14">
      <c r="C521" s="4">
        <f>Pressure!AB521*1000000</f>
        <v>6533544.752752739</v>
      </c>
      <c r="D521" s="78">
        <f>Pressure!I521</f>
        <v>1.3967353966066323E-4</v>
      </c>
      <c r="E521" s="40">
        <f>Pressure!H521</f>
        <v>139.67353966066324</v>
      </c>
      <c r="F521" s="10">
        <f t="shared" si="60"/>
        <v>4.5999999999999996</v>
      </c>
      <c r="G521" s="4">
        <f t="shared" si="59"/>
        <v>270132.87160678575</v>
      </c>
      <c r="H521" s="42">
        <f t="shared" si="61"/>
        <v>9.855216815047493</v>
      </c>
      <c r="I521" s="10">
        <f t="shared" si="62"/>
        <v>1.2913455689564073</v>
      </c>
      <c r="J521" s="4">
        <f t="shared" si="63"/>
        <v>1178.4346024483816</v>
      </c>
      <c r="K521" s="4">
        <f t="shared" si="66"/>
        <v>264.92392483440079</v>
      </c>
      <c r="L521" s="42">
        <f>Pressure!Q521</f>
        <v>0.65847818021019466</v>
      </c>
      <c r="M521" s="10">
        <f t="shared" si="65"/>
        <v>1.53999443357641</v>
      </c>
      <c r="N521" s="10">
        <f t="shared" si="64"/>
        <v>2.6101623315922193</v>
      </c>
    </row>
    <row r="522" spans="3:14">
      <c r="C522" s="4">
        <f>Pressure!AB522*1000000</f>
        <v>6533494.3851397941</v>
      </c>
      <c r="D522" s="78">
        <f>Pressure!I522</f>
        <v>1.3967353966066323E-4</v>
      </c>
      <c r="E522" s="40">
        <f>Pressure!H522</f>
        <v>139.67353966066324</v>
      </c>
      <c r="F522" s="10">
        <f t="shared" si="60"/>
        <v>4.5999999999999996</v>
      </c>
      <c r="G522" s="4">
        <f t="shared" si="59"/>
        <v>270130.78913112584</v>
      </c>
      <c r="H522" s="42">
        <f t="shared" si="61"/>
        <v>9.8551567178688924</v>
      </c>
      <c r="I522" s="10">
        <f t="shared" si="62"/>
        <v>1.2913450207600037</v>
      </c>
      <c r="J522" s="4">
        <f t="shared" si="63"/>
        <v>1178.4250175428069</v>
      </c>
      <c r="K522" s="4">
        <f t="shared" si="66"/>
        <v>264.9217700514381</v>
      </c>
      <c r="L522" s="42">
        <f>Pressure!Q522</f>
        <v>0.65978498796166762</v>
      </c>
      <c r="M522" s="10">
        <f t="shared" si="65"/>
        <v>1.5399812102690504</v>
      </c>
      <c r="N522" s="10">
        <f t="shared" si="64"/>
        <v>2.6101623315922193</v>
      </c>
    </row>
    <row r="523" spans="3:14">
      <c r="C523" s="4">
        <f>Pressure!AB523*1000000</f>
        <v>6533437.357872121</v>
      </c>
      <c r="D523" s="78">
        <f>Pressure!I523</f>
        <v>1.3967353966066323E-4</v>
      </c>
      <c r="E523" s="40">
        <f>Pressure!H523</f>
        <v>139.67353966066324</v>
      </c>
      <c r="F523" s="10">
        <f t="shared" si="60"/>
        <v>4.5999999999999996</v>
      </c>
      <c r="G523" s="4">
        <f t="shared" si="59"/>
        <v>270128.43130851048</v>
      </c>
      <c r="H523" s="42">
        <f t="shared" si="61"/>
        <v>9.8550886744860069</v>
      </c>
      <c r="I523" s="10">
        <f t="shared" si="62"/>
        <v>1.2913444000703365</v>
      </c>
      <c r="J523" s="4">
        <f t="shared" si="63"/>
        <v>1178.4141653117033</v>
      </c>
      <c r="K523" s="4">
        <f t="shared" si="66"/>
        <v>264.91933036097822</v>
      </c>
      <c r="L523" s="42">
        <f>Pressure!Q523</f>
        <v>0.66109179422113418</v>
      </c>
      <c r="M523" s="10">
        <f t="shared" si="65"/>
        <v>1.5399660983551549</v>
      </c>
      <c r="N523" s="10">
        <f t="shared" si="64"/>
        <v>2.6101623315922193</v>
      </c>
    </row>
    <row r="524" spans="3:14">
      <c r="C524" s="4">
        <f>Pressure!AB524*1000000</f>
        <v>6533373.6709394632</v>
      </c>
      <c r="D524" s="78">
        <f>Pressure!I524</f>
        <v>1.3967353966066323E-4</v>
      </c>
      <c r="E524" s="40">
        <f>Pressure!H524</f>
        <v>139.67353966066324</v>
      </c>
      <c r="F524" s="10">
        <f t="shared" si="60"/>
        <v>4.5999999999999996</v>
      </c>
      <c r="G524" s="4">
        <f t="shared" si="59"/>
        <v>270125.79813851567</v>
      </c>
      <c r="H524" s="42">
        <f t="shared" si="61"/>
        <v>9.8550126848505464</v>
      </c>
      <c r="I524" s="10">
        <f t="shared" si="62"/>
        <v>1.2913437068834974</v>
      </c>
      <c r="J524" s="4">
        <f t="shared" si="63"/>
        <v>1178.4020457531185</v>
      </c>
      <c r="K524" s="4">
        <f t="shared" si="66"/>
        <v>264.91660576258226</v>
      </c>
      <c r="L524" s="42">
        <f>Pressure!Q524</f>
        <v>0.66239859879130802</v>
      </c>
      <c r="M524" s="10">
        <f t="shared" si="65"/>
        <v>1.5399490978396599</v>
      </c>
      <c r="N524" s="10">
        <f t="shared" si="64"/>
        <v>2.6101623315922193</v>
      </c>
    </row>
    <row r="525" spans="3:14">
      <c r="C525" s="4">
        <f>Pressure!AB525*1000000</f>
        <v>6533303.3243278693</v>
      </c>
      <c r="D525" s="78">
        <f>Pressure!I525</f>
        <v>1.3967353966066323E-4</v>
      </c>
      <c r="E525" s="40">
        <f>Pressure!H525</f>
        <v>139.67353966066324</v>
      </c>
      <c r="F525" s="10">
        <f t="shared" si="60"/>
        <v>4.5999999999999996</v>
      </c>
      <c r="G525" s="4">
        <f t="shared" si="59"/>
        <v>270122.88962056459</v>
      </c>
      <c r="H525" s="42">
        <f t="shared" si="61"/>
        <v>9.8549287489055626</v>
      </c>
      <c r="I525" s="10">
        <f t="shared" si="62"/>
        <v>1.291342941195095</v>
      </c>
      <c r="J525" s="4">
        <f t="shared" si="63"/>
        <v>1178.3886588643977</v>
      </c>
      <c r="K525" s="4">
        <f t="shared" si="66"/>
        <v>264.91359625565349</v>
      </c>
      <c r="L525" s="42">
        <f>Pressure!Q525</f>
        <v>0.66370540147489798</v>
      </c>
      <c r="M525" s="10">
        <f t="shared" si="65"/>
        <v>1.5399302087270192</v>
      </c>
      <c r="N525" s="10">
        <f t="shared" si="64"/>
        <v>2.6101623315922193</v>
      </c>
    </row>
    <row r="526" spans="3:14">
      <c r="C526" s="4">
        <f>Pressure!AB526*1000000</f>
        <v>6533226.318019649</v>
      </c>
      <c r="D526" s="78">
        <f>Pressure!I526</f>
        <v>1.3967353966066323E-4</v>
      </c>
      <c r="E526" s="40">
        <f>Pressure!H526</f>
        <v>139.67353966066324</v>
      </c>
      <c r="F526" s="10">
        <f t="shared" si="60"/>
        <v>4.5999999999999996</v>
      </c>
      <c r="G526" s="4">
        <f t="shared" si="59"/>
        <v>270119.70575392578</v>
      </c>
      <c r="H526" s="42">
        <f t="shared" si="61"/>
        <v>9.8548368665854778</v>
      </c>
      <c r="I526" s="10">
        <f t="shared" si="62"/>
        <v>1.2913421030002528</v>
      </c>
      <c r="J526" s="4">
        <f t="shared" si="63"/>
        <v>1178.3740046421747</v>
      </c>
      <c r="K526" s="4">
        <f t="shared" si="66"/>
        <v>264.91030183943496</v>
      </c>
      <c r="L526" s="42">
        <f>Pressure!Q526</f>
        <v>0.66501220207460776</v>
      </c>
      <c r="M526" s="10">
        <f t="shared" si="65"/>
        <v>1.5399094310220023</v>
      </c>
      <c r="N526" s="10">
        <f t="shared" si="64"/>
        <v>2.6101623315922193</v>
      </c>
    </row>
    <row r="527" spans="3:14">
      <c r="C527" s="4">
        <f>Pressure!AB527*1000000</f>
        <v>6533142.6519935364</v>
      </c>
      <c r="D527" s="78">
        <f>Pressure!I527</f>
        <v>1.3967353966066323E-4</v>
      </c>
      <c r="E527" s="40">
        <f>Pressure!H527</f>
        <v>139.67353966066324</v>
      </c>
      <c r="F527" s="10">
        <f t="shared" si="60"/>
        <v>4.5999999999999996</v>
      </c>
      <c r="G527" s="4">
        <f t="shared" si="59"/>
        <v>270116.24653772003</v>
      </c>
      <c r="H527" s="42">
        <f t="shared" si="61"/>
        <v>9.8547370378162054</v>
      </c>
      <c r="I527" s="10">
        <f t="shared" si="62"/>
        <v>1.2913411922936124</v>
      </c>
      <c r="J527" s="4">
        <f t="shared" si="63"/>
        <v>1178.3580830824021</v>
      </c>
      <c r="K527" s="4">
        <f t="shared" ref="K527:K590" si="67">J527/4.4482</f>
        <v>264.90672251301697</v>
      </c>
      <c r="L527" s="42">
        <f>Pressure!Q527</f>
        <v>0.66631900039313496</v>
      </c>
      <c r="M527" s="10">
        <f t="shared" ref="M527:M590" si="68">(J527+J526)/2*(L527-L526)</f>
        <v>1.5398867647287902</v>
      </c>
      <c r="N527" s="10">
        <f t="shared" si="64"/>
        <v>2.6101623315922193</v>
      </c>
    </row>
    <row r="528" spans="3:14">
      <c r="C528" s="4">
        <f>Pressure!AB528*1000000</f>
        <v>6533052.3262244957</v>
      </c>
      <c r="D528" s="78">
        <f>Pressure!I528</f>
        <v>1.3967353966066323E-4</v>
      </c>
      <c r="E528" s="40">
        <f>Pressure!H528</f>
        <v>139.67353966066324</v>
      </c>
      <c r="F528" s="10">
        <f t="shared" si="60"/>
        <v>4.5999999999999996</v>
      </c>
      <c r="G528" s="4">
        <f t="shared" si="59"/>
        <v>270112.51197091222</v>
      </c>
      <c r="H528" s="42">
        <f t="shared" si="61"/>
        <v>9.8546292625149601</v>
      </c>
      <c r="I528" s="10">
        <f t="shared" si="62"/>
        <v>1.2913402090693304</v>
      </c>
      <c r="J528" s="4">
        <f t="shared" si="63"/>
        <v>1178.3408941803164</v>
      </c>
      <c r="K528" s="4">
        <f t="shared" si="67"/>
        <v>264.90285827532853</v>
      </c>
      <c r="L528" s="42">
        <f>Pressure!Q528</f>
        <v>0.66762579623317064</v>
      </c>
      <c r="M528" s="10">
        <f t="shared" si="68"/>
        <v>1.5398622098516304</v>
      </c>
      <c r="N528" s="10">
        <f t="shared" si="64"/>
        <v>2.6101623315922193</v>
      </c>
    </row>
    <row r="529" spans="3:14">
      <c r="C529" s="4">
        <f>Pressure!AB529*1000000</f>
        <v>6532955.3406835338</v>
      </c>
      <c r="D529" s="78">
        <f>Pressure!I529</f>
        <v>1.3967353966066323E-4</v>
      </c>
      <c r="E529" s="40">
        <f>Pressure!H529</f>
        <v>139.67353966066324</v>
      </c>
      <c r="F529" s="10">
        <f t="shared" si="60"/>
        <v>4.5999999999999996</v>
      </c>
      <c r="G529" s="4">
        <f t="shared" si="59"/>
        <v>270108.50205230358</v>
      </c>
      <c r="H529" s="42">
        <f t="shared" si="61"/>
        <v>9.8545135405900215</v>
      </c>
      <c r="I529" s="10">
        <f t="shared" si="62"/>
        <v>1.2913391533210763</v>
      </c>
      <c r="J529" s="4">
        <f t="shared" si="63"/>
        <v>1178.3224379303997</v>
      </c>
      <c r="K529" s="4">
        <f t="shared" si="67"/>
        <v>264.89870912512919</v>
      </c>
      <c r="L529" s="42">
        <f>Pressure!Q529</f>
        <v>0.66893258939739875</v>
      </c>
      <c r="M529" s="10">
        <f t="shared" si="68"/>
        <v>1.5398357663946547</v>
      </c>
      <c r="N529" s="10">
        <f t="shared" si="64"/>
        <v>2.6101623315922193</v>
      </c>
    </row>
    <row r="530" spans="3:14">
      <c r="C530" s="4">
        <f>Pressure!AB530*1000000</f>
        <v>6532851.6953384383</v>
      </c>
      <c r="D530" s="78">
        <f>Pressure!I530</f>
        <v>1.3967353966066323E-4</v>
      </c>
      <c r="E530" s="40">
        <f>Pressure!H530</f>
        <v>139.67353966066324</v>
      </c>
      <c r="F530" s="10">
        <f t="shared" si="60"/>
        <v>4.5999999999999996</v>
      </c>
      <c r="G530" s="4">
        <f t="shared" si="59"/>
        <v>270104.2167805623</v>
      </c>
      <c r="H530" s="42">
        <f t="shared" si="61"/>
        <v>9.8543898719415957</v>
      </c>
      <c r="I530" s="10">
        <f t="shared" si="62"/>
        <v>1.2913380250420403</v>
      </c>
      <c r="J530" s="4">
        <f t="shared" si="63"/>
        <v>1178.3027143265222</v>
      </c>
      <c r="K530" s="4">
        <f t="shared" si="67"/>
        <v>264.8942750610409</v>
      </c>
      <c r="L530" s="42">
        <f>Pressure!Q530</f>
        <v>0.67023937968849523</v>
      </c>
      <c r="M530" s="10">
        <f t="shared" si="68"/>
        <v>1.5398074343615575</v>
      </c>
      <c r="N530" s="10">
        <f t="shared" si="64"/>
        <v>2.6101623315922193</v>
      </c>
    </row>
    <row r="531" spans="3:14">
      <c r="C531" s="4">
        <f>Pressure!AB531*1000000</f>
        <v>6532741.3901529824</v>
      </c>
      <c r="D531" s="78">
        <f>Pressure!I531</f>
        <v>1.3967353966066323E-4</v>
      </c>
      <c r="E531" s="40">
        <f>Pressure!H531</f>
        <v>139.67353966066324</v>
      </c>
      <c r="F531" s="10">
        <f t="shared" si="60"/>
        <v>4.5999999999999996</v>
      </c>
      <c r="G531" s="4">
        <f t="shared" si="59"/>
        <v>270099.65615419054</v>
      </c>
      <c r="H531" s="42">
        <f t="shared" si="61"/>
        <v>9.8542582564609109</v>
      </c>
      <c r="I531" s="10">
        <f t="shared" si="62"/>
        <v>1.2913368242249255</v>
      </c>
      <c r="J531" s="4">
        <f t="shared" si="63"/>
        <v>1178.2817233617895</v>
      </c>
      <c r="K531" s="4">
        <f t="shared" si="67"/>
        <v>264.88955608151377</v>
      </c>
      <c r="L531" s="42">
        <f>Pressure!Q531</f>
        <v>0.67154616690912772</v>
      </c>
      <c r="M531" s="10">
        <f t="shared" si="68"/>
        <v>1.5397772137562418</v>
      </c>
      <c r="N531" s="10">
        <f t="shared" si="64"/>
        <v>2.6101623315922193</v>
      </c>
    </row>
    <row r="532" spans="3:14">
      <c r="C532" s="4">
        <f>Pressure!AB532*1000000</f>
        <v>6532624.425087071</v>
      </c>
      <c r="D532" s="78">
        <f>Pressure!I532</f>
        <v>1.3967353966066323E-4</v>
      </c>
      <c r="E532" s="40">
        <f>Pressure!H532</f>
        <v>139.67353966066324</v>
      </c>
      <c r="F532" s="10">
        <f t="shared" si="60"/>
        <v>4.5999999999999996</v>
      </c>
      <c r="G532" s="4">
        <f t="shared" si="59"/>
        <v>270094.82017153059</v>
      </c>
      <c r="H532" s="42">
        <f t="shared" si="61"/>
        <v>9.8541186940303458</v>
      </c>
      <c r="I532" s="10">
        <f t="shared" si="62"/>
        <v>1.291335550861948</v>
      </c>
      <c r="J532" s="4">
        <f t="shared" si="63"/>
        <v>1178.2594650285723</v>
      </c>
      <c r="K532" s="4">
        <f t="shared" si="67"/>
        <v>264.88455218483261</v>
      </c>
      <c r="L532" s="42">
        <f>Pressure!Q532</f>
        <v>0.67285295086195485</v>
      </c>
      <c r="M532" s="10">
        <f t="shared" si="68"/>
        <v>1.5397451045823478</v>
      </c>
      <c r="N532" s="10">
        <f t="shared" si="64"/>
        <v>2.6101623315922193</v>
      </c>
    </row>
    <row r="533" spans="3:14">
      <c r="C533" s="4">
        <f>Pressure!AB533*1000000</f>
        <v>6532500.8000973212</v>
      </c>
      <c r="D533" s="78">
        <f>Pressure!I533</f>
        <v>1.3967353966066323E-4</v>
      </c>
      <c r="E533" s="40">
        <f>Pressure!H533</f>
        <v>139.67353966066324</v>
      </c>
      <c r="F533" s="10">
        <f t="shared" si="60"/>
        <v>4.5999999999999996</v>
      </c>
      <c r="G533" s="4">
        <f t="shared" si="59"/>
        <v>270089.70883078873</v>
      </c>
      <c r="H533" s="42">
        <f t="shared" si="61"/>
        <v>9.8539711845241378</v>
      </c>
      <c r="I533" s="10">
        <f t="shared" si="62"/>
        <v>1.2913342049448442</v>
      </c>
      <c r="J533" s="4">
        <f t="shared" si="63"/>
        <v>1178.2359393186143</v>
      </c>
      <c r="K533" s="4">
        <f t="shared" si="67"/>
        <v>264.87926336914131</v>
      </c>
      <c r="L533" s="42">
        <f>Pressure!Q533</f>
        <v>0.67415973134962537</v>
      </c>
      <c r="M533" s="10">
        <f t="shared" si="68"/>
        <v>1.5397111068430809</v>
      </c>
      <c r="N533" s="10">
        <f t="shared" si="64"/>
        <v>2.6101623315922193</v>
      </c>
    </row>
    <row r="534" spans="3:14">
      <c r="C534" s="4">
        <f>Pressure!AB534*1000000</f>
        <v>6532370.5151362941</v>
      </c>
      <c r="D534" s="78">
        <f>Pressure!I534</f>
        <v>1.3967353966066323E-4</v>
      </c>
      <c r="E534" s="40">
        <f>Pressure!H534</f>
        <v>139.67353966066324</v>
      </c>
      <c r="F534" s="10">
        <f t="shared" si="60"/>
        <v>4.5999999999999996</v>
      </c>
      <c r="G534" s="4">
        <f t="shared" si="59"/>
        <v>270084.32213000359</v>
      </c>
      <c r="H534" s="42">
        <f t="shared" si="61"/>
        <v>9.8538157278074845</v>
      </c>
      <c r="I534" s="10">
        <f t="shared" si="62"/>
        <v>1.2913327864648618</v>
      </c>
      <c r="J534" s="4">
        <f t="shared" si="63"/>
        <v>1178.2111462228884</v>
      </c>
      <c r="K534" s="4">
        <f t="shared" si="67"/>
        <v>264.8736896324105</v>
      </c>
      <c r="L534" s="42">
        <f>Pressure!Q534</f>
        <v>0.67546650817477782</v>
      </c>
      <c r="M534" s="10">
        <f t="shared" si="68"/>
        <v>1.5396752205418414</v>
      </c>
      <c r="N534" s="10">
        <f t="shared" si="64"/>
        <v>2.6101623315922193</v>
      </c>
    </row>
    <row r="535" spans="3:14">
      <c r="C535" s="4">
        <f>Pressure!AB535*1000000</f>
        <v>6532233.5701532122</v>
      </c>
      <c r="D535" s="78">
        <f>Pressure!I535</f>
        <v>1.3967353966066323E-4</v>
      </c>
      <c r="E535" s="40">
        <f>Pressure!H535</f>
        <v>139.67353966066324</v>
      </c>
      <c r="F535" s="10">
        <f t="shared" si="60"/>
        <v>4.5999999999999996</v>
      </c>
      <c r="G535" s="4">
        <f t="shared" si="59"/>
        <v>270078.66006707575</v>
      </c>
      <c r="H535" s="42">
        <f t="shared" si="61"/>
        <v>9.8536523237373626</v>
      </c>
      <c r="I535" s="10">
        <f t="shared" si="62"/>
        <v>1.2913312954127676</v>
      </c>
      <c r="J535" s="4">
        <f t="shared" si="63"/>
        <v>1178.1850857317311</v>
      </c>
      <c r="K535" s="4">
        <f t="shared" si="67"/>
        <v>264.86783097246774</v>
      </c>
      <c r="L535" s="42">
        <f>Pressure!Q535</f>
        <v>0.67677328114003965</v>
      </c>
      <c r="M535" s="10">
        <f t="shared" si="68"/>
        <v>1.5396374456815665</v>
      </c>
      <c r="N535" s="10">
        <f t="shared" si="64"/>
        <v>2.6101623315922193</v>
      </c>
    </row>
    <row r="536" spans="3:14">
      <c r="C536" s="4">
        <f>Pressure!AB536*1000000</f>
        <v>6532089.9650931228</v>
      </c>
      <c r="D536" s="78">
        <f>Pressure!I536</f>
        <v>1.3967353966066323E-4</v>
      </c>
      <c r="E536" s="40">
        <f>Pressure!H536</f>
        <v>139.67353966066324</v>
      </c>
      <c r="F536" s="10">
        <f t="shared" si="60"/>
        <v>4.5999999999999996</v>
      </c>
      <c r="G536" s="4">
        <f t="shared" si="59"/>
        <v>270072.72263973311</v>
      </c>
      <c r="H536" s="42">
        <f t="shared" si="61"/>
        <v>9.8534809721615648</v>
      </c>
      <c r="I536" s="10">
        <f t="shared" si="62"/>
        <v>1.2913297317788379</v>
      </c>
      <c r="J536" s="4">
        <f t="shared" si="63"/>
        <v>1178.1577578346855</v>
      </c>
      <c r="K536" s="4">
        <f t="shared" si="67"/>
        <v>264.86168738696227</v>
      </c>
      <c r="L536" s="42">
        <f>Pressure!Q536</f>
        <v>0.67808005004802696</v>
      </c>
      <c r="M536" s="10">
        <f t="shared" si="68"/>
        <v>1.5395977822654996</v>
      </c>
      <c r="N536" s="10">
        <f t="shared" si="64"/>
        <v>2.6101623315922193</v>
      </c>
    </row>
    <row r="537" spans="3:14">
      <c r="C537" s="4">
        <f>Pressure!AB537*1000000</f>
        <v>6531939.6998976339</v>
      </c>
      <c r="D537" s="78">
        <f>Pressure!I537</f>
        <v>1.3967353966066323E-4</v>
      </c>
      <c r="E537" s="40">
        <f>Pressure!H537</f>
        <v>139.67353966066324</v>
      </c>
      <c r="F537" s="10">
        <f t="shared" si="60"/>
        <v>4.5999999999999996</v>
      </c>
      <c r="G537" s="4">
        <f t="shared" si="59"/>
        <v>270066.50984556152</v>
      </c>
      <c r="H537" s="42">
        <f t="shared" si="61"/>
        <v>9.8533016729195584</v>
      </c>
      <c r="I537" s="10">
        <f t="shared" si="62"/>
        <v>1.291328095552867</v>
      </c>
      <c r="J537" s="4">
        <f t="shared" si="63"/>
        <v>1178.1291625206397</v>
      </c>
      <c r="K537" s="4">
        <f t="shared" si="67"/>
        <v>264.85525887339594</v>
      </c>
      <c r="L537" s="42">
        <f>Pressure!Q537</f>
        <v>0.67938681470134354</v>
      </c>
      <c r="M537" s="10">
        <f t="shared" si="68"/>
        <v>1.5395562302962633</v>
      </c>
      <c r="N537" s="10">
        <f t="shared" si="64"/>
        <v>2.6101623315922193</v>
      </c>
    </row>
    <row r="538" spans="3:14">
      <c r="C538" s="4">
        <f>Pressure!AB538*1000000</f>
        <v>6531782.7745046047</v>
      </c>
      <c r="D538" s="78">
        <f>Pressure!I538</f>
        <v>1.3967353966066323E-4</v>
      </c>
      <c r="E538" s="40">
        <f>Pressure!H538</f>
        <v>139.67353966066324</v>
      </c>
      <c r="F538" s="10">
        <f t="shared" si="60"/>
        <v>4.5999999999999996</v>
      </c>
      <c r="G538" s="4">
        <f t="shared" si="59"/>
        <v>270060.02168199164</v>
      </c>
      <c r="H538" s="42">
        <f t="shared" si="61"/>
        <v>9.8531144258421151</v>
      </c>
      <c r="I538" s="10">
        <f t="shared" si="62"/>
        <v>1.2913263867241627</v>
      </c>
      <c r="J538" s="4">
        <f t="shared" si="63"/>
        <v>1178.0992997777678</v>
      </c>
      <c r="K538" s="4">
        <f t="shared" si="67"/>
        <v>264.84854542911017</v>
      </c>
      <c r="L538" s="42">
        <f>Pressure!Q538</f>
        <v>0.68069357490258042</v>
      </c>
      <c r="M538" s="10">
        <f t="shared" si="68"/>
        <v>1.5395127897765637</v>
      </c>
      <c r="N538" s="10">
        <f t="shared" si="64"/>
        <v>2.6101623315922193</v>
      </c>
    </row>
    <row r="539" spans="3:14">
      <c r="C539" s="4">
        <f>Pressure!AB539*1000000</f>
        <v>6531619.1888482478</v>
      </c>
      <c r="D539" s="78">
        <f>Pressure!I539</f>
        <v>1.3967353966066323E-4</v>
      </c>
      <c r="E539" s="40">
        <f>Pressure!H539</f>
        <v>139.67353966066324</v>
      </c>
      <c r="F539" s="10">
        <f t="shared" si="60"/>
        <v>4.5999999999999996</v>
      </c>
      <c r="G539" s="4">
        <f t="shared" si="59"/>
        <v>270053.25814630347</v>
      </c>
      <c r="H539" s="42">
        <f t="shared" si="61"/>
        <v>9.8529192307514304</v>
      </c>
      <c r="I539" s="10">
        <f t="shared" si="62"/>
        <v>1.2913246052815484</v>
      </c>
      <c r="J539" s="4">
        <f t="shared" si="63"/>
        <v>1178.0681695935509</v>
      </c>
      <c r="K539" s="4">
        <f t="shared" si="67"/>
        <v>264.8415470512906</v>
      </c>
      <c r="L539" s="42">
        <f>Pressure!Q539</f>
        <v>0.68200033045431507</v>
      </c>
      <c r="M539" s="10">
        <f t="shared" si="68"/>
        <v>1.5394674607087766</v>
      </c>
      <c r="N539" s="10">
        <f t="shared" si="64"/>
        <v>2.6101623315922193</v>
      </c>
    </row>
    <row r="540" spans="3:14">
      <c r="C540" s="4">
        <f>Pressure!AB540*1000000</f>
        <v>6531448.9428589763</v>
      </c>
      <c r="D540" s="78">
        <f>Pressure!I540</f>
        <v>1.3967353966066323E-4</v>
      </c>
      <c r="E540" s="40">
        <f>Pressure!H540</f>
        <v>139.67353966066324</v>
      </c>
      <c r="F540" s="10">
        <f t="shared" si="60"/>
        <v>4.5999999999999996</v>
      </c>
      <c r="G540" s="4">
        <f t="shared" ref="G540:G603" si="69">IF(C540/(1+(k-1)/2*N540^2)^(k/(k-1))&lt;patm*1000000,patm*1000000,C540/(1+(k-1)/2*N540^2)^(k/(k-1)))</f>
        <v>270046.21923561994</v>
      </c>
      <c r="H540" s="42">
        <f t="shared" si="61"/>
        <v>9.8527160874609514</v>
      </c>
      <c r="I540" s="10">
        <f t="shared" si="62"/>
        <v>1.2913227512133603</v>
      </c>
      <c r="J540" s="4">
        <f t="shared" si="63"/>
        <v>1178.0357719547467</v>
      </c>
      <c r="K540" s="4">
        <f t="shared" si="67"/>
        <v>264.83426373696028</v>
      </c>
      <c r="L540" s="42">
        <f>Pressure!Q540</f>
        <v>0.68330708115911098</v>
      </c>
      <c r="M540" s="10">
        <f t="shared" si="68"/>
        <v>1.5394202430953312</v>
      </c>
      <c r="N540" s="10">
        <f t="shared" si="64"/>
        <v>2.6101623315922193</v>
      </c>
    </row>
    <row r="541" spans="3:14">
      <c r="C541" s="4">
        <f>Pressure!AB541*1000000</f>
        <v>6531272.0364635373</v>
      </c>
      <c r="D541" s="78">
        <f>Pressure!I541</f>
        <v>1.3967353966066323E-4</v>
      </c>
      <c r="E541" s="40">
        <f>Pressure!H541</f>
        <v>139.67353966066324</v>
      </c>
      <c r="F541" s="10">
        <f t="shared" ref="F541:F604" si="70">aexit/E541</f>
        <v>4.5999999999999996</v>
      </c>
      <c r="G541" s="4">
        <f t="shared" si="69"/>
        <v>270038.90494691237</v>
      </c>
      <c r="H541" s="42">
        <f t="shared" ref="H541:H604" si="71">1/(((k+1)/2)^(1/(k-1))*(patm*1000000/C541)^(1/k)*SQRT((k+1)/(k-1)*(1-(patm*1000000/C541)^((k-1)/k))))</f>
        <v>9.8525049957755257</v>
      </c>
      <c r="I541" s="10">
        <f t="shared" ref="I541:I604" si="72">etanoz*SQRT(2*k^2/(k-1)*(2/(k+1))^((k+1)/(k-1))*(1-(G541/C541)^((k-1)/k)))+(G541-patm*1000000)/C541*(aexit/E541)</f>
        <v>1.2913208245074497</v>
      </c>
      <c r="J541" s="4">
        <f t="shared" ref="J541:J604" si="73">I541*D541*C541</f>
        <v>1178.002106847415</v>
      </c>
      <c r="K541" s="4">
        <f t="shared" si="67"/>
        <v>264.82669548298526</v>
      </c>
      <c r="L541" s="42">
        <f>Pressure!Q541</f>
        <v>0.68461382681951688</v>
      </c>
      <c r="M541" s="10">
        <f t="shared" si="68"/>
        <v>1.539371136938317</v>
      </c>
      <c r="N541" s="10">
        <f t="shared" si="64"/>
        <v>2.6101623315922193</v>
      </c>
    </row>
    <row r="542" spans="3:14">
      <c r="C542" s="4">
        <f>Pressure!AB542*1000000</f>
        <v>6531088.4695850043</v>
      </c>
      <c r="D542" s="78">
        <f>Pressure!I542</f>
        <v>1.3967353966066323E-4</v>
      </c>
      <c r="E542" s="40">
        <f>Pressure!H542</f>
        <v>139.67353966066324</v>
      </c>
      <c r="F542" s="10">
        <f t="shared" si="70"/>
        <v>4.5999999999999996</v>
      </c>
      <c r="G542" s="4">
        <f t="shared" si="69"/>
        <v>270031.31527700013</v>
      </c>
      <c r="H542" s="42">
        <f t="shared" si="71"/>
        <v>9.8522859554913982</v>
      </c>
      <c r="I542" s="10">
        <f t="shared" si="72"/>
        <v>1.2913188251511811</v>
      </c>
      <c r="J542" s="4">
        <f t="shared" si="73"/>
        <v>1177.9671742569171</v>
      </c>
      <c r="K542" s="4">
        <f t="shared" si="67"/>
        <v>264.81884228607464</v>
      </c>
      <c r="L542" s="42">
        <f>Pressure!Q542</f>
        <v>0.68592056723806616</v>
      </c>
      <c r="M542" s="10">
        <f t="shared" si="68"/>
        <v>1.53932014223976</v>
      </c>
      <c r="N542" s="10">
        <f t="shared" ref="N542:N605" si="74">N541-1/834*(me-mef)</f>
        <v>2.6101623315922193</v>
      </c>
    </row>
    <row r="543" spans="3:14">
      <c r="C543" s="4">
        <f>Pressure!AB543*1000000</f>
        <v>6530898.2421426829</v>
      </c>
      <c r="D543" s="78">
        <f>Pressure!I543</f>
        <v>1.3967353966066323E-4</v>
      </c>
      <c r="E543" s="40">
        <f>Pressure!H543</f>
        <v>139.67353966066324</v>
      </c>
      <c r="F543" s="10">
        <f t="shared" si="70"/>
        <v>4.5999999999999996</v>
      </c>
      <c r="G543" s="4">
        <f t="shared" si="69"/>
        <v>270023.45022254699</v>
      </c>
      <c r="H543" s="42">
        <f t="shared" si="71"/>
        <v>9.8520589663960934</v>
      </c>
      <c r="I543" s="10">
        <f t="shared" si="72"/>
        <v>1.2913167531314325</v>
      </c>
      <c r="J543" s="4">
        <f t="shared" si="73"/>
        <v>1177.9309741678965</v>
      </c>
      <c r="K543" s="4">
        <f t="shared" si="67"/>
        <v>264.81070414277605</v>
      </c>
      <c r="L543" s="42">
        <f>Pressure!Q543</f>
        <v>0.68722730221727635</v>
      </c>
      <c r="M543" s="10">
        <f t="shared" si="68"/>
        <v>1.5392672590016105</v>
      </c>
      <c r="N543" s="10">
        <f t="shared" si="74"/>
        <v>2.6101623315922193</v>
      </c>
    </row>
    <row r="544" spans="3:14">
      <c r="C544" s="4">
        <f>Pressure!AB544*1000000</f>
        <v>6530701.3540520305</v>
      </c>
      <c r="D544" s="78">
        <f>Pressure!I544</f>
        <v>1.3967353966066323E-4</v>
      </c>
      <c r="E544" s="40">
        <f>Pressure!H544</f>
        <v>139.67353966066324</v>
      </c>
      <c r="F544" s="10">
        <f t="shared" si="70"/>
        <v>4.5999999999999996</v>
      </c>
      <c r="G544" s="4">
        <f t="shared" si="69"/>
        <v>270015.30978005735</v>
      </c>
      <c r="H544" s="42">
        <f t="shared" si="71"/>
        <v>9.851824028268318</v>
      </c>
      <c r="I544" s="10">
        <f t="shared" si="72"/>
        <v>1.2913146084345939</v>
      </c>
      <c r="J544" s="4">
        <f t="shared" si="73"/>
        <v>1177.8935065642654</v>
      </c>
      <c r="K544" s="4">
        <f t="shared" si="67"/>
        <v>264.80228104947292</v>
      </c>
      <c r="L544" s="42">
        <f>Pressure!Q544</f>
        <v>0.68853403155964843</v>
      </c>
      <c r="M544" s="10">
        <f t="shared" si="68"/>
        <v>1.5392124872255941</v>
      </c>
      <c r="N544" s="10">
        <f t="shared" si="74"/>
        <v>2.6101623315922193</v>
      </c>
    </row>
    <row r="545" spans="3:14">
      <c r="C545" s="4">
        <f>Pressure!AB545*1000000</f>
        <v>6530497.805225132</v>
      </c>
      <c r="D545" s="78">
        <f>Pressure!I545</f>
        <v>1.3967353966066323E-4</v>
      </c>
      <c r="E545" s="40">
        <f>Pressure!H545</f>
        <v>139.67353966066324</v>
      </c>
      <c r="F545" s="10">
        <f t="shared" si="70"/>
        <v>4.5999999999999996</v>
      </c>
      <c r="G545" s="4">
        <f t="shared" si="69"/>
        <v>270006.89394589642</v>
      </c>
      <c r="H545" s="42">
        <f t="shared" si="71"/>
        <v>9.8515811408785279</v>
      </c>
      <c r="I545" s="10">
        <f t="shared" si="72"/>
        <v>1.2913123910465716</v>
      </c>
      <c r="J545" s="4">
        <f t="shared" si="73"/>
        <v>1177.8547714292936</v>
      </c>
      <c r="K545" s="4">
        <f t="shared" si="67"/>
        <v>264.793573002404</v>
      </c>
      <c r="L545" s="42">
        <f>Pressure!Q545</f>
        <v>0.68984075506766607</v>
      </c>
      <c r="M545" s="10">
        <f t="shared" si="68"/>
        <v>1.5391558269131262</v>
      </c>
      <c r="N545" s="10">
        <f t="shared" si="74"/>
        <v>2.6101623315922193</v>
      </c>
    </row>
    <row r="546" spans="3:14">
      <c r="C546" s="4">
        <f>Pressure!AB546*1000000</f>
        <v>6530287.5955700455</v>
      </c>
      <c r="D546" s="78">
        <f>Pressure!I546</f>
        <v>1.3967353966066323E-4</v>
      </c>
      <c r="E546" s="40">
        <f>Pressure!H546</f>
        <v>139.67353966066324</v>
      </c>
      <c r="F546" s="10">
        <f t="shared" si="70"/>
        <v>4.5999999999999996</v>
      </c>
      <c r="G546" s="4">
        <f t="shared" si="69"/>
        <v>269998.20271626278</v>
      </c>
      <c r="H546" s="42">
        <f t="shared" si="71"/>
        <v>9.8513303039881386</v>
      </c>
      <c r="I546" s="10">
        <f t="shared" si="72"/>
        <v>1.2913101009527814</v>
      </c>
      <c r="J546" s="4">
        <f t="shared" si="73"/>
        <v>1177.8147687454841</v>
      </c>
      <c r="K546" s="4">
        <f t="shared" si="67"/>
        <v>264.78457999763594</v>
      </c>
      <c r="L546" s="42">
        <f>Pressure!Q546</f>
        <v>0.69114747254379516</v>
      </c>
      <c r="M546" s="10">
        <f t="shared" si="68"/>
        <v>1.5390972780656835</v>
      </c>
      <c r="N546" s="10">
        <f t="shared" si="74"/>
        <v>2.6101623315922193</v>
      </c>
    </row>
    <row r="547" spans="3:14">
      <c r="C547" s="4">
        <f>Pressure!AB547*1000000</f>
        <v>6530070.7249912517</v>
      </c>
      <c r="D547" s="78">
        <f>Pressure!I547</f>
        <v>1.3967353966066323E-4</v>
      </c>
      <c r="E547" s="40">
        <f>Pressure!H547</f>
        <v>139.67353966066324</v>
      </c>
      <c r="F547" s="10">
        <f t="shared" si="70"/>
        <v>4.5999999999999996</v>
      </c>
      <c r="G547" s="4">
        <f t="shared" si="69"/>
        <v>269989.2360872071</v>
      </c>
      <c r="H547" s="42">
        <f t="shared" si="71"/>
        <v>9.8510715173500891</v>
      </c>
      <c r="I547" s="10">
        <f t="shared" si="72"/>
        <v>1.2913077381381535</v>
      </c>
      <c r="J547" s="4">
        <f t="shared" si="73"/>
        <v>1177.7734984946599</v>
      </c>
      <c r="K547" s="4">
        <f t="shared" si="67"/>
        <v>264.77530203108222</v>
      </c>
      <c r="L547" s="42">
        <f>Pressure!Q547</f>
        <v>0.69245418379048318</v>
      </c>
      <c r="M547" s="10">
        <f t="shared" si="68"/>
        <v>1.5390368406845198</v>
      </c>
      <c r="N547" s="10">
        <f t="shared" si="74"/>
        <v>2.6101623315922193</v>
      </c>
    </row>
    <row r="548" spans="3:14">
      <c r="C548" s="4">
        <f>Pressure!AB548*1000000</f>
        <v>6529847.1933896113</v>
      </c>
      <c r="D548" s="78">
        <f>Pressure!I548</f>
        <v>1.3967353966066323E-4</v>
      </c>
      <c r="E548" s="40">
        <f>Pressure!H548</f>
        <v>139.67353966066324</v>
      </c>
      <c r="F548" s="10">
        <f t="shared" si="70"/>
        <v>4.5999999999999996</v>
      </c>
      <c r="G548" s="4">
        <f t="shared" si="69"/>
        <v>269979.9940546304</v>
      </c>
      <c r="H548" s="42">
        <f t="shared" si="71"/>
        <v>9.8508047807087458</v>
      </c>
      <c r="I548" s="10">
        <f t="shared" si="72"/>
        <v>1.2913053025871311</v>
      </c>
      <c r="J548" s="4">
        <f t="shared" si="73"/>
        <v>1177.7309606579547</v>
      </c>
      <c r="K548" s="4">
        <f t="shared" si="67"/>
        <v>264.76573909850157</v>
      </c>
      <c r="L548" s="42">
        <f>Pressure!Q548</f>
        <v>0.69376088861015839</v>
      </c>
      <c r="M548" s="10">
        <f t="shared" si="68"/>
        <v>1.5389745147705836</v>
      </c>
      <c r="N548" s="10">
        <f t="shared" si="74"/>
        <v>2.6101623315922193</v>
      </c>
    </row>
    <row r="549" spans="3:14">
      <c r="C549" s="4">
        <f>Pressure!AB549*1000000</f>
        <v>6529617.0006620185</v>
      </c>
      <c r="D549" s="78">
        <f>Pressure!I549</f>
        <v>1.3967353966066323E-4</v>
      </c>
      <c r="E549" s="40">
        <f>Pressure!H549</f>
        <v>139.67353966066324</v>
      </c>
      <c r="F549" s="10">
        <f t="shared" si="70"/>
        <v>4.5999999999999996</v>
      </c>
      <c r="G549" s="4">
        <f t="shared" si="69"/>
        <v>269970.47661426984</v>
      </c>
      <c r="H549" s="42">
        <f t="shared" si="71"/>
        <v>9.8505300937995308</v>
      </c>
      <c r="I549" s="10">
        <f t="shared" si="72"/>
        <v>1.2913027942836672</v>
      </c>
      <c r="J549" s="4">
        <f t="shared" si="73"/>
        <v>1177.6871552157486</v>
      </c>
      <c r="K549" s="4">
        <f t="shared" si="67"/>
        <v>264.75589119548323</v>
      </c>
      <c r="L549" s="42">
        <f>Pressure!Q549</f>
        <v>0.69506758680522951</v>
      </c>
      <c r="M549" s="10">
        <f t="shared" si="68"/>
        <v>1.5389103003249942</v>
      </c>
      <c r="N549" s="10">
        <f t="shared" si="74"/>
        <v>2.6101623315922193</v>
      </c>
    </row>
    <row r="550" spans="3:14">
      <c r="C550" s="4">
        <f>Pressure!AB550*1000000</f>
        <v>6529380.1467019636</v>
      </c>
      <c r="D550" s="78">
        <f>Pressure!I550</f>
        <v>1.3967353966066323E-4</v>
      </c>
      <c r="E550" s="40">
        <f>Pressure!H550</f>
        <v>139.67353966066324</v>
      </c>
      <c r="F550" s="10">
        <f t="shared" si="70"/>
        <v>4.5999999999999996</v>
      </c>
      <c r="G550" s="4">
        <f t="shared" si="69"/>
        <v>269960.68376172159</v>
      </c>
      <c r="H550" s="42">
        <f t="shared" si="71"/>
        <v>9.8502474563495728</v>
      </c>
      <c r="I550" s="10">
        <f t="shared" si="72"/>
        <v>1.2913002132112295</v>
      </c>
      <c r="J550" s="4">
        <f t="shared" si="73"/>
        <v>1177.6420821477716</v>
      </c>
      <c r="K550" s="4">
        <f t="shared" si="67"/>
        <v>264.74575831747035</v>
      </c>
      <c r="L550" s="42">
        <f>Pressure!Q550</f>
        <v>0.69637427817808484</v>
      </c>
      <c r="M550" s="10">
        <f t="shared" si="68"/>
        <v>1.5388441973484164</v>
      </c>
      <c r="N550" s="10">
        <f t="shared" si="74"/>
        <v>2.6101623315922193</v>
      </c>
    </row>
    <row r="551" spans="3:14">
      <c r="C551" s="4">
        <f>Pressure!AB551*1000000</f>
        <v>6529136.6313989414</v>
      </c>
      <c r="D551" s="78">
        <f>Pressure!I551</f>
        <v>1.3967353966066323E-4</v>
      </c>
      <c r="E551" s="40">
        <f>Pressure!H551</f>
        <v>139.67353966066324</v>
      </c>
      <c r="F551" s="10">
        <f t="shared" si="70"/>
        <v>4.5999999999999996</v>
      </c>
      <c r="G551" s="4">
        <f t="shared" si="69"/>
        <v>269950.61549241678</v>
      </c>
      <c r="H551" s="42">
        <f t="shared" si="71"/>
        <v>9.8499568680769869</v>
      </c>
      <c r="I551" s="10">
        <f t="shared" si="72"/>
        <v>1.2912975593527942</v>
      </c>
      <c r="J551" s="4">
        <f t="shared" si="73"/>
        <v>1177.5957414329953</v>
      </c>
      <c r="K551" s="4">
        <f t="shared" si="67"/>
        <v>264.73534045973548</v>
      </c>
      <c r="L551" s="42">
        <f>Pressure!Q551</f>
        <v>0.6976809625310918</v>
      </c>
      <c r="M551" s="10">
        <f t="shared" si="68"/>
        <v>1.5387762058415768</v>
      </c>
      <c r="N551" s="10">
        <f t="shared" si="74"/>
        <v>2.6101623315922193</v>
      </c>
    </row>
    <row r="552" spans="3:14">
      <c r="C552" s="4">
        <f>Pressure!AB552*1000000</f>
        <v>6528886.4546389692</v>
      </c>
      <c r="D552" s="78">
        <f>Pressure!I552</f>
        <v>1.3967353966066323E-4</v>
      </c>
      <c r="E552" s="40">
        <f>Pressure!H552</f>
        <v>139.67353966066324</v>
      </c>
      <c r="F552" s="10">
        <f t="shared" si="70"/>
        <v>4.5999999999999996</v>
      </c>
      <c r="G552" s="4">
        <f t="shared" si="69"/>
        <v>269940.27180164278</v>
      </c>
      <c r="H552" s="42">
        <f t="shared" si="71"/>
        <v>9.8496583286915023</v>
      </c>
      <c r="I552" s="10">
        <f t="shared" si="72"/>
        <v>1.291294832690852</v>
      </c>
      <c r="J552" s="4">
        <f t="shared" si="73"/>
        <v>1177.5481330497291</v>
      </c>
      <c r="K552" s="4">
        <f t="shared" si="67"/>
        <v>264.72463761740238</v>
      </c>
      <c r="L552" s="42">
        <f>Pressure!Q552</f>
        <v>0.69898763966659605</v>
      </c>
      <c r="M552" s="10">
        <f t="shared" si="68"/>
        <v>1.5387063258047371</v>
      </c>
      <c r="N552" s="10">
        <f t="shared" si="74"/>
        <v>2.6101623315922193</v>
      </c>
    </row>
    <row r="553" spans="3:14">
      <c r="C553" s="4">
        <f>Pressure!AB553*1000000</f>
        <v>6528629.6163039785</v>
      </c>
      <c r="D553" s="78">
        <f>Pressure!I553</f>
        <v>1.3967353966066323E-4</v>
      </c>
      <c r="E553" s="40">
        <f>Pressure!H553</f>
        <v>139.67353966066324</v>
      </c>
      <c r="F553" s="10">
        <f t="shared" si="70"/>
        <v>4.5999999999999996</v>
      </c>
      <c r="G553" s="4">
        <f t="shared" si="69"/>
        <v>269929.65268451796</v>
      </c>
      <c r="H553" s="42">
        <f t="shared" si="71"/>
        <v>9.849351837893753</v>
      </c>
      <c r="I553" s="10">
        <f t="shared" si="72"/>
        <v>1.2912920332073994</v>
      </c>
      <c r="J553" s="4">
        <f t="shared" si="73"/>
        <v>1177.4992569755041</v>
      </c>
      <c r="K553" s="4">
        <f t="shared" si="67"/>
        <v>264.71364978541976</v>
      </c>
      <c r="L553" s="42">
        <f>Pressure!Q553</f>
        <v>0.70029430938692128</v>
      </c>
      <c r="M553" s="10">
        <f t="shared" si="68"/>
        <v>1.538634557238463</v>
      </c>
      <c r="N553" s="10">
        <f t="shared" si="74"/>
        <v>2.6101623315922193</v>
      </c>
    </row>
    <row r="554" spans="3:14">
      <c r="C554" s="4">
        <f>Pressure!AB554*1000000</f>
        <v>6528366.1162727317</v>
      </c>
      <c r="D554" s="78">
        <f>Pressure!I554</f>
        <v>1.3967353966066323E-4</v>
      </c>
      <c r="E554" s="40">
        <f>Pressure!H554</f>
        <v>139.67353966066324</v>
      </c>
      <c r="F554" s="10">
        <f t="shared" si="70"/>
        <v>4.5999999999999996</v>
      </c>
      <c r="G554" s="4">
        <f t="shared" si="69"/>
        <v>269918.7581360297</v>
      </c>
      <c r="H554" s="42">
        <f t="shared" si="71"/>
        <v>9.8490373953763459</v>
      </c>
      <c r="I554" s="10">
        <f t="shared" si="72"/>
        <v>1.2912891608839507</v>
      </c>
      <c r="J554" s="4">
        <f t="shared" si="73"/>
        <v>1177.4491131872494</v>
      </c>
      <c r="K554" s="4">
        <f t="shared" si="67"/>
        <v>264.70237695860112</v>
      </c>
      <c r="L554" s="42">
        <f>Pressure!Q554</f>
        <v>0.70160097149436806</v>
      </c>
      <c r="M554" s="10">
        <f t="shared" si="68"/>
        <v>1.5385609001426206</v>
      </c>
      <c r="N554" s="10">
        <f t="shared" si="74"/>
        <v>2.6101623315922193</v>
      </c>
    </row>
    <row r="555" spans="3:14">
      <c r="C555" s="4">
        <f>Pressure!AB555*1000000</f>
        <v>6528095.9544198085</v>
      </c>
      <c r="D555" s="78">
        <f>Pressure!I555</f>
        <v>1.3967353966066323E-4</v>
      </c>
      <c r="E555" s="40">
        <f>Pressure!H555</f>
        <v>139.67353966066324</v>
      </c>
      <c r="F555" s="10">
        <f t="shared" si="70"/>
        <v>4.5999999999999996</v>
      </c>
      <c r="G555" s="4">
        <f t="shared" si="69"/>
        <v>269907.58815099241</v>
      </c>
      <c r="H555" s="42">
        <f t="shared" si="71"/>
        <v>9.8487150008226543</v>
      </c>
      <c r="I555" s="10">
        <f t="shared" si="72"/>
        <v>1.2912862157015248</v>
      </c>
      <c r="J555" s="4">
        <f t="shared" si="73"/>
        <v>1177.3977016610975</v>
      </c>
      <c r="K555" s="4">
        <f t="shared" si="67"/>
        <v>264.69081913158072</v>
      </c>
      <c r="L555" s="42">
        <f>Pressure!Q555</f>
        <v>0.70290762579121369</v>
      </c>
      <c r="M555" s="10">
        <f t="shared" si="68"/>
        <v>1.5384853545174095</v>
      </c>
      <c r="N555" s="10">
        <f t="shared" si="74"/>
        <v>2.6101623315922193</v>
      </c>
    </row>
    <row r="556" spans="3:14">
      <c r="C556" s="4">
        <f>Pressure!AB556*1000000</f>
        <v>6527819.1306163324</v>
      </c>
      <c r="D556" s="78">
        <f>Pressure!I556</f>
        <v>1.3967353966066323E-4</v>
      </c>
      <c r="E556" s="40">
        <f>Pressure!H556</f>
        <v>139.67353966066324</v>
      </c>
      <c r="F556" s="10">
        <f t="shared" si="70"/>
        <v>4.5999999999999996</v>
      </c>
      <c r="G556" s="4">
        <f t="shared" si="69"/>
        <v>269896.14272407762</v>
      </c>
      <c r="H556" s="42">
        <f t="shared" si="71"/>
        <v>9.8483846539077042</v>
      </c>
      <c r="I556" s="10">
        <f t="shared" si="72"/>
        <v>1.2912831976406534</v>
      </c>
      <c r="J556" s="4">
        <f t="shared" si="73"/>
        <v>1177.3450223725231</v>
      </c>
      <c r="K556" s="4">
        <f t="shared" si="67"/>
        <v>264.67897629884516</v>
      </c>
      <c r="L556" s="42">
        <f>Pressure!Q556</f>
        <v>0.70421427207971121</v>
      </c>
      <c r="M556" s="10">
        <f t="shared" si="68"/>
        <v>1.5384079203625423</v>
      </c>
      <c r="N556" s="10">
        <f t="shared" si="74"/>
        <v>2.6101623315922193</v>
      </c>
    </row>
    <row r="557" spans="3:14">
      <c r="C557" s="4">
        <f>Pressure!AB557*1000000</f>
        <v>6527535.6447295602</v>
      </c>
      <c r="D557" s="78">
        <f>Pressure!I557</f>
        <v>1.3967353966066323E-4</v>
      </c>
      <c r="E557" s="40">
        <f>Pressure!H557</f>
        <v>139.67353966066324</v>
      </c>
      <c r="F557" s="10">
        <f t="shared" si="70"/>
        <v>4.5999999999999996</v>
      </c>
      <c r="G557" s="4">
        <f t="shared" si="69"/>
        <v>269884.42184979701</v>
      </c>
      <c r="H557" s="42">
        <f t="shared" si="71"/>
        <v>9.8480463542976437</v>
      </c>
      <c r="I557" s="10">
        <f t="shared" si="72"/>
        <v>1.2912801066813766</v>
      </c>
      <c r="J557" s="4">
        <f t="shared" si="73"/>
        <v>1177.2910752962659</v>
      </c>
      <c r="K557" s="4">
        <f t="shared" si="67"/>
        <v>264.66684845471559</v>
      </c>
      <c r="L557" s="42">
        <f>Pressure!Q557</f>
        <v>0.70552091016208918</v>
      </c>
      <c r="M557" s="10">
        <f t="shared" si="68"/>
        <v>1.5383285976779402</v>
      </c>
      <c r="N557" s="10">
        <f t="shared" si="74"/>
        <v>2.6101623315922193</v>
      </c>
    </row>
    <row r="558" spans="3:14">
      <c r="C558" s="4">
        <f>Pressure!AB558*1000000</f>
        <v>6527245.4966231938</v>
      </c>
      <c r="D558" s="78">
        <f>Pressure!I558</f>
        <v>1.3967353966066323E-4</v>
      </c>
      <c r="E558" s="40">
        <f>Pressure!H558</f>
        <v>139.67353966066324</v>
      </c>
      <c r="F558" s="10">
        <f t="shared" si="70"/>
        <v>4.5999999999999996</v>
      </c>
      <c r="G558" s="4">
        <f t="shared" si="69"/>
        <v>269872.42552251526</v>
      </c>
      <c r="H558" s="42">
        <f t="shared" si="71"/>
        <v>9.8477001016501511</v>
      </c>
      <c r="I558" s="10">
        <f t="shared" si="72"/>
        <v>1.2912769428032451</v>
      </c>
      <c r="J558" s="4">
        <f t="shared" si="73"/>
        <v>1177.2358604063877</v>
      </c>
      <c r="K558" s="4">
        <f t="shared" si="67"/>
        <v>264.65443559336086</v>
      </c>
      <c r="L558" s="42">
        <f>Pressure!Q558</f>
        <v>0.70682753984055047</v>
      </c>
      <c r="M558" s="10">
        <f t="shared" si="68"/>
        <v>1.5382473864628032</v>
      </c>
      <c r="N558" s="10">
        <f t="shared" si="74"/>
        <v>2.6101623315922193</v>
      </c>
    </row>
    <row r="559" spans="3:14">
      <c r="C559" s="4">
        <f>Pressure!AB559*1000000</f>
        <v>6526948.6861569202</v>
      </c>
      <c r="D559" s="78">
        <f>Pressure!I559</f>
        <v>1.3967353966066323E-4</v>
      </c>
      <c r="E559" s="40">
        <f>Pressure!H559</f>
        <v>139.67353966066324</v>
      </c>
      <c r="F559" s="10">
        <f t="shared" si="70"/>
        <v>4.5999999999999996</v>
      </c>
      <c r="G559" s="4">
        <f t="shared" si="69"/>
        <v>269860.15373643104</v>
      </c>
      <c r="H559" s="42">
        <f t="shared" si="71"/>
        <v>9.8473458956138593</v>
      </c>
      <c r="I559" s="10">
        <f t="shared" si="72"/>
        <v>1.2912737059853163</v>
      </c>
      <c r="J559" s="4">
        <f t="shared" si="73"/>
        <v>1177.1793776761879</v>
      </c>
      <c r="K559" s="4">
        <f t="shared" si="67"/>
        <v>264.64173770877835</v>
      </c>
      <c r="L559" s="42">
        <f>Pressure!Q559</f>
        <v>0.70813416091727222</v>
      </c>
      <c r="M559" s="10">
        <f t="shared" si="68"/>
        <v>1.5381642867167724</v>
      </c>
      <c r="N559" s="10">
        <f t="shared" si="74"/>
        <v>2.6101623315922193</v>
      </c>
    </row>
    <row r="560" spans="3:14">
      <c r="C560" s="4">
        <f>Pressure!AB560*1000000</f>
        <v>6526645.2131870501</v>
      </c>
      <c r="D560" s="78">
        <f>Pressure!I560</f>
        <v>1.3967353966066323E-4</v>
      </c>
      <c r="E560" s="40">
        <f>Pressure!H560</f>
        <v>139.67353966066324</v>
      </c>
      <c r="F560" s="10">
        <f t="shared" si="70"/>
        <v>4.5999999999999996</v>
      </c>
      <c r="G560" s="4">
        <f t="shared" si="69"/>
        <v>269847.60648560344</v>
      </c>
      <c r="H560" s="42">
        <f t="shared" si="71"/>
        <v>9.8469837358291432</v>
      </c>
      <c r="I560" s="10">
        <f t="shared" si="72"/>
        <v>1.2912703962061591</v>
      </c>
      <c r="J560" s="4">
        <f t="shared" si="73"/>
        <v>1177.1216270783218</v>
      </c>
      <c r="K560" s="4">
        <f t="shared" si="67"/>
        <v>264.62875479482079</v>
      </c>
      <c r="L560" s="42">
        <f>Pressure!Q560</f>
        <v>0.70944077319440491</v>
      </c>
      <c r="M560" s="10">
        <f t="shared" si="68"/>
        <v>1.5380792984390355</v>
      </c>
      <c r="N560" s="10">
        <f t="shared" si="74"/>
        <v>2.6101623315922193</v>
      </c>
    </row>
    <row r="561" spans="3:14">
      <c r="C561" s="4">
        <f>Pressure!AB561*1000000</f>
        <v>6526335.0775659485</v>
      </c>
      <c r="D561" s="78">
        <f>Pressure!I561</f>
        <v>1.3967353966066323E-4</v>
      </c>
      <c r="E561" s="40">
        <f>Pressure!H561</f>
        <v>139.67353966066324</v>
      </c>
      <c r="F561" s="10">
        <f t="shared" si="70"/>
        <v>4.5999999999999996</v>
      </c>
      <c r="G561" s="4">
        <f t="shared" si="69"/>
        <v>269834.78376392846</v>
      </c>
      <c r="H561" s="42">
        <f t="shared" si="71"/>
        <v>9.8466136219273963</v>
      </c>
      <c r="I561" s="10">
        <f t="shared" si="72"/>
        <v>1.2912670134438486</v>
      </c>
      <c r="J561" s="4">
        <f t="shared" si="73"/>
        <v>1177.0626085846952</v>
      </c>
      <c r="K561" s="4">
        <f t="shared" si="67"/>
        <v>264.61548684517226</v>
      </c>
      <c r="L561" s="42">
        <f>Pressure!Q561</f>
        <v>0.7107473764740716</v>
      </c>
      <c r="M561" s="10">
        <f t="shared" si="68"/>
        <v>1.5379924216284659</v>
      </c>
      <c r="N561" s="10">
        <f t="shared" si="74"/>
        <v>2.6101623315922193</v>
      </c>
    </row>
    <row r="562" spans="3:14">
      <c r="C562" s="4">
        <f>Pressure!AB562*1000000</f>
        <v>6526018.279142404</v>
      </c>
      <c r="D562" s="78">
        <f>Pressure!I562</f>
        <v>1.3967353966066323E-4</v>
      </c>
      <c r="E562" s="40">
        <f>Pressure!H562</f>
        <v>139.67353966066324</v>
      </c>
      <c r="F562" s="10">
        <f t="shared" si="70"/>
        <v>4.5999999999999996</v>
      </c>
      <c r="G562" s="4">
        <f t="shared" si="69"/>
        <v>269821.68556515413</v>
      </c>
      <c r="H562" s="42">
        <f t="shared" si="71"/>
        <v>9.8462355535315247</v>
      </c>
      <c r="I562" s="10">
        <f t="shared" si="72"/>
        <v>1.2912635576759695</v>
      </c>
      <c r="J562" s="4">
        <f t="shared" si="73"/>
        <v>1177.0023221665324</v>
      </c>
      <c r="K562" s="4">
        <f t="shared" si="67"/>
        <v>264.60193385336368</v>
      </c>
      <c r="L562" s="42">
        <f>Pressure!Q562</f>
        <v>0.71205397055836772</v>
      </c>
      <c r="M562" s="10">
        <f t="shared" si="68"/>
        <v>1.5379036562842545</v>
      </c>
      <c r="N562" s="10">
        <f t="shared" si="74"/>
        <v>2.6101623315922193</v>
      </c>
    </row>
    <row r="563" spans="3:14">
      <c r="C563" s="4">
        <f>Pressure!AB563*1000000</f>
        <v>6525694.8177611874</v>
      </c>
      <c r="D563" s="78">
        <f>Pressure!I563</f>
        <v>1.3967353966066323E-4</v>
      </c>
      <c r="E563" s="40">
        <f>Pressure!H563</f>
        <v>139.67353966066324</v>
      </c>
      <c r="F563" s="10">
        <f t="shared" si="70"/>
        <v>4.5999999999999996</v>
      </c>
      <c r="G563" s="4">
        <f t="shared" si="69"/>
        <v>269808.31188286241</v>
      </c>
      <c r="H563" s="42">
        <f t="shared" si="71"/>
        <v>9.8458495302553608</v>
      </c>
      <c r="I563" s="10">
        <f t="shared" si="72"/>
        <v>1.2912600288796106</v>
      </c>
      <c r="J563" s="4">
        <f t="shared" si="73"/>
        <v>1176.9407677942936</v>
      </c>
      <c r="K563" s="4">
        <f t="shared" si="67"/>
        <v>264.58809581275426</v>
      </c>
      <c r="L563" s="42">
        <f>Pressure!Q563</f>
        <v>0.71336055524936004</v>
      </c>
      <c r="M563" s="10">
        <f t="shared" si="68"/>
        <v>1.5378130024049845</v>
      </c>
      <c r="N563" s="10">
        <f t="shared" si="74"/>
        <v>2.6101623315922193</v>
      </c>
    </row>
    <row r="564" spans="3:14">
      <c r="C564" s="4">
        <f>Pressure!AB564*1000000</f>
        <v>6525364.6932638297</v>
      </c>
      <c r="D564" s="78">
        <f>Pressure!I564</f>
        <v>1.3967353966066323E-4</v>
      </c>
      <c r="E564" s="40">
        <f>Pressure!H564</f>
        <v>139.67353966066324</v>
      </c>
      <c r="F564" s="10">
        <f t="shared" si="70"/>
        <v>4.5999999999999996</v>
      </c>
      <c r="G564" s="4">
        <f t="shared" si="69"/>
        <v>269794.66271050135</v>
      </c>
      <c r="H564" s="42">
        <f t="shared" si="71"/>
        <v>9.8454555517046352</v>
      </c>
      <c r="I564" s="10">
        <f t="shared" si="72"/>
        <v>1.2912564270313731</v>
      </c>
      <c r="J564" s="4">
        <f t="shared" si="73"/>
        <v>1176.8779454378223</v>
      </c>
      <c r="K564" s="4">
        <f t="shared" si="67"/>
        <v>264.57397271656453</v>
      </c>
      <c r="L564" s="42">
        <f>Pressure!Q564</f>
        <v>0.71466713034908613</v>
      </c>
      <c r="M564" s="10">
        <f t="shared" si="68"/>
        <v>1.5377204599891976</v>
      </c>
      <c r="N564" s="10">
        <f t="shared" si="74"/>
        <v>2.6101623315922193</v>
      </c>
    </row>
    <row r="565" spans="3:14">
      <c r="C565" s="4">
        <f>Pressure!AB565*1000000</f>
        <v>6525027.9054878457</v>
      </c>
      <c r="D565" s="78">
        <f>Pressure!I565</f>
        <v>1.3967353966066323E-4</v>
      </c>
      <c r="E565" s="40">
        <f>Pressure!H565</f>
        <v>139.67353966066324</v>
      </c>
      <c r="F565" s="10">
        <f t="shared" si="70"/>
        <v>4.5999999999999996</v>
      </c>
      <c r="G565" s="4">
        <f t="shared" si="69"/>
        <v>269780.73804135289</v>
      </c>
      <c r="H565" s="42">
        <f t="shared" si="71"/>
        <v>9.8450536174760277</v>
      </c>
      <c r="I565" s="10">
        <f t="shared" si="72"/>
        <v>1.2912527521073618</v>
      </c>
      <c r="J565" s="4">
        <f t="shared" si="73"/>
        <v>1176.8138550661974</v>
      </c>
      <c r="K565" s="4">
        <f t="shared" si="67"/>
        <v>264.55956455784303</v>
      </c>
      <c r="L565" s="42">
        <f>Pressure!Q565</f>
        <v>0.71597369565955393</v>
      </c>
      <c r="M565" s="10">
        <f t="shared" si="68"/>
        <v>1.5376260290355248</v>
      </c>
      <c r="N565" s="10">
        <f t="shared" si="74"/>
        <v>2.6101623315922193</v>
      </c>
    </row>
    <row r="566" spans="3:14">
      <c r="C566" s="4">
        <f>Pressure!AB566*1000000</f>
        <v>6524684.4542668601</v>
      </c>
      <c r="D566" s="78">
        <f>Pressure!I566</f>
        <v>1.3967353966066323E-4</v>
      </c>
      <c r="E566" s="40">
        <f>Pressure!H566</f>
        <v>139.67353966066324</v>
      </c>
      <c r="F566" s="10">
        <f t="shared" si="70"/>
        <v>4.5999999999999996</v>
      </c>
      <c r="G566" s="4">
        <f t="shared" si="69"/>
        <v>269766.53786853817</v>
      </c>
      <c r="H566" s="42">
        <f t="shared" si="71"/>
        <v>9.8446437271573242</v>
      </c>
      <c r="I566" s="10">
        <f t="shared" si="72"/>
        <v>1.2912490040831861</v>
      </c>
      <c r="J566" s="4">
        <f t="shared" si="73"/>
        <v>1176.7484966477584</v>
      </c>
      <c r="K566" s="4">
        <f t="shared" si="67"/>
        <v>264.54487132947224</v>
      </c>
      <c r="L566" s="42">
        <f>Pressure!Q566</f>
        <v>0.71728025098274095</v>
      </c>
      <c r="M566" s="10">
        <f t="shared" si="68"/>
        <v>1.5375297095422147</v>
      </c>
      <c r="N566" s="10">
        <f t="shared" si="74"/>
        <v>2.6101623315922193</v>
      </c>
    </row>
    <row r="567" spans="3:14">
      <c r="C567" s="4">
        <f>Pressure!AB567*1000000</f>
        <v>6524334.3394311536</v>
      </c>
      <c r="D567" s="78">
        <f>Pressure!I567</f>
        <v>1.3967353966066323E-4</v>
      </c>
      <c r="E567" s="40">
        <f>Pressure!H567</f>
        <v>139.67353966066324</v>
      </c>
      <c r="F567" s="10">
        <f t="shared" si="70"/>
        <v>4.5999999999999996</v>
      </c>
      <c r="G567" s="4">
        <f t="shared" si="69"/>
        <v>269752.06218504009</v>
      </c>
      <c r="H567" s="42">
        <f t="shared" si="71"/>
        <v>9.8442258803280396</v>
      </c>
      <c r="I567" s="10">
        <f t="shared" si="72"/>
        <v>1.2912451829339657</v>
      </c>
      <c r="J567" s="4">
        <f t="shared" si="73"/>
        <v>1176.6818701502077</v>
      </c>
      <c r="K567" s="4">
        <f t="shared" si="67"/>
        <v>264.52989302419132</v>
      </c>
      <c r="L567" s="42">
        <f>Pressure!Q567</f>
        <v>0.71858679612059362</v>
      </c>
      <c r="M567" s="10">
        <f t="shared" si="68"/>
        <v>1.5374315015073494</v>
      </c>
      <c r="N567" s="10">
        <f t="shared" si="74"/>
        <v>2.6101623315922193</v>
      </c>
    </row>
    <row r="568" spans="3:14">
      <c r="C568" s="4">
        <f>Pressure!AB568*1000000</f>
        <v>6523977.5608068779</v>
      </c>
      <c r="D568" s="78">
        <f>Pressure!I568</f>
        <v>1.3967353966066323E-4</v>
      </c>
      <c r="E568" s="40">
        <f>Pressure!H568</f>
        <v>139.67353966066324</v>
      </c>
      <c r="F568" s="10">
        <f t="shared" si="70"/>
        <v>4.5999999999999996</v>
      </c>
      <c r="G568" s="4">
        <f t="shared" si="69"/>
        <v>269737.31098367076</v>
      </c>
      <c r="H568" s="42">
        <f t="shared" si="71"/>
        <v>9.8438000765585372</v>
      </c>
      <c r="I568" s="10">
        <f t="shared" si="72"/>
        <v>1.2912412886343207</v>
      </c>
      <c r="J568" s="4">
        <f t="shared" si="73"/>
        <v>1176.6139755404618</v>
      </c>
      <c r="K568" s="4">
        <f t="shared" si="67"/>
        <v>264.51462963456271</v>
      </c>
      <c r="L568" s="42">
        <f>Pressure!Q568</f>
        <v>0.71989333087502672</v>
      </c>
      <c r="M568" s="10">
        <f t="shared" si="68"/>
        <v>1.5373314049289435</v>
      </c>
      <c r="N568" s="10">
        <f t="shared" si="74"/>
        <v>2.6101623315922193</v>
      </c>
    </row>
    <row r="569" spans="3:14">
      <c r="C569" s="4">
        <f>Pressure!AB569*1000000</f>
        <v>6523614.1182168508</v>
      </c>
      <c r="D569" s="78">
        <f>Pressure!I569</f>
        <v>1.3967353966066323E-4</v>
      </c>
      <c r="E569" s="40">
        <f>Pressure!H569</f>
        <v>139.67353966066324</v>
      </c>
      <c r="F569" s="10">
        <f t="shared" si="70"/>
        <v>4.5999999999999996</v>
      </c>
      <c r="G569" s="4">
        <f t="shared" si="69"/>
        <v>269722.28425710445</v>
      </c>
      <c r="H569" s="42">
        <f t="shared" si="71"/>
        <v>9.8433663154109077</v>
      </c>
      <c r="I569" s="10">
        <f t="shared" si="72"/>
        <v>1.2912373211583814</v>
      </c>
      <c r="J569" s="4">
        <f t="shared" si="73"/>
        <v>1176.5448127848038</v>
      </c>
      <c r="K569" s="4">
        <f t="shared" si="67"/>
        <v>264.49908115300656</v>
      </c>
      <c r="L569" s="42">
        <f>Pressure!Q569</f>
        <v>0.72119985504792261</v>
      </c>
      <c r="M569" s="10">
        <f t="shared" si="68"/>
        <v>1.5372294198046874</v>
      </c>
      <c r="N569" s="10">
        <f t="shared" si="74"/>
        <v>2.6101623315922193</v>
      </c>
    </row>
    <row r="570" spans="3:14">
      <c r="C570" s="4">
        <f>Pressure!AB570*1000000</f>
        <v>6523244.0114798537</v>
      </c>
      <c r="D570" s="78">
        <f>Pressure!I570</f>
        <v>1.3967353966066323E-4</v>
      </c>
      <c r="E570" s="40">
        <f>Pressure!H570</f>
        <v>139.67353966066324</v>
      </c>
      <c r="F570" s="10">
        <f t="shared" si="70"/>
        <v>4.5999999999999996</v>
      </c>
      <c r="G570" s="4">
        <f t="shared" si="69"/>
        <v>269706.98199784866</v>
      </c>
      <c r="H570" s="42">
        <f t="shared" si="71"/>
        <v>9.8429245964381789</v>
      </c>
      <c r="I570" s="10">
        <f t="shared" si="72"/>
        <v>1.2912332804797788</v>
      </c>
      <c r="J570" s="4">
        <f t="shared" si="73"/>
        <v>1176.474381848747</v>
      </c>
      <c r="K570" s="4">
        <f t="shared" si="67"/>
        <v>264.48324757176994</v>
      </c>
      <c r="L570" s="42">
        <f>Pressure!Q570</f>
        <v>0.72250636844113103</v>
      </c>
      <c r="M570" s="10">
        <f t="shared" si="68"/>
        <v>1.5371255461326114</v>
      </c>
      <c r="N570" s="10">
        <f t="shared" si="74"/>
        <v>2.6101623315922193</v>
      </c>
    </row>
    <row r="571" spans="3:14">
      <c r="C571" s="4">
        <f>Pressure!AB571*1000000</f>
        <v>6522867.2404112639</v>
      </c>
      <c r="D571" s="78">
        <f>Pressure!I571</f>
        <v>1.3967353966066323E-4</v>
      </c>
      <c r="E571" s="40">
        <f>Pressure!H571</f>
        <v>139.67353966066324</v>
      </c>
      <c r="F571" s="10">
        <f t="shared" si="70"/>
        <v>4.5999999999999996</v>
      </c>
      <c r="G571" s="4">
        <f t="shared" si="69"/>
        <v>269691.40419827</v>
      </c>
      <c r="H571" s="42">
        <f t="shared" si="71"/>
        <v>9.8424749191850402</v>
      </c>
      <c r="I571" s="10">
        <f t="shared" si="72"/>
        <v>1.2912291665716518</v>
      </c>
      <c r="J571" s="4">
        <f t="shared" si="73"/>
        <v>1176.4026826971588</v>
      </c>
      <c r="K571" s="4">
        <f t="shared" si="67"/>
        <v>264.46712888295463</v>
      </c>
      <c r="L571" s="42">
        <f>Pressure!Q571</f>
        <v>0.72381287085646784</v>
      </c>
      <c r="M571" s="10">
        <f t="shared" si="68"/>
        <v>1.537019783909902</v>
      </c>
      <c r="N571" s="10">
        <f t="shared" si="74"/>
        <v>2.6101623315922193</v>
      </c>
    </row>
    <row r="572" spans="3:14">
      <c r="C572" s="4">
        <f>Pressure!AB572*1000000</f>
        <v>6522483.8048222205</v>
      </c>
      <c r="D572" s="78">
        <f>Pressure!I572</f>
        <v>1.3967353966066323E-4</v>
      </c>
      <c r="E572" s="40">
        <f>Pressure!H572</f>
        <v>139.67353966066324</v>
      </c>
      <c r="F572" s="10">
        <f t="shared" si="70"/>
        <v>4.5999999999999996</v>
      </c>
      <c r="G572" s="4">
        <f t="shared" si="69"/>
        <v>269675.55085055996</v>
      </c>
      <c r="H572" s="42">
        <f t="shared" si="71"/>
        <v>9.8420172831868609</v>
      </c>
      <c r="I572" s="10">
        <f t="shared" si="72"/>
        <v>1.2912249794066375</v>
      </c>
      <c r="J572" s="4">
        <f t="shared" si="73"/>
        <v>1176.3297152940988</v>
      </c>
      <c r="K572" s="4">
        <f t="shared" si="67"/>
        <v>264.4507250784809</v>
      </c>
      <c r="L572" s="42">
        <f>Pressure!Q572</f>
        <v>0.72511936209571481</v>
      </c>
      <c r="M572" s="10">
        <f t="shared" si="68"/>
        <v>1.5369121331340543</v>
      </c>
      <c r="N572" s="10">
        <f t="shared" si="74"/>
        <v>2.6101623315922193</v>
      </c>
    </row>
    <row r="573" spans="3:14">
      <c r="C573" s="4">
        <f>Pressure!AB573*1000000</f>
        <v>6522093.7045206875</v>
      </c>
      <c r="D573" s="78">
        <f>Pressure!I573</f>
        <v>1.3967353966066323E-4</v>
      </c>
      <c r="E573" s="40">
        <f>Pressure!H573</f>
        <v>139.67353966066324</v>
      </c>
      <c r="F573" s="10">
        <f t="shared" si="70"/>
        <v>4.5999999999999996</v>
      </c>
      <c r="G573" s="4">
        <f t="shared" si="69"/>
        <v>269659.42194677866</v>
      </c>
      <c r="H573" s="42">
        <f t="shared" si="71"/>
        <v>9.8415516879709521</v>
      </c>
      <c r="I573" s="10">
        <f t="shared" si="72"/>
        <v>1.2912207189568823</v>
      </c>
      <c r="J573" s="4">
        <f t="shared" si="73"/>
        <v>1176.2554796030226</v>
      </c>
      <c r="K573" s="4">
        <f t="shared" si="67"/>
        <v>264.43403615013324</v>
      </c>
      <c r="L573" s="42">
        <f>Pressure!Q573</f>
        <v>0.72642584196061888</v>
      </c>
      <c r="M573" s="10">
        <f t="shared" si="68"/>
        <v>1.5368025938022465</v>
      </c>
      <c r="N573" s="10">
        <f t="shared" si="74"/>
        <v>2.6101623315922193</v>
      </c>
    </row>
    <row r="574" spans="3:14">
      <c r="C574" s="4">
        <f>Pressure!AB574*1000000</f>
        <v>6521696.9393104455</v>
      </c>
      <c r="D574" s="78">
        <f>Pressure!I574</f>
        <v>1.3967353966066323E-4</v>
      </c>
      <c r="E574" s="40">
        <f>Pressure!H574</f>
        <v>139.67353966066324</v>
      </c>
      <c r="F574" s="10">
        <f t="shared" si="70"/>
        <v>4.5999999999999996</v>
      </c>
      <c r="G574" s="4">
        <f t="shared" si="69"/>
        <v>269643.01747881336</v>
      </c>
      <c r="H574" s="42">
        <f t="shared" si="71"/>
        <v>9.8410781330553458</v>
      </c>
      <c r="I574" s="10">
        <f t="shared" si="72"/>
        <v>1.2912163851940301</v>
      </c>
      <c r="J574" s="4">
        <f t="shared" si="73"/>
        <v>1176.1799755865902</v>
      </c>
      <c r="K574" s="4">
        <f t="shared" si="67"/>
        <v>264.41706208951717</v>
      </c>
      <c r="L574" s="42">
        <f>Pressure!Q574</f>
        <v>0.72773231025289165</v>
      </c>
      <c r="M574" s="10">
        <f t="shared" si="68"/>
        <v>1.536691165911741</v>
      </c>
      <c r="N574" s="10">
        <f t="shared" si="74"/>
        <v>2.6101623315922193</v>
      </c>
    </row>
    <row r="575" spans="3:14">
      <c r="C575" s="4">
        <f>Pressure!AB575*1000000</f>
        <v>6521293.5089918263</v>
      </c>
      <c r="D575" s="78">
        <f>Pressure!I575</f>
        <v>1.3967353966066323E-4</v>
      </c>
      <c r="E575" s="40">
        <f>Pressure!H575</f>
        <v>139.67353966066324</v>
      </c>
      <c r="F575" s="10">
        <f t="shared" si="70"/>
        <v>4.5999999999999996</v>
      </c>
      <c r="G575" s="4">
        <f t="shared" si="69"/>
        <v>269626.33743840869</v>
      </c>
      <c r="H575" s="42">
        <f t="shared" si="71"/>
        <v>9.8405966179497248</v>
      </c>
      <c r="I575" s="10">
        <f t="shared" si="72"/>
        <v>1.2912119780892313</v>
      </c>
      <c r="J575" s="4">
        <f t="shared" si="73"/>
        <v>1176.1032032068047</v>
      </c>
      <c r="K575" s="4">
        <f t="shared" si="67"/>
        <v>264.39980288809062</v>
      </c>
      <c r="L575" s="42">
        <f>Pressure!Q575</f>
        <v>0.72903876677420831</v>
      </c>
      <c r="M575" s="10">
        <f t="shared" si="68"/>
        <v>1.5365778494590661</v>
      </c>
      <c r="N575" s="10">
        <f t="shared" si="74"/>
        <v>2.6101623315922193</v>
      </c>
    </row>
    <row r="576" spans="3:14">
      <c r="C576" s="4">
        <f>Pressure!AB576*1000000</f>
        <v>6520883.4133613836</v>
      </c>
      <c r="D576" s="78">
        <f>Pressure!I576</f>
        <v>1.3967353966066323E-4</v>
      </c>
      <c r="E576" s="40">
        <f>Pressure!H576</f>
        <v>139.67353966066324</v>
      </c>
      <c r="F576" s="10">
        <f t="shared" si="70"/>
        <v>4.5999999999999996</v>
      </c>
      <c r="G576" s="4">
        <f t="shared" si="69"/>
        <v>269609.38181715296</v>
      </c>
      <c r="H576" s="42">
        <f t="shared" si="71"/>
        <v>9.8401071421549258</v>
      </c>
      <c r="I576" s="10">
        <f t="shared" si="72"/>
        <v>1.291207497613136</v>
      </c>
      <c r="J576" s="4">
        <f t="shared" si="73"/>
        <v>1176.0251624249504</v>
      </c>
      <c r="K576" s="4">
        <f t="shared" si="67"/>
        <v>264.38225853714994</v>
      </c>
      <c r="L576" s="42">
        <f>Pressure!Q576</f>
        <v>0.73034521132620767</v>
      </c>
      <c r="M576" s="10">
        <f t="shared" si="68"/>
        <v>1.536462644441374</v>
      </c>
      <c r="N576" s="10">
        <f t="shared" si="74"/>
        <v>2.6101623315922193</v>
      </c>
    </row>
    <row r="577" spans="3:14">
      <c r="C577" s="4">
        <f>Pressure!AB577*1000000</f>
        <v>6520466.6522117145</v>
      </c>
      <c r="D577" s="78">
        <f>Pressure!I577</f>
        <v>1.3967353966066323E-4</v>
      </c>
      <c r="E577" s="40">
        <f>Pressure!H577</f>
        <v>139.67353966066324</v>
      </c>
      <c r="F577" s="10">
        <f t="shared" si="70"/>
        <v>4.5999999999999996</v>
      </c>
      <c r="G577" s="4">
        <f t="shared" si="69"/>
        <v>269592.15060647111</v>
      </c>
      <c r="H577" s="42">
        <f t="shared" si="71"/>
        <v>9.8396097051628288</v>
      </c>
      <c r="I577" s="10">
        <f t="shared" si="72"/>
        <v>1.2912029437358947</v>
      </c>
      <c r="J577" s="4">
        <f t="shared" si="73"/>
        <v>1175.9458532015592</v>
      </c>
      <c r="K577" s="4">
        <f t="shared" si="67"/>
        <v>264.36442902782233</v>
      </c>
      <c r="L577" s="42">
        <f>Pressure!Q577</f>
        <v>0.73165164371049085</v>
      </c>
      <c r="M577" s="10">
        <f t="shared" si="68"/>
        <v>1.5363455508549424</v>
      </c>
      <c r="N577" s="10">
        <f t="shared" si="74"/>
        <v>2.6101623315922193</v>
      </c>
    </row>
    <row r="578" spans="3:14">
      <c r="C578" s="4">
        <f>Pressure!AB578*1000000</f>
        <v>6520043.2253320022</v>
      </c>
      <c r="D578" s="78">
        <f>Pressure!I578</f>
        <v>1.3967353966066323E-4</v>
      </c>
      <c r="E578" s="40">
        <f>Pressure!H578</f>
        <v>139.67353966066324</v>
      </c>
      <c r="F578" s="10">
        <f t="shared" si="70"/>
        <v>4.5999999999999996</v>
      </c>
      <c r="G578" s="4">
        <f t="shared" si="69"/>
        <v>269574.64379764668</v>
      </c>
      <c r="H578" s="42">
        <f t="shared" si="71"/>
        <v>9.8391043064569388</v>
      </c>
      <c r="I578" s="10">
        <f t="shared" si="72"/>
        <v>1.291198316427161</v>
      </c>
      <c r="J578" s="4">
        <f t="shared" si="73"/>
        <v>1175.8652754965121</v>
      </c>
      <c r="K578" s="4">
        <f t="shared" si="67"/>
        <v>264.34631435108855</v>
      </c>
      <c r="L578" s="42">
        <f>Pressure!Q578</f>
        <v>0.73295806372862116</v>
      </c>
      <c r="M578" s="10">
        <f t="shared" si="68"/>
        <v>1.5362265686963941</v>
      </c>
      <c r="N578" s="10">
        <f t="shared" si="74"/>
        <v>2.6101623315922193</v>
      </c>
    </row>
    <row r="579" spans="3:14">
      <c r="C579" s="4">
        <f>Pressure!AB579*1000000</f>
        <v>6519613.1325074509</v>
      </c>
      <c r="D579" s="78">
        <f>Pressure!I579</f>
        <v>1.3967353966066323E-4</v>
      </c>
      <c r="E579" s="40">
        <f>Pressure!H579</f>
        <v>139.67353966066324</v>
      </c>
      <c r="F579" s="10">
        <f t="shared" si="70"/>
        <v>4.5999999999999996</v>
      </c>
      <c r="G579" s="4">
        <f t="shared" si="69"/>
        <v>269556.86138179892</v>
      </c>
      <c r="H579" s="42">
        <f t="shared" si="71"/>
        <v>9.83859094551174</v>
      </c>
      <c r="I579" s="10">
        <f t="shared" si="72"/>
        <v>1.291193615656087</v>
      </c>
      <c r="J579" s="4">
        <f t="shared" si="73"/>
        <v>1175.7834292689342</v>
      </c>
      <c r="K579" s="4">
        <f t="shared" si="67"/>
        <v>264.32791449775959</v>
      </c>
      <c r="L579" s="42">
        <f>Pressure!Q579</f>
        <v>0.73426447118212324</v>
      </c>
      <c r="M579" s="10">
        <f t="shared" si="68"/>
        <v>1.5361056979620442</v>
      </c>
      <c r="N579" s="10">
        <f t="shared" si="74"/>
        <v>2.6101623315922193</v>
      </c>
    </row>
    <row r="580" spans="3:14">
      <c r="C580" s="4">
        <f>Pressure!AB580*1000000</f>
        <v>6519176.3735196441</v>
      </c>
      <c r="D580" s="78">
        <f>Pressure!I580</f>
        <v>1.3967353966066323E-4</v>
      </c>
      <c r="E580" s="40">
        <f>Pressure!H580</f>
        <v>139.67353966066324</v>
      </c>
      <c r="F580" s="10">
        <f t="shared" si="70"/>
        <v>4.5999999999999996</v>
      </c>
      <c r="G580" s="4">
        <f t="shared" si="69"/>
        <v>269538.80334989721</v>
      </c>
      <c r="H580" s="42">
        <f t="shared" si="71"/>
        <v>9.8380696217931067</v>
      </c>
      <c r="I580" s="10">
        <f t="shared" si="72"/>
        <v>1.2911888413913255</v>
      </c>
      <c r="J580" s="4">
        <f t="shared" si="73"/>
        <v>1175.7003144772611</v>
      </c>
      <c r="K580" s="4">
        <f t="shared" si="67"/>
        <v>264.30922945849136</v>
      </c>
      <c r="L580" s="42">
        <f>Pressure!Q580</f>
        <v>0.73557086587248233</v>
      </c>
      <c r="M580" s="10">
        <f t="shared" si="68"/>
        <v>1.5359829386478745</v>
      </c>
      <c r="N580" s="10">
        <f t="shared" si="74"/>
        <v>2.6101623315922193</v>
      </c>
    </row>
    <row r="581" spans="3:14">
      <c r="C581" s="4">
        <f>Pressure!AB581*1000000</f>
        <v>6518732.9481462827</v>
      </c>
      <c r="D581" s="78">
        <f>Pressure!I581</f>
        <v>1.3967353966066323E-4</v>
      </c>
      <c r="E581" s="40">
        <f>Pressure!H581</f>
        <v>139.67353966066324</v>
      </c>
      <c r="F581" s="10">
        <f t="shared" si="70"/>
        <v>4.5999999999999996</v>
      </c>
      <c r="G581" s="4">
        <f t="shared" si="69"/>
        <v>269520.46969275054</v>
      </c>
      <c r="H581" s="42">
        <f t="shared" si="71"/>
        <v>9.8375403347579731</v>
      </c>
      <c r="I581" s="10">
        <f t="shared" si="72"/>
        <v>1.2911839936010268</v>
      </c>
      <c r="J581" s="4">
        <f t="shared" si="73"/>
        <v>1175.6159310791893</v>
      </c>
      <c r="K581" s="4">
        <f t="shared" si="67"/>
        <v>264.29025922377349</v>
      </c>
      <c r="L581" s="42">
        <f>Pressure!Q581</f>
        <v>0.73687724760114393</v>
      </c>
      <c r="M581" s="10">
        <f t="shared" si="68"/>
        <v>1.535858290750068</v>
      </c>
      <c r="N581" s="10">
        <f t="shared" si="74"/>
        <v>2.6101623315922193</v>
      </c>
    </row>
    <row r="582" spans="3:14">
      <c r="C582" s="4">
        <f>Pressure!AB582*1000000</f>
        <v>6518282.8561615655</v>
      </c>
      <c r="D582" s="78">
        <f>Pressure!I582</f>
        <v>1.3967353966066323E-4</v>
      </c>
      <c r="E582" s="40">
        <f>Pressure!H582</f>
        <v>139.67353966066324</v>
      </c>
      <c r="F582" s="10">
        <f t="shared" si="70"/>
        <v>4.5999999999999996</v>
      </c>
      <c r="G582" s="4">
        <f t="shared" si="69"/>
        <v>269501.860401023</v>
      </c>
      <c r="H582" s="42">
        <f t="shared" si="71"/>
        <v>9.8370030838548299</v>
      </c>
      <c r="I582" s="10">
        <f t="shared" si="72"/>
        <v>1.2911790722528427</v>
      </c>
      <c r="J582" s="4">
        <f t="shared" si="73"/>
        <v>1175.5302790317494</v>
      </c>
      <c r="K582" s="4">
        <f t="shared" si="67"/>
        <v>264.27100378394618</v>
      </c>
      <c r="L582" s="42">
        <f>Pressure!Q582</f>
        <v>0.73818361616951278</v>
      </c>
      <c r="M582" s="10">
        <f t="shared" si="68"/>
        <v>1.5357317542642421</v>
      </c>
      <c r="N582" s="10">
        <f t="shared" si="74"/>
        <v>2.6101623315922193</v>
      </c>
    </row>
    <row r="583" spans="3:14">
      <c r="C583" s="4">
        <f>Pressure!AB583*1000000</f>
        <v>6517826.0973357074</v>
      </c>
      <c r="D583" s="78">
        <f>Pressure!I583</f>
        <v>1.3967353966066323E-4</v>
      </c>
      <c r="E583" s="40">
        <f>Pressure!H583</f>
        <v>139.67353966066324</v>
      </c>
      <c r="F583" s="10">
        <f t="shared" si="70"/>
        <v>4.5999999999999996</v>
      </c>
      <c r="G583" s="4">
        <f t="shared" si="69"/>
        <v>269482.97546521405</v>
      </c>
      <c r="H583" s="42">
        <f t="shared" si="71"/>
        <v>9.8364578685231052</v>
      </c>
      <c r="I583" s="10">
        <f t="shared" si="72"/>
        <v>1.2911740773139204</v>
      </c>
      <c r="J583" s="4">
        <f t="shared" si="73"/>
        <v>1175.4433582912134</v>
      </c>
      <c r="K583" s="4">
        <f t="shared" si="67"/>
        <v>264.25146312917883</v>
      </c>
      <c r="L583" s="42">
        <f>Pressure!Q583</f>
        <v>0.73948997137895267</v>
      </c>
      <c r="M583" s="10">
        <f t="shared" si="68"/>
        <v>1.5356033291863507</v>
      </c>
      <c r="N583" s="10">
        <f t="shared" si="74"/>
        <v>2.6101623315922193</v>
      </c>
    </row>
    <row r="584" spans="3:14">
      <c r="C584" s="4">
        <f>Pressure!AB584*1000000</f>
        <v>6517362.6714352062</v>
      </c>
      <c r="D584" s="78">
        <f>Pressure!I584</f>
        <v>1.3967353966066323E-4</v>
      </c>
      <c r="E584" s="40">
        <f>Pressure!H584</f>
        <v>139.67353966066324</v>
      </c>
      <c r="F584" s="10">
        <f t="shared" si="70"/>
        <v>4.5999999999999996</v>
      </c>
      <c r="G584" s="4">
        <f t="shared" si="69"/>
        <v>269463.81487566931</v>
      </c>
      <c r="H584" s="42">
        <f t="shared" si="71"/>
        <v>9.8359046881934997</v>
      </c>
      <c r="I584" s="10">
        <f t="shared" si="72"/>
        <v>1.2911690087509047</v>
      </c>
      <c r="J584" s="4">
        <f t="shared" si="73"/>
        <v>1175.3551688131454</v>
      </c>
      <c r="K584" s="4">
        <f t="shared" si="67"/>
        <v>264.23163724948188</v>
      </c>
      <c r="L584" s="42">
        <f>Pressure!Q584</f>
        <v>0.7407963130307853</v>
      </c>
      <c r="M584" s="10">
        <f t="shared" si="68"/>
        <v>1.5354730155116134</v>
      </c>
      <c r="N584" s="10">
        <f t="shared" si="74"/>
        <v>2.6101623315922193</v>
      </c>
    </row>
    <row r="585" spans="3:14">
      <c r="C585" s="4">
        <f>Pressure!AB585*1000000</f>
        <v>6516892.5782230813</v>
      </c>
      <c r="D585" s="78">
        <f>Pressure!I585</f>
        <v>1.3967353966066323E-4</v>
      </c>
      <c r="E585" s="40">
        <f>Pressure!H585</f>
        <v>139.67353966066324</v>
      </c>
      <c r="F585" s="10">
        <f t="shared" si="70"/>
        <v>4.5999999999999996</v>
      </c>
      <c r="G585" s="4">
        <f t="shared" si="69"/>
        <v>269444.37862259086</v>
      </c>
      <c r="H585" s="42">
        <f t="shared" si="71"/>
        <v>9.8353435422882551</v>
      </c>
      <c r="I585" s="10">
        <f t="shared" si="72"/>
        <v>1.2911638665299408</v>
      </c>
      <c r="J585" s="4">
        <f t="shared" si="73"/>
        <v>1175.265710552449</v>
      </c>
      <c r="K585" s="4">
        <f t="shared" si="67"/>
        <v>264.21152613471719</v>
      </c>
      <c r="L585" s="42">
        <f>Pressure!Q585</f>
        <v>0.74210264092628997</v>
      </c>
      <c r="M585" s="10">
        <f t="shared" si="68"/>
        <v>1.5353408132354924</v>
      </c>
      <c r="N585" s="10">
        <f t="shared" si="74"/>
        <v>2.6101623315922193</v>
      </c>
    </row>
    <row r="586" spans="3:14">
      <c r="C586" s="4">
        <f>Pressure!AB586*1000000</f>
        <v>6516415.8174582599</v>
      </c>
      <c r="D586" s="78">
        <f>Pressure!I586</f>
        <v>1.3967353966066323E-4</v>
      </c>
      <c r="E586" s="40">
        <f>Pressure!H586</f>
        <v>139.67353966066324</v>
      </c>
      <c r="F586" s="10">
        <f t="shared" si="70"/>
        <v>4.5999999999999996</v>
      </c>
      <c r="G586" s="4">
        <f t="shared" si="69"/>
        <v>269424.66669601126</v>
      </c>
      <c r="H586" s="42">
        <f t="shared" si="71"/>
        <v>9.8347744302204383</v>
      </c>
      <c r="I586" s="10">
        <f t="shared" si="72"/>
        <v>1.2911586506166657</v>
      </c>
      <c r="J586" s="4">
        <f t="shared" si="73"/>
        <v>1175.1749834632481</v>
      </c>
      <c r="K586" s="4">
        <f t="shared" si="67"/>
        <v>264.19112977457132</v>
      </c>
      <c r="L586" s="42">
        <f>Pressure!Q586</f>
        <v>0.743408954866703</v>
      </c>
      <c r="M586" s="10">
        <f t="shared" si="68"/>
        <v>1.5352067223533894</v>
      </c>
      <c r="N586" s="10">
        <f t="shared" si="74"/>
        <v>2.6101623315922193</v>
      </c>
    </row>
    <row r="587" spans="3:14">
      <c r="C587" s="4">
        <f>Pressure!AB587*1000000</f>
        <v>6515932.3888961747</v>
      </c>
      <c r="D587" s="78">
        <f>Pressure!I587</f>
        <v>1.3967353966066323E-4</v>
      </c>
      <c r="E587" s="40">
        <f>Pressure!H587</f>
        <v>139.67353966066324</v>
      </c>
      <c r="F587" s="10">
        <f t="shared" si="70"/>
        <v>4.5999999999999996</v>
      </c>
      <c r="G587" s="4">
        <f t="shared" si="69"/>
        <v>269404.67908581882</v>
      </c>
      <c r="H587" s="42">
        <f t="shared" si="71"/>
        <v>9.8341973513946357</v>
      </c>
      <c r="I587" s="10">
        <f t="shared" si="72"/>
        <v>1.291153360976216</v>
      </c>
      <c r="J587" s="4">
        <f t="shared" si="73"/>
        <v>1175.0829874990018</v>
      </c>
      <c r="K587" s="4">
        <f t="shared" si="67"/>
        <v>264.17044815858139</v>
      </c>
      <c r="L587" s="42">
        <f>Pressure!Q587</f>
        <v>0.74471525465321675</v>
      </c>
      <c r="M587" s="10">
        <f t="shared" si="68"/>
        <v>1.5350707428601174</v>
      </c>
      <c r="N587" s="10">
        <f t="shared" si="74"/>
        <v>2.6101623315922193</v>
      </c>
    </row>
    <row r="588" spans="3:14">
      <c r="C588" s="4">
        <f>Pressure!AB588*1000000</f>
        <v>6515442.2922882484</v>
      </c>
      <c r="D588" s="78">
        <f>Pressure!I588</f>
        <v>1.3967353966066323E-4</v>
      </c>
      <c r="E588" s="40">
        <f>Pressure!H588</f>
        <v>139.67353966066324</v>
      </c>
      <c r="F588" s="10">
        <f t="shared" si="70"/>
        <v>4.5999999999999996</v>
      </c>
      <c r="G588" s="4">
        <f t="shared" si="69"/>
        <v>269384.41578173602</v>
      </c>
      <c r="H588" s="42">
        <f t="shared" si="71"/>
        <v>9.833612305206346</v>
      </c>
      <c r="I588" s="10">
        <f t="shared" si="72"/>
        <v>1.2911479975732199</v>
      </c>
      <c r="J588" s="4">
        <f t="shared" si="73"/>
        <v>1174.989722612406</v>
      </c>
      <c r="K588" s="4">
        <f t="shared" si="67"/>
        <v>264.14948127611302</v>
      </c>
      <c r="L588" s="42">
        <f>Pressure!Q588</f>
        <v>0.74602154008697941</v>
      </c>
      <c r="M588" s="10">
        <f t="shared" si="68"/>
        <v>1.5349328747508295</v>
      </c>
      <c r="N588" s="10">
        <f t="shared" si="74"/>
        <v>2.6101623315922193</v>
      </c>
    </row>
    <row r="589" spans="3:14">
      <c r="C589" s="4">
        <f>Pressure!AB589*1000000</f>
        <v>6514945.5273823235</v>
      </c>
      <c r="D589" s="78">
        <f>Pressure!I589</f>
        <v>1.3967353966066323E-4</v>
      </c>
      <c r="E589" s="40">
        <f>Pressure!H589</f>
        <v>139.67353966066324</v>
      </c>
      <c r="F589" s="10">
        <f t="shared" si="70"/>
        <v>4.5999999999999996</v>
      </c>
      <c r="G589" s="4">
        <f t="shared" si="69"/>
        <v>269363.87677333714</v>
      </c>
      <c r="H589" s="42">
        <f t="shared" si="71"/>
        <v>9.8330192910424845</v>
      </c>
      <c r="I589" s="10">
        <f t="shared" si="72"/>
        <v>1.2911425603718021</v>
      </c>
      <c r="J589" s="4">
        <f t="shared" si="73"/>
        <v>1174.8951887554754</v>
      </c>
      <c r="K589" s="4">
        <f t="shared" si="67"/>
        <v>264.12822911637863</v>
      </c>
      <c r="L589" s="42">
        <f>Pressure!Q589</f>
        <v>0.74732781096909395</v>
      </c>
      <c r="M589" s="10">
        <f t="shared" si="68"/>
        <v>1.5347931180200927</v>
      </c>
      <c r="N589" s="10">
        <f t="shared" si="74"/>
        <v>2.6101623315922193</v>
      </c>
    </row>
    <row r="590" spans="3:14">
      <c r="C590" s="4">
        <f>Pressure!AB590*1000000</f>
        <v>6514442.0939226272</v>
      </c>
      <c r="D590" s="78">
        <f>Pressure!I590</f>
        <v>1.3967353966066323E-4</v>
      </c>
      <c r="E590" s="40">
        <f>Pressure!H590</f>
        <v>139.67353966066324</v>
      </c>
      <c r="F590" s="10">
        <f t="shared" si="70"/>
        <v>4.5999999999999996</v>
      </c>
      <c r="G590" s="4">
        <f t="shared" si="69"/>
        <v>269343.06205004727</v>
      </c>
      <c r="H590" s="42">
        <f t="shared" si="71"/>
        <v>9.8324183082813317</v>
      </c>
      <c r="I590" s="10">
        <f t="shared" si="72"/>
        <v>1.2911370493355832</v>
      </c>
      <c r="J590" s="4">
        <f t="shared" si="73"/>
        <v>1174.7993858795367</v>
      </c>
      <c r="K590" s="4">
        <f t="shared" si="67"/>
        <v>264.10669166843593</v>
      </c>
      <c r="L590" s="42">
        <f>Pressure!Q590</f>
        <v>0.74863406710061764</v>
      </c>
      <c r="M590" s="10">
        <f t="shared" si="68"/>
        <v>1.5346514726624625</v>
      </c>
      <c r="N590" s="10">
        <f t="shared" si="74"/>
        <v>2.6101623315922193</v>
      </c>
    </row>
    <row r="591" spans="3:14">
      <c r="C591" s="4">
        <f>Pressure!AB591*1000000</f>
        <v>6513931.9916492766</v>
      </c>
      <c r="D591" s="78">
        <f>Pressure!I591</f>
        <v>1.3967353966066323E-4</v>
      </c>
      <c r="E591" s="40">
        <f>Pressure!H591</f>
        <v>139.67353966066324</v>
      </c>
      <c r="F591" s="10">
        <f t="shared" si="70"/>
        <v>4.5999999999999996</v>
      </c>
      <c r="G591" s="4">
        <f t="shared" si="69"/>
        <v>269321.9716011213</v>
      </c>
      <c r="H591" s="42">
        <f t="shared" si="71"/>
        <v>9.831809356291954</v>
      </c>
      <c r="I591" s="10">
        <f t="shared" si="72"/>
        <v>1.2911314644276728</v>
      </c>
      <c r="J591" s="4">
        <f t="shared" si="73"/>
        <v>1174.702313935135</v>
      </c>
      <c r="K591" s="4">
        <f t="shared" ref="K591:K654" si="75">J591/4.4482</f>
        <v>264.08486892116696</v>
      </c>
      <c r="L591" s="42">
        <f>Pressure!Q591</f>
        <v>0.74994030828256164</v>
      </c>
      <c r="M591" s="10">
        <f t="shared" ref="M591:M654" si="76">(J591+J590)/2*(L591-L590)</f>
        <v>1.5345079386726783</v>
      </c>
      <c r="N591" s="10">
        <f t="shared" si="74"/>
        <v>2.6101623315922193</v>
      </c>
    </row>
    <row r="592" spans="3:14">
      <c r="C592" s="4">
        <f>Pressure!AB592*1000000</f>
        <v>6513415.2202988258</v>
      </c>
      <c r="D592" s="78">
        <f>Pressure!I592</f>
        <v>1.3967353966066323E-4</v>
      </c>
      <c r="E592" s="40">
        <f>Pressure!H592</f>
        <v>139.67353966066324</v>
      </c>
      <c r="F592" s="10">
        <f t="shared" si="70"/>
        <v>4.5999999999999996</v>
      </c>
      <c r="G592" s="4">
        <f t="shared" si="69"/>
        <v>269300.605415667</v>
      </c>
      <c r="H592" s="42">
        <f t="shared" si="71"/>
        <v>9.831192434434854</v>
      </c>
      <c r="I592" s="10">
        <f t="shared" si="72"/>
        <v>1.2911258056106754</v>
      </c>
      <c r="J592" s="4">
        <f t="shared" si="73"/>
        <v>1174.6039728721357</v>
      </c>
      <c r="K592" s="4">
        <f t="shared" si="75"/>
        <v>264.06276086330104</v>
      </c>
      <c r="L592" s="42">
        <f>Pressure!Q592</f>
        <v>0.75124653431589006</v>
      </c>
      <c r="M592" s="10">
        <f t="shared" si="76"/>
        <v>1.5343625160448868</v>
      </c>
      <c r="N592" s="10">
        <f t="shared" si="74"/>
        <v>2.6101623315922193</v>
      </c>
    </row>
    <row r="593" spans="3:14">
      <c r="C593" s="4">
        <f>Pressure!AB593*1000000</f>
        <v>6512891.7796041751</v>
      </c>
      <c r="D593" s="78">
        <f>Pressure!I593</f>
        <v>1.3967353966066323E-4</v>
      </c>
      <c r="E593" s="40">
        <f>Pressure!H593</f>
        <v>139.67353966066324</v>
      </c>
      <c r="F593" s="10">
        <f t="shared" si="70"/>
        <v>4.5999999999999996</v>
      </c>
      <c r="G593" s="4">
        <f t="shared" si="69"/>
        <v>269278.96348264092</v>
      </c>
      <c r="H593" s="42">
        <f t="shared" si="71"/>
        <v>9.8305675420618375</v>
      </c>
      <c r="I593" s="10">
        <f t="shared" si="72"/>
        <v>1.2911200728466887</v>
      </c>
      <c r="J593" s="4">
        <f t="shared" si="73"/>
        <v>1174.5043626397107</v>
      </c>
      <c r="K593" s="4">
        <f t="shared" si="75"/>
        <v>264.04036748341144</v>
      </c>
      <c r="L593" s="42">
        <f>Pressure!Q593</f>
        <v>0.75255274500151925</v>
      </c>
      <c r="M593" s="10">
        <f t="shared" si="76"/>
        <v>1.5342152047730921</v>
      </c>
      <c r="N593" s="10">
        <f t="shared" si="74"/>
        <v>2.6101623315922193</v>
      </c>
    </row>
    <row r="594" spans="3:14">
      <c r="C594" s="4">
        <f>Pressure!AB594*1000000</f>
        <v>6512361.6692942949</v>
      </c>
      <c r="D594" s="78">
        <f>Pressure!I594</f>
        <v>1.3967353966066323E-4</v>
      </c>
      <c r="E594" s="40">
        <f>Pressure!H594</f>
        <v>139.67353966066324</v>
      </c>
      <c r="F594" s="10">
        <f t="shared" si="70"/>
        <v>4.5999999999999996</v>
      </c>
      <c r="G594" s="4">
        <f t="shared" si="69"/>
        <v>269257.04579083726</v>
      </c>
      <c r="H594" s="42">
        <f t="shared" si="71"/>
        <v>9.829934678515718</v>
      </c>
      <c r="I594" s="10">
        <f t="shared" si="72"/>
        <v>1.2911142660973001</v>
      </c>
      <c r="J594" s="4">
        <f t="shared" si="73"/>
        <v>1174.4034831862832</v>
      </c>
      <c r="K594" s="4">
        <f t="shared" si="75"/>
        <v>264.01768876990315</v>
      </c>
      <c r="L594" s="42">
        <f>Pressure!Q594</f>
        <v>0.75385894014031751</v>
      </c>
      <c r="M594" s="10">
        <f t="shared" si="76"/>
        <v>1.5340660048515036</v>
      </c>
      <c r="N594" s="10">
        <f t="shared" si="74"/>
        <v>2.6101623315922193</v>
      </c>
    </row>
    <row r="595" spans="3:14">
      <c r="C595" s="4">
        <f>Pressure!AB595*1000000</f>
        <v>6511824.8890944673</v>
      </c>
      <c r="D595" s="78">
        <f>Pressure!I595</f>
        <v>1.3967353966066323E-4</v>
      </c>
      <c r="E595" s="40">
        <f>Pressure!H595</f>
        <v>139.67353966066324</v>
      </c>
      <c r="F595" s="10">
        <f t="shared" si="70"/>
        <v>4.5999999999999996</v>
      </c>
      <c r="G595" s="4">
        <f t="shared" si="69"/>
        <v>269234.85232889763</v>
      </c>
      <c r="H595" s="42">
        <f t="shared" si="71"/>
        <v>9.8292938431305519</v>
      </c>
      <c r="I595" s="10">
        <f t="shared" si="72"/>
        <v>1.2911083853235885</v>
      </c>
      <c r="J595" s="4">
        <f t="shared" si="73"/>
        <v>1174.3013344595749</v>
      </c>
      <c r="K595" s="4">
        <f t="shared" si="75"/>
        <v>263.99472471102354</v>
      </c>
      <c r="L595" s="42">
        <f>Pressure!Q595</f>
        <v>0.75516511953310406</v>
      </c>
      <c r="M595" s="10">
        <f t="shared" si="76"/>
        <v>1.5339149162737489</v>
      </c>
      <c r="N595" s="10">
        <f t="shared" si="74"/>
        <v>2.6101623315922193</v>
      </c>
    </row>
    <row r="596" spans="3:14">
      <c r="C596" s="4">
        <f>Pressure!AB596*1000000</f>
        <v>6511281.4387261057</v>
      </c>
      <c r="D596" s="78">
        <f>Pressure!I596</f>
        <v>1.3967353966066323E-4</v>
      </c>
      <c r="E596" s="40">
        <f>Pressure!H596</f>
        <v>139.67353966066324</v>
      </c>
      <c r="F596" s="10">
        <f t="shared" si="70"/>
        <v>4.5999999999999996</v>
      </c>
      <c r="G596" s="4">
        <f t="shared" si="69"/>
        <v>269212.38308530371</v>
      </c>
      <c r="H596" s="42">
        <f t="shared" si="71"/>
        <v>9.8286450352314745</v>
      </c>
      <c r="I596" s="10">
        <f t="shared" si="72"/>
        <v>1.2911024304861214</v>
      </c>
      <c r="J596" s="4">
        <f t="shared" si="73"/>
        <v>1174.1979164065708</v>
      </c>
      <c r="K596" s="4">
        <f t="shared" si="75"/>
        <v>263.97147529485426</v>
      </c>
      <c r="L596" s="42">
        <f>Pressure!Q596</f>
        <v>0.75647128298064881</v>
      </c>
      <c r="M596" s="10">
        <f t="shared" si="76"/>
        <v>1.5337619390337942</v>
      </c>
      <c r="N596" s="10">
        <f t="shared" si="74"/>
        <v>2.6101623315922193</v>
      </c>
    </row>
    <row r="597" spans="3:14">
      <c r="C597" s="4">
        <f>Pressure!AB597*1000000</f>
        <v>6510731.3179070428</v>
      </c>
      <c r="D597" s="78">
        <f>Pressure!I597</f>
        <v>1.3967353966066323E-4</v>
      </c>
      <c r="E597" s="40">
        <f>Pressure!H597</f>
        <v>139.67353966066324</v>
      </c>
      <c r="F597" s="10">
        <f t="shared" si="70"/>
        <v>4.5999999999999996</v>
      </c>
      <c r="G597" s="4">
        <f t="shared" si="69"/>
        <v>269189.63804838917</v>
      </c>
      <c r="H597" s="42">
        <f t="shared" si="71"/>
        <v>9.8279882541350041</v>
      </c>
      <c r="I597" s="10">
        <f t="shared" si="72"/>
        <v>1.2910964015449582</v>
      </c>
      <c r="J597" s="4">
        <f t="shared" si="73"/>
        <v>1174.0932289735747</v>
      </c>
      <c r="K597" s="4">
        <f t="shared" si="75"/>
        <v>263.94794050932393</v>
      </c>
      <c r="L597" s="42">
        <f>Pressure!Q597</f>
        <v>0.75777743028367128</v>
      </c>
      <c r="M597" s="10">
        <f t="shared" si="76"/>
        <v>1.5336070731249185</v>
      </c>
      <c r="N597" s="10">
        <f t="shared" si="74"/>
        <v>2.6101623315922193</v>
      </c>
    </row>
    <row r="598" spans="3:14">
      <c r="C598" s="4">
        <f>Pressure!AB598*1000000</f>
        <v>6510174.5263511706</v>
      </c>
      <c r="D598" s="78">
        <f>Pressure!I598</f>
        <v>1.3967353966066323E-4</v>
      </c>
      <c r="E598" s="40">
        <f>Pressure!H598</f>
        <v>139.67353966066324</v>
      </c>
      <c r="F598" s="10">
        <f t="shared" si="70"/>
        <v>4.5999999999999996</v>
      </c>
      <c r="G598" s="4">
        <f t="shared" si="69"/>
        <v>269166.61720632476</v>
      </c>
      <c r="H598" s="42">
        <f t="shared" si="71"/>
        <v>9.8273234991486067</v>
      </c>
      <c r="I598" s="10">
        <f t="shared" si="72"/>
        <v>1.2910902984596444</v>
      </c>
      <c r="J598" s="4">
        <f t="shared" si="73"/>
        <v>1173.9872721061406</v>
      </c>
      <c r="K598" s="4">
        <f t="shared" si="75"/>
        <v>263.92412034219251</v>
      </c>
      <c r="L598" s="42">
        <f>Pressure!Q598</f>
        <v>0.75908356124284038</v>
      </c>
      <c r="M598" s="10">
        <f t="shared" si="76"/>
        <v>1.5334503185407475</v>
      </c>
      <c r="N598" s="10">
        <f t="shared" si="74"/>
        <v>2.6101623315922193</v>
      </c>
    </row>
    <row r="599" spans="3:14">
      <c r="C599" s="4">
        <f>Pressure!AB599*1000000</f>
        <v>6509611.0637688162</v>
      </c>
      <c r="D599" s="78">
        <f>Pressure!I599</f>
        <v>1.3967353966066323E-4</v>
      </c>
      <c r="E599" s="40">
        <f>Pressure!H599</f>
        <v>139.67353966066324</v>
      </c>
      <c r="F599" s="10">
        <f t="shared" si="70"/>
        <v>4.5999999999999996</v>
      </c>
      <c r="G599" s="4">
        <f t="shared" si="69"/>
        <v>269143.32054713368</v>
      </c>
      <c r="H599" s="42">
        <f t="shared" si="71"/>
        <v>9.8266507695711844</v>
      </c>
      <c r="I599" s="10">
        <f t="shared" si="72"/>
        <v>1.2910841211892163</v>
      </c>
      <c r="J599" s="4">
        <f t="shared" si="73"/>
        <v>1173.8800457491443</v>
      </c>
      <c r="K599" s="4">
        <f t="shared" si="75"/>
        <v>263.90001478106745</v>
      </c>
      <c r="L599" s="42">
        <f>Pressure!Q599</f>
        <v>0.76038967565877325</v>
      </c>
      <c r="M599" s="10">
        <f t="shared" si="76"/>
        <v>1.5332916752742132</v>
      </c>
      <c r="N599" s="10">
        <f t="shared" si="74"/>
        <v>2.6101623315922193</v>
      </c>
    </row>
    <row r="600" spans="3:14">
      <c r="C600" s="4">
        <f>Pressure!AB600*1000000</f>
        <v>6509040.9298661659</v>
      </c>
      <c r="D600" s="78">
        <f>Pressure!I600</f>
        <v>1.3967353966066323E-4</v>
      </c>
      <c r="E600" s="40">
        <f>Pressure!H600</f>
        <v>139.67353966066324</v>
      </c>
      <c r="F600" s="10">
        <f t="shared" si="70"/>
        <v>4.5999999999999996</v>
      </c>
      <c r="G600" s="4">
        <f t="shared" si="69"/>
        <v>269119.74805866816</v>
      </c>
      <c r="H600" s="42">
        <f t="shared" si="71"/>
        <v>9.8259700646923278</v>
      </c>
      <c r="I600" s="10">
        <f t="shared" si="72"/>
        <v>1.2910778696921934</v>
      </c>
      <c r="J600" s="4">
        <f t="shared" si="73"/>
        <v>1173.771549846673</v>
      </c>
      <c r="K600" s="4">
        <f t="shared" si="75"/>
        <v>263.87562381337915</v>
      </c>
      <c r="L600" s="42">
        <f>Pressure!Q600</f>
        <v>0.7616957733320352</v>
      </c>
      <c r="M600" s="10">
        <f t="shared" si="76"/>
        <v>1.5331311433187034</v>
      </c>
      <c r="N600" s="10">
        <f t="shared" si="74"/>
        <v>2.6101623315922193</v>
      </c>
    </row>
    <row r="601" spans="3:14">
      <c r="C601" s="4">
        <f>Pressure!AB601*1000000</f>
        <v>6508464.1243461808</v>
      </c>
      <c r="D601" s="78">
        <f>Pressure!I601</f>
        <v>1.3967353966066323E-4</v>
      </c>
      <c r="E601" s="40">
        <f>Pressure!H601</f>
        <v>139.67353966066324</v>
      </c>
      <c r="F601" s="10">
        <f t="shared" si="70"/>
        <v>4.5999999999999996</v>
      </c>
      <c r="G601" s="4">
        <f t="shared" si="69"/>
        <v>269095.89972864691</v>
      </c>
      <c r="H601" s="42">
        <f t="shared" si="71"/>
        <v>9.8252813837934418</v>
      </c>
      <c r="I601" s="10">
        <f t="shared" si="72"/>
        <v>1.2910715439265872</v>
      </c>
      <c r="J601" s="4">
        <f t="shared" si="73"/>
        <v>1173.6617843422005</v>
      </c>
      <c r="K601" s="4">
        <f t="shared" si="75"/>
        <v>263.85094742641979</v>
      </c>
      <c r="L601" s="42">
        <f>Pressure!Q601</f>
        <v>0.76300185406313847</v>
      </c>
      <c r="M601" s="10">
        <f t="shared" si="76"/>
        <v>1.5329687226668025</v>
      </c>
      <c r="N601" s="10">
        <f t="shared" si="74"/>
        <v>2.6101623315922193</v>
      </c>
    </row>
    <row r="602" spans="3:14">
      <c r="C602" s="4">
        <f>Pressure!AB602*1000000</f>
        <v>6507880.6469074637</v>
      </c>
      <c r="D602" s="78">
        <f>Pressure!I602</f>
        <v>1.3967353966066323E-4</v>
      </c>
      <c r="E602" s="40">
        <f>Pressure!H602</f>
        <v>139.67353966066324</v>
      </c>
      <c r="F602" s="10">
        <f t="shared" si="70"/>
        <v>4.5999999999999996</v>
      </c>
      <c r="G602" s="4">
        <f t="shared" si="69"/>
        <v>269071.77554460854</v>
      </c>
      <c r="H602" s="42">
        <f t="shared" si="71"/>
        <v>9.8245847261463837</v>
      </c>
      <c r="I602" s="10">
        <f t="shared" si="72"/>
        <v>1.2910651438498892</v>
      </c>
      <c r="J602" s="4">
        <f t="shared" si="73"/>
        <v>1173.5507491783715</v>
      </c>
      <c r="K602" s="4">
        <f t="shared" si="75"/>
        <v>263.82598560729542</v>
      </c>
      <c r="L602" s="42">
        <f>Pressure!Q602</f>
        <v>0.76430791765254225</v>
      </c>
      <c r="M602" s="10">
        <f t="shared" si="76"/>
        <v>1.5328044133116998</v>
      </c>
      <c r="N602" s="10">
        <f t="shared" si="74"/>
        <v>2.6101623315922193</v>
      </c>
    </row>
    <row r="603" spans="3:14">
      <c r="C603" s="4">
        <f>Pressure!AB603*1000000</f>
        <v>6507290.4972453527</v>
      </c>
      <c r="D603" s="78">
        <f>Pressure!I603</f>
        <v>1.3967353966066323E-4</v>
      </c>
      <c r="E603" s="40">
        <f>Pressure!H603</f>
        <v>139.67353966066324</v>
      </c>
      <c r="F603" s="10">
        <f t="shared" si="70"/>
        <v>4.5999999999999996</v>
      </c>
      <c r="G603" s="4">
        <f t="shared" si="69"/>
        <v>269047.37549395661</v>
      </c>
      <c r="H603" s="42">
        <f t="shared" si="71"/>
        <v>9.8238800910147646</v>
      </c>
      <c r="I603" s="10">
        <f t="shared" si="72"/>
        <v>1.2910586694190813</v>
      </c>
      <c r="J603" s="4">
        <f t="shared" si="73"/>
        <v>1173.4384442972091</v>
      </c>
      <c r="K603" s="4">
        <f t="shared" si="75"/>
        <v>263.80073834297224</v>
      </c>
      <c r="L603" s="42">
        <f>Pressure!Q603</f>
        <v>0.76561396390065128</v>
      </c>
      <c r="M603" s="10">
        <f t="shared" si="76"/>
        <v>1.5326382152456202</v>
      </c>
      <c r="N603" s="10">
        <f t="shared" si="74"/>
        <v>2.6101623315922193</v>
      </c>
    </row>
    <row r="604" spans="3:14">
      <c r="C604" s="4">
        <f>Pressure!AB604*1000000</f>
        <v>6506693.6750510046</v>
      </c>
      <c r="D604" s="78">
        <f>Pressure!I604</f>
        <v>1.3967353966066323E-4</v>
      </c>
      <c r="E604" s="40">
        <f>Pressure!H604</f>
        <v>139.67353966066324</v>
      </c>
      <c r="F604" s="10">
        <f t="shared" si="70"/>
        <v>4.5999999999999996</v>
      </c>
      <c r="G604" s="4">
        <f t="shared" ref="G604:G667" si="77">IF(C604/(1+(k-1)/2*N604^2)^(k/(k-1))&lt;patm*1000000,patm*1000000,C604/(1+(k-1)/2*N604^2)^(k/(k-1)))</f>
        <v>269022.69956392184</v>
      </c>
      <c r="H604" s="42">
        <f t="shared" si="71"/>
        <v>9.8231674776528362</v>
      </c>
      <c r="I604" s="10">
        <f t="shared" si="72"/>
        <v>1.2910521205906254</v>
      </c>
      <c r="J604" s="4">
        <f t="shared" si="73"/>
        <v>1173.3248696399405</v>
      </c>
      <c r="K604" s="4">
        <f t="shared" si="75"/>
        <v>263.7752056202375</v>
      </c>
      <c r="L604" s="42">
        <f>Pressure!Q604</f>
        <v>0.76691999260781585</v>
      </c>
      <c r="M604" s="10">
        <f t="shared" si="76"/>
        <v>1.5324701284612814</v>
      </c>
      <c r="N604" s="10">
        <f t="shared" si="74"/>
        <v>2.6101623315922193</v>
      </c>
    </row>
    <row r="605" spans="3:14">
      <c r="C605" s="4">
        <f>Pressure!AB605*1000000</f>
        <v>6506090.1800120752</v>
      </c>
      <c r="D605" s="78">
        <f>Pressure!I605</f>
        <v>1.3967353966066323E-4</v>
      </c>
      <c r="E605" s="40">
        <f>Pressure!H605</f>
        <v>139.67353966066324</v>
      </c>
      <c r="F605" s="10">
        <f t="shared" ref="F605:F668" si="78">aexit/E605</f>
        <v>4.5999999999999996</v>
      </c>
      <c r="G605" s="4">
        <f t="shared" si="77"/>
        <v>268997.7477415902</v>
      </c>
      <c r="H605" s="42">
        <f t="shared" ref="H605:H668" si="79">1/(((k+1)/2)^(1/(k-1))*(patm*1000000/C605)^(1/k)*SQRT((k+1)/(k-1)*(1-(patm*1000000/C605)^((k-1)/k))))</f>
        <v>9.8224468853063343</v>
      </c>
      <c r="I605" s="10">
        <f t="shared" ref="I605:I668" si="80">etanoz*SQRT(2*k^2/(k-1)*(2/(k+1))^((k+1)/(k-1))*(1-(G605/C605)^((k-1)/k)))+(G605-patm*1000000)/C605*(aexit/E605)</f>
        <v>1.2910454973204699</v>
      </c>
      <c r="J605" s="4">
        <f t="shared" ref="J605:J668" si="81">I605*D605*C605</f>
        <v>1173.210025147127</v>
      </c>
      <c r="K605" s="4">
        <f t="shared" si="75"/>
        <v>263.74938742572886</v>
      </c>
      <c r="L605" s="42">
        <f>Pressure!Q605</f>
        <v>0.7682260035743308</v>
      </c>
      <c r="M605" s="10">
        <f t="shared" si="76"/>
        <v>1.5323001529509546</v>
      </c>
      <c r="N605" s="10">
        <f t="shared" si="74"/>
        <v>2.6101623315922193</v>
      </c>
    </row>
    <row r="606" spans="3:14">
      <c r="C606" s="4">
        <f>Pressure!AB606*1000000</f>
        <v>6505480.0118122352</v>
      </c>
      <c r="D606" s="78">
        <f>Pressure!I606</f>
        <v>1.3967353966066323E-4</v>
      </c>
      <c r="E606" s="40">
        <f>Pressure!H606</f>
        <v>139.67353966066324</v>
      </c>
      <c r="F606" s="10">
        <f t="shared" si="78"/>
        <v>4.5999999999999996</v>
      </c>
      <c r="G606" s="4">
        <f t="shared" si="77"/>
        <v>268972.5200138829</v>
      </c>
      <c r="H606" s="42">
        <f t="shared" si="79"/>
        <v>9.8217183132118553</v>
      </c>
      <c r="I606" s="10">
        <f t="shared" si="80"/>
        <v>1.291038799564044</v>
      </c>
      <c r="J606" s="4">
        <f t="shared" si="81"/>
        <v>1173.0939107585716</v>
      </c>
      <c r="K606" s="4">
        <f t="shared" si="75"/>
        <v>263.72328374591331</v>
      </c>
      <c r="L606" s="42">
        <f>Pressure!Q606</f>
        <v>0.76953199660043503</v>
      </c>
      <c r="M606" s="10">
        <f t="shared" si="76"/>
        <v>1.5321282887068803</v>
      </c>
      <c r="N606" s="10">
        <f t="shared" ref="N606:N669" si="82">N605-1/834*(me-mef)</f>
        <v>2.6101623315922193</v>
      </c>
    </row>
    <row r="607" spans="3:14">
      <c r="C607" s="4">
        <f>Pressure!AB607*1000000</f>
        <v>6504863.1701315492</v>
      </c>
      <c r="D607" s="78">
        <f>Pressure!I607</f>
        <v>1.3967353966066323E-4</v>
      </c>
      <c r="E607" s="40">
        <f>Pressure!H607</f>
        <v>139.67353966066324</v>
      </c>
      <c r="F607" s="10">
        <f t="shared" si="78"/>
        <v>4.5999999999999996</v>
      </c>
      <c r="G607" s="4">
        <f t="shared" si="77"/>
        <v>268947.01636757201</v>
      </c>
      <c r="H607" s="42">
        <f t="shared" si="79"/>
        <v>9.820981760597336</v>
      </c>
      <c r="I607" s="10">
        <f t="shared" si="80"/>
        <v>1.291032027276261</v>
      </c>
      <c r="J607" s="4">
        <f t="shared" si="81"/>
        <v>1172.976526413391</v>
      </c>
      <c r="K607" s="4">
        <f t="shared" si="75"/>
        <v>263.69689456710375</v>
      </c>
      <c r="L607" s="42">
        <f>Pressure!Q607</f>
        <v>0.7708379714863105</v>
      </c>
      <c r="M607" s="10">
        <f t="shared" si="76"/>
        <v>1.5319545357207358</v>
      </c>
      <c r="N607" s="10">
        <f t="shared" si="82"/>
        <v>2.6101623315922193</v>
      </c>
    </row>
    <row r="608" spans="3:14">
      <c r="C608" s="4">
        <f>Pressure!AB608*1000000</f>
        <v>6504239.6546461424</v>
      </c>
      <c r="D608" s="78">
        <f>Pressure!I608</f>
        <v>1.3967353966066323E-4</v>
      </c>
      <c r="E608" s="40">
        <f>Pressure!H608</f>
        <v>139.67353966066324</v>
      </c>
      <c r="F608" s="10">
        <f t="shared" si="78"/>
        <v>4.5999999999999996</v>
      </c>
      <c r="G608" s="4">
        <f t="shared" si="77"/>
        <v>268921.23678926681</v>
      </c>
      <c r="H608" s="42">
        <f t="shared" si="79"/>
        <v>9.8202372266816287</v>
      </c>
      <c r="I608" s="10">
        <f t="shared" si="80"/>
        <v>1.2910251804115134</v>
      </c>
      <c r="J608" s="4">
        <f t="shared" si="81"/>
        <v>1172.8578720499518</v>
      </c>
      <c r="K608" s="4">
        <f t="shared" si="75"/>
        <v>263.67021987544439</v>
      </c>
      <c r="L608" s="42">
        <f>Pressure!Q608</f>
        <v>0.77214392803208221</v>
      </c>
      <c r="M608" s="10">
        <f t="shared" si="76"/>
        <v>1.5317788939848136</v>
      </c>
      <c r="N608" s="10">
        <f t="shared" si="82"/>
        <v>2.6101623315922193</v>
      </c>
    </row>
    <row r="609" spans="3:14">
      <c r="C609" s="4">
        <f>Pressure!AB609*1000000</f>
        <v>6503609.4650285309</v>
      </c>
      <c r="D609" s="78">
        <f>Pressure!I609</f>
        <v>1.3967353966066323E-4</v>
      </c>
      <c r="E609" s="40">
        <f>Pressure!H609</f>
        <v>139.67353966066324</v>
      </c>
      <c r="F609" s="10">
        <f t="shared" si="78"/>
        <v>4.5999999999999996</v>
      </c>
      <c r="G609" s="4">
        <f t="shared" si="77"/>
        <v>268895.18126542727</v>
      </c>
      <c r="H609" s="42">
        <f t="shared" si="79"/>
        <v>9.819484710674935</v>
      </c>
      <c r="I609" s="10">
        <f t="shared" si="80"/>
        <v>1.2910182589236765</v>
      </c>
      <c r="J609" s="4">
        <f t="shared" si="81"/>
        <v>1172.7379476059346</v>
      </c>
      <c r="K609" s="4">
        <f t="shared" si="75"/>
        <v>263.64325965692518</v>
      </c>
      <c r="L609" s="42">
        <f>Pressure!Q609</f>
        <v>0.77344986603781696</v>
      </c>
      <c r="M609" s="10">
        <f t="shared" si="76"/>
        <v>1.5316013634905901</v>
      </c>
      <c r="N609" s="10">
        <f t="shared" si="82"/>
        <v>2.6101623315922193</v>
      </c>
    </row>
    <row r="610" spans="3:14">
      <c r="C610" s="4">
        <f>Pressure!AB610*1000000</f>
        <v>6502972.6009472515</v>
      </c>
      <c r="D610" s="78">
        <f>Pressure!I610</f>
        <v>1.3967353966066323E-4</v>
      </c>
      <c r="E610" s="40">
        <f>Pressure!H610</f>
        <v>139.67353966066324</v>
      </c>
      <c r="F610" s="10">
        <f t="shared" si="78"/>
        <v>4.5999999999999996</v>
      </c>
      <c r="G610" s="4">
        <f t="shared" si="77"/>
        <v>268868.84978234884</v>
      </c>
      <c r="H610" s="42">
        <f t="shared" si="79"/>
        <v>9.8187242117782993</v>
      </c>
      <c r="I610" s="10">
        <f t="shared" si="80"/>
        <v>1.2910112627661028</v>
      </c>
      <c r="J610" s="4">
        <f t="shared" si="81"/>
        <v>1172.6167530182615</v>
      </c>
      <c r="K610" s="4">
        <f t="shared" si="75"/>
        <v>263.61601389736558</v>
      </c>
      <c r="L610" s="42">
        <f>Pressure!Q610</f>
        <v>0.77475578530352296</v>
      </c>
      <c r="M610" s="10">
        <f t="shared" si="76"/>
        <v>1.5314219442296346</v>
      </c>
      <c r="N610" s="10">
        <f t="shared" si="82"/>
        <v>2.6101623315922193</v>
      </c>
    </row>
    <row r="611" spans="3:14">
      <c r="C611" s="4">
        <f>Pressure!AB611*1000000</f>
        <v>6502329.0620672097</v>
      </c>
      <c r="D611" s="78">
        <f>Pressure!I611</f>
        <v>1.3967353966066323E-4</v>
      </c>
      <c r="E611" s="40">
        <f>Pressure!H611</f>
        <v>139.67353966066324</v>
      </c>
      <c r="F611" s="10">
        <f t="shared" si="78"/>
        <v>4.5999999999999996</v>
      </c>
      <c r="G611" s="4">
        <f t="shared" si="77"/>
        <v>268842.2423261769</v>
      </c>
      <c r="H611" s="42">
        <f t="shared" si="79"/>
        <v>9.8179557291840602</v>
      </c>
      <c r="I611" s="10">
        <f t="shared" si="80"/>
        <v>1.2910041918916257</v>
      </c>
      <c r="J611" s="4">
        <f t="shared" si="81"/>
        <v>1172.4942882231653</v>
      </c>
      <c r="K611" s="4">
        <f t="shared" si="75"/>
        <v>263.58848258243006</v>
      </c>
      <c r="L611" s="42">
        <f>Pressure!Q611</f>
        <v>0.77606168562914912</v>
      </c>
      <c r="M611" s="10">
        <f t="shared" si="76"/>
        <v>1.5312406361933455</v>
      </c>
      <c r="N611" s="10">
        <f t="shared" si="82"/>
        <v>2.6101623315922193</v>
      </c>
    </row>
    <row r="612" spans="3:14">
      <c r="C612" s="4">
        <f>Pressure!AB612*1000000</f>
        <v>6501678.8480493743</v>
      </c>
      <c r="D612" s="78">
        <f>Pressure!I612</f>
        <v>1.3967353966066323E-4</v>
      </c>
      <c r="E612" s="40">
        <f>Pressure!H612</f>
        <v>139.67353966066324</v>
      </c>
      <c r="F612" s="10">
        <f t="shared" si="78"/>
        <v>4.5999999999999996</v>
      </c>
      <c r="G612" s="4">
        <f t="shared" si="77"/>
        <v>268815.35888289398</v>
      </c>
      <c r="H612" s="42">
        <f t="shared" si="79"/>
        <v>9.8171792620755038</v>
      </c>
      <c r="I612" s="10">
        <f t="shared" si="80"/>
        <v>1.2909970462525551</v>
      </c>
      <c r="J612" s="4">
        <f t="shared" si="81"/>
        <v>1172.3705531561282</v>
      </c>
      <c r="K612" s="4">
        <f t="shared" si="75"/>
        <v>263.56066569761435</v>
      </c>
      <c r="L612" s="42">
        <f>Pressure!Q612</f>
        <v>0.77736756681458452</v>
      </c>
      <c r="M612" s="10">
        <f t="shared" si="76"/>
        <v>1.5310574393730891</v>
      </c>
      <c r="N612" s="10">
        <f t="shared" si="82"/>
        <v>2.6101623315922193</v>
      </c>
    </row>
    <row r="613" spans="3:14">
      <c r="C613" s="4">
        <f>Pressure!AB613*1000000</f>
        <v>6501021.958551025</v>
      </c>
      <c r="D613" s="78">
        <f>Pressure!I613</f>
        <v>1.3967353966066323E-4</v>
      </c>
      <c r="E613" s="40">
        <f>Pressure!H613</f>
        <v>139.67353966066324</v>
      </c>
      <c r="F613" s="10">
        <f t="shared" si="78"/>
        <v>4.5999999999999996</v>
      </c>
      <c r="G613" s="4">
        <f t="shared" si="77"/>
        <v>268788.19943833019</v>
      </c>
      <c r="H613" s="42">
        <f t="shared" si="79"/>
        <v>9.8163948096270666</v>
      </c>
      <c r="I613" s="10">
        <f t="shared" si="80"/>
        <v>1.2909898258006793</v>
      </c>
      <c r="J613" s="4">
        <f t="shared" si="81"/>
        <v>1172.2455477519311</v>
      </c>
      <c r="K613" s="4">
        <f t="shared" si="75"/>
        <v>263.53256322825661</v>
      </c>
      <c r="L613" s="42">
        <f>Pressure!Q613</f>
        <v>0.77867342865965761</v>
      </c>
      <c r="M613" s="10">
        <f t="shared" si="76"/>
        <v>1.530872353759932</v>
      </c>
      <c r="N613" s="10">
        <f t="shared" si="82"/>
        <v>2.6101623315922193</v>
      </c>
    </row>
    <row r="614" spans="3:14">
      <c r="C614" s="4">
        <f>Pressure!AB614*1000000</f>
        <v>6500358.3932256382</v>
      </c>
      <c r="D614" s="78">
        <f>Pressure!I614</f>
        <v>1.3967353966066323E-4</v>
      </c>
      <c r="E614" s="40">
        <f>Pressure!H614</f>
        <v>139.67353966066324</v>
      </c>
      <c r="F614" s="10">
        <f t="shared" si="78"/>
        <v>4.5999999999999996</v>
      </c>
      <c r="G614" s="4">
        <f t="shared" si="77"/>
        <v>268760.7639781583</v>
      </c>
      <c r="H614" s="42">
        <f t="shared" si="79"/>
        <v>9.815602371004303</v>
      </c>
      <c r="I614" s="10">
        <f t="shared" si="80"/>
        <v>1.2909825304872624</v>
      </c>
      <c r="J614" s="4">
        <f t="shared" si="81"/>
        <v>1172.1192719446306</v>
      </c>
      <c r="K614" s="4">
        <f t="shared" si="75"/>
        <v>263.50417515953205</v>
      </c>
      <c r="L614" s="42">
        <f>Pressure!Q614</f>
        <v>0.77997927096413555</v>
      </c>
      <c r="M614" s="10">
        <f t="shared" si="76"/>
        <v>1.5306853793447892</v>
      </c>
      <c r="N614" s="10">
        <f t="shared" si="82"/>
        <v>2.6101623315922193</v>
      </c>
    </row>
    <row r="615" spans="3:14">
      <c r="C615" s="4">
        <f>Pressure!AB615*1000000</f>
        <v>6499688.1517228819</v>
      </c>
      <c r="D615" s="78">
        <f>Pressure!I615</f>
        <v>1.3967353966066323E-4</v>
      </c>
      <c r="E615" s="40">
        <f>Pressure!H615</f>
        <v>139.67353966066324</v>
      </c>
      <c r="F615" s="10">
        <f t="shared" si="78"/>
        <v>4.5999999999999996</v>
      </c>
      <c r="G615" s="4">
        <f t="shared" si="77"/>
        <v>268733.05248789367</v>
      </c>
      <c r="H615" s="42">
        <f t="shared" si="79"/>
        <v>9.8148019453638113</v>
      </c>
      <c r="I615" s="10">
        <f t="shared" si="80"/>
        <v>1.2909751602630446</v>
      </c>
      <c r="J615" s="4">
        <f t="shared" si="81"/>
        <v>1171.991725667559</v>
      </c>
      <c r="K615" s="4">
        <f t="shared" si="75"/>
        <v>263.47550147645319</v>
      </c>
      <c r="L615" s="42">
        <f>Pressure!Q615</f>
        <v>0.78128509352772357</v>
      </c>
      <c r="M615" s="10">
        <f t="shared" si="76"/>
        <v>1.5304965161184123</v>
      </c>
      <c r="N615" s="10">
        <f t="shared" si="82"/>
        <v>2.6101623315922193</v>
      </c>
    </row>
    <row r="616" spans="3:14">
      <c r="C616" s="4">
        <f>Pressure!AB616*1000000</f>
        <v>6499011.2336885389</v>
      </c>
      <c r="D616" s="78">
        <f>Pressure!I616</f>
        <v>1.3967353966066323E-4</v>
      </c>
      <c r="E616" s="40">
        <f>Pressure!H616</f>
        <v>139.67353966066324</v>
      </c>
      <c r="F616" s="10">
        <f t="shared" si="78"/>
        <v>4.5999999999999996</v>
      </c>
      <c r="G616" s="4">
        <f t="shared" si="77"/>
        <v>268705.06495289091</v>
      </c>
      <c r="H616" s="42">
        <f t="shared" si="79"/>
        <v>9.8139935318531535</v>
      </c>
      <c r="I616" s="10">
        <f t="shared" si="80"/>
        <v>1.2909677150782397</v>
      </c>
      <c r="J616" s="4">
        <f t="shared" si="81"/>
        <v>1171.8629088533096</v>
      </c>
      <c r="K616" s="4">
        <f t="shared" si="75"/>
        <v>263.44654216386618</v>
      </c>
      <c r="L616" s="42">
        <f>Pressure!Q616</f>
        <v>0.78259089615006439</v>
      </c>
      <c r="M616" s="10">
        <f t="shared" si="76"/>
        <v>1.5303057640715088</v>
      </c>
      <c r="N616" s="10">
        <f t="shared" si="82"/>
        <v>2.6101623315922193</v>
      </c>
    </row>
    <row r="617" spans="3:14">
      <c r="C617" s="4">
        <f>Pressure!AB617*1000000</f>
        <v>6498327.6387647102</v>
      </c>
      <c r="D617" s="78">
        <f>Pressure!I617</f>
        <v>1.3967353966066323E-4</v>
      </c>
      <c r="E617" s="40">
        <f>Pressure!H617</f>
        <v>139.67353966066324</v>
      </c>
      <c r="F617" s="10">
        <f t="shared" si="78"/>
        <v>4.5999999999999996</v>
      </c>
      <c r="G617" s="4">
        <f t="shared" si="77"/>
        <v>268676.80135835265</v>
      </c>
      <c r="H617" s="42">
        <f t="shared" si="79"/>
        <v>9.8131771296110912</v>
      </c>
      <c r="I617" s="10">
        <f t="shared" si="80"/>
        <v>1.290960194882536</v>
      </c>
      <c r="J617" s="4">
        <f t="shared" si="81"/>
        <v>1171.7328214337738</v>
      </c>
      <c r="K617" s="4">
        <f t="shared" si="75"/>
        <v>263.41729720645964</v>
      </c>
      <c r="L617" s="42">
        <f>Pressure!Q617</f>
        <v>0.78389667863073753</v>
      </c>
      <c r="M617" s="10">
        <f t="shared" si="76"/>
        <v>1.5301131231946299</v>
      </c>
      <c r="N617" s="10">
        <f t="shared" si="82"/>
        <v>2.6101623315922193</v>
      </c>
    </row>
    <row r="618" spans="3:14">
      <c r="C618" s="4">
        <f>Pressure!AB618*1000000</f>
        <v>6497637.3665895583</v>
      </c>
      <c r="D618" s="78">
        <f>Pressure!I618</f>
        <v>1.3967353966066323E-4</v>
      </c>
      <c r="E618" s="40">
        <f>Pressure!H618</f>
        <v>139.67353966066324</v>
      </c>
      <c r="F618" s="10">
        <f t="shared" si="78"/>
        <v>4.5999999999999996</v>
      </c>
      <c r="G618" s="4">
        <f t="shared" si="77"/>
        <v>268648.2616893184</v>
      </c>
      <c r="H618" s="42">
        <f t="shared" si="79"/>
        <v>9.8123527377672755</v>
      </c>
      <c r="I618" s="10">
        <f t="shared" si="80"/>
        <v>1.2909525996250943</v>
      </c>
      <c r="J618" s="4">
        <f t="shared" si="81"/>
        <v>1171.6014633400948</v>
      </c>
      <c r="K618" s="4">
        <f t="shared" si="75"/>
        <v>263.38776658875383</v>
      </c>
      <c r="L618" s="42">
        <f>Pressure!Q618</f>
        <v>0.78520244076925871</v>
      </c>
      <c r="M618" s="10">
        <f t="shared" si="76"/>
        <v>1.5299185934781663</v>
      </c>
      <c r="N618" s="10">
        <f t="shared" si="82"/>
        <v>2.6101623315922193</v>
      </c>
    </row>
    <row r="619" spans="3:14">
      <c r="C619" s="4">
        <f>Pressure!AB619*1000000</f>
        <v>6496940.4167975429</v>
      </c>
      <c r="D619" s="78">
        <f>Pressure!I619</f>
        <v>1.3967353966066323E-4</v>
      </c>
      <c r="E619" s="40">
        <f>Pressure!H619</f>
        <v>139.67353966066324</v>
      </c>
      <c r="F619" s="10">
        <f t="shared" si="78"/>
        <v>4.5999999999999996</v>
      </c>
      <c r="G619" s="4">
        <f t="shared" si="77"/>
        <v>268619.44593067473</v>
      </c>
      <c r="H619" s="42">
        <f t="shared" si="79"/>
        <v>9.8115203554425392</v>
      </c>
      <c r="I619" s="10">
        <f t="shared" si="80"/>
        <v>1.2909449292545476</v>
      </c>
      <c r="J619" s="4">
        <f t="shared" si="81"/>
        <v>1171.4688345027103</v>
      </c>
      <c r="K619" s="4">
        <f t="shared" si="75"/>
        <v>263.35795029511047</v>
      </c>
      <c r="L619" s="42">
        <f>Pressure!Q619</f>
        <v>0.78650818236507891</v>
      </c>
      <c r="M619" s="10">
        <f t="shared" si="76"/>
        <v>1.5297221749120855</v>
      </c>
      <c r="N619" s="10">
        <f t="shared" si="82"/>
        <v>2.6101623315922193</v>
      </c>
    </row>
    <row r="620" spans="3:14">
      <c r="C620" s="4">
        <f>Pressure!AB620*1000000</f>
        <v>6496236.7890193854</v>
      </c>
      <c r="D620" s="78">
        <f>Pressure!I620</f>
        <v>1.3967353966066323E-4</v>
      </c>
      <c r="E620" s="40">
        <f>Pressure!H620</f>
        <v>139.67353966066324</v>
      </c>
      <c r="F620" s="10">
        <f t="shared" si="78"/>
        <v>4.5999999999999996</v>
      </c>
      <c r="G620" s="4">
        <f t="shared" si="77"/>
        <v>268590.35406715365</v>
      </c>
      <c r="H620" s="42">
        <f t="shared" si="79"/>
        <v>9.8106799817488426</v>
      </c>
      <c r="I620" s="10">
        <f t="shared" si="80"/>
        <v>1.2909371837190018</v>
      </c>
      <c r="J620" s="4">
        <f t="shared" si="81"/>
        <v>1171.3349348513475</v>
      </c>
      <c r="K620" s="4">
        <f t="shared" si="75"/>
        <v>263.32784830973145</v>
      </c>
      <c r="L620" s="42">
        <f>Pressure!Q620</f>
        <v>0.78781390321758404</v>
      </c>
      <c r="M620" s="10">
        <f t="shared" si="76"/>
        <v>1.5295238674866087</v>
      </c>
      <c r="N620" s="10">
        <f t="shared" si="82"/>
        <v>2.6101623315922193</v>
      </c>
    </row>
    <row r="621" spans="3:14">
      <c r="C621" s="4">
        <f>Pressure!AB621*1000000</f>
        <v>6495526.4828818589</v>
      </c>
      <c r="D621" s="78">
        <f>Pressure!I621</f>
        <v>1.3967353966066323E-4</v>
      </c>
      <c r="E621" s="40">
        <f>Pressure!H621</f>
        <v>139.67353966066324</v>
      </c>
      <c r="F621" s="10">
        <f t="shared" si="78"/>
        <v>4.5999999999999996</v>
      </c>
      <c r="G621" s="4">
        <f t="shared" si="77"/>
        <v>268560.98608332383</v>
      </c>
      <c r="H621" s="42">
        <f t="shared" si="79"/>
        <v>9.8098316157889816</v>
      </c>
      <c r="I621" s="10">
        <f t="shared" si="80"/>
        <v>1.2909293629660303</v>
      </c>
      <c r="J621" s="4">
        <f t="shared" si="81"/>
        <v>1171.1997643149812</v>
      </c>
      <c r="K621" s="4">
        <f t="shared" si="75"/>
        <v>263.29746061664969</v>
      </c>
      <c r="L621" s="42">
        <f>Pressure!Q621</f>
        <v>0.78911960312609408</v>
      </c>
      <c r="M621" s="10">
        <f t="shared" si="76"/>
        <v>1.529323671191533</v>
      </c>
      <c r="N621" s="10">
        <f t="shared" si="82"/>
        <v>2.6101623315922193</v>
      </c>
    </row>
    <row r="622" spans="3:14">
      <c r="C622" s="4">
        <f>Pressure!AB622*1000000</f>
        <v>6494809.4980079504</v>
      </c>
      <c r="D622" s="78">
        <f>Pressure!I622</f>
        <v>1.3967353966066323E-4</v>
      </c>
      <c r="E622" s="40">
        <f>Pressure!H622</f>
        <v>139.67353966066324</v>
      </c>
      <c r="F622" s="10">
        <f t="shared" si="78"/>
        <v>4.5999999999999996</v>
      </c>
      <c r="G622" s="4">
        <f t="shared" si="77"/>
        <v>268531.34196359757</v>
      </c>
      <c r="H622" s="42">
        <f t="shared" si="79"/>
        <v>9.8089752566568436</v>
      </c>
      <c r="I622" s="10">
        <f t="shared" si="80"/>
        <v>1.2909214669426776</v>
      </c>
      <c r="J622" s="4">
        <f t="shared" si="81"/>
        <v>1171.0633228218664</v>
      </c>
      <c r="K622" s="4">
        <f t="shared" si="75"/>
        <v>263.2667871997362</v>
      </c>
      <c r="L622" s="42">
        <f>Pressure!Q622</f>
        <v>0.79042528188986261</v>
      </c>
      <c r="M622" s="10">
        <f t="shared" si="76"/>
        <v>1.5291215860167442</v>
      </c>
      <c r="N622" s="10">
        <f t="shared" si="82"/>
        <v>2.6101623315922193</v>
      </c>
    </row>
    <row r="623" spans="3:14">
      <c r="C623" s="4">
        <f>Pressure!AB623*1000000</f>
        <v>6494085.8340168232</v>
      </c>
      <c r="D623" s="78">
        <f>Pressure!I623</f>
        <v>1.3967353966066323E-4</v>
      </c>
      <c r="E623" s="40">
        <f>Pressure!H623</f>
        <v>139.67353966066324</v>
      </c>
      <c r="F623" s="10">
        <f t="shared" si="78"/>
        <v>4.5999999999999996</v>
      </c>
      <c r="G623" s="4">
        <f t="shared" si="77"/>
        <v>268501.42169222893</v>
      </c>
      <c r="H623" s="42">
        <f t="shared" si="79"/>
        <v>9.8081109034373153</v>
      </c>
      <c r="I623" s="10">
        <f t="shared" si="80"/>
        <v>1.2909134955954553</v>
      </c>
      <c r="J623" s="4">
        <f t="shared" si="81"/>
        <v>1170.9256102995303</v>
      </c>
      <c r="K623" s="4">
        <f t="shared" si="75"/>
        <v>263.23582804269824</v>
      </c>
      <c r="L623" s="42">
        <f>Pressure!Q623</f>
        <v>0.79173093930807592</v>
      </c>
      <c r="M623" s="10">
        <f t="shared" si="76"/>
        <v>1.5289176119517169</v>
      </c>
      <c r="N623" s="10">
        <f t="shared" si="82"/>
        <v>2.6101623315922193</v>
      </c>
    </row>
    <row r="624" spans="3:14">
      <c r="C624" s="4">
        <f>Pressure!AB624*1000000</f>
        <v>6493355.4905238515</v>
      </c>
      <c r="D624" s="78">
        <f>Pressure!I624</f>
        <v>1.3967353966066323E-4</v>
      </c>
      <c r="E624" s="40">
        <f>Pressure!H624</f>
        <v>139.67353966066324</v>
      </c>
      <c r="F624" s="10">
        <f t="shared" si="78"/>
        <v>4.5999999999999996</v>
      </c>
      <c r="G624" s="4">
        <f t="shared" si="77"/>
        <v>268471.22525331535</v>
      </c>
      <c r="H624" s="42">
        <f t="shared" si="79"/>
        <v>9.807238555206311</v>
      </c>
      <c r="I624" s="10">
        <f t="shared" si="80"/>
        <v>1.2909054488703431</v>
      </c>
      <c r="J624" s="4">
        <f t="shared" si="81"/>
        <v>1170.7866266747787</v>
      </c>
      <c r="K624" s="4">
        <f t="shared" si="75"/>
        <v>263.20458312908113</v>
      </c>
      <c r="L624" s="42">
        <f>Pressure!Q624</f>
        <v>0.7930365751798526</v>
      </c>
      <c r="M624" s="10">
        <f t="shared" si="76"/>
        <v>1.5287117489860336</v>
      </c>
      <c r="N624" s="10">
        <f t="shared" si="82"/>
        <v>2.6101623315922193</v>
      </c>
    </row>
    <row r="625" spans="3:14">
      <c r="C625" s="4">
        <f>Pressure!AB625*1000000</f>
        <v>6492618.4671406131</v>
      </c>
      <c r="D625" s="78">
        <f>Pressure!I625</f>
        <v>1.3967353966066323E-4</v>
      </c>
      <c r="E625" s="40">
        <f>Pressure!H625</f>
        <v>139.67353966066324</v>
      </c>
      <c r="F625" s="10">
        <f t="shared" si="78"/>
        <v>4.5999999999999996</v>
      </c>
      <c r="G625" s="4">
        <f t="shared" si="77"/>
        <v>268440.75263079727</v>
      </c>
      <c r="H625" s="42">
        <f t="shared" si="79"/>
        <v>9.8063582110308189</v>
      </c>
      <c r="I625" s="10">
        <f t="shared" si="80"/>
        <v>1.2908973267127881</v>
      </c>
      <c r="J625" s="4">
        <f t="shared" si="81"/>
        <v>1170.6463718736957</v>
      </c>
      <c r="K625" s="4">
        <f t="shared" si="75"/>
        <v>263.17305244226782</v>
      </c>
      <c r="L625" s="42">
        <f>Pressure!Q625</f>
        <v>0.79434218930424261</v>
      </c>
      <c r="M625" s="10">
        <f t="shared" si="76"/>
        <v>1.5285039971088696</v>
      </c>
      <c r="N625" s="10">
        <f t="shared" si="82"/>
        <v>2.6101623315922193</v>
      </c>
    </row>
    <row r="626" spans="3:14">
      <c r="C626" s="4">
        <f>Pressure!AB626*1000000</f>
        <v>6491874.7634748844</v>
      </c>
      <c r="D626" s="78">
        <f>Pressure!I626</f>
        <v>1.3967353966066323E-4</v>
      </c>
      <c r="E626" s="40">
        <f>Pressure!H626</f>
        <v>139.67353966066324</v>
      </c>
      <c r="F626" s="10">
        <f t="shared" si="78"/>
        <v>4.5999999999999996</v>
      </c>
      <c r="G626" s="4">
        <f t="shared" si="77"/>
        <v>268410.00380845804</v>
      </c>
      <c r="H626" s="42">
        <f t="shared" si="79"/>
        <v>9.8054698699688103</v>
      </c>
      <c r="I626" s="10">
        <f t="shared" si="80"/>
        <v>1.2908891290677023</v>
      </c>
      <c r="J626" s="4">
        <f t="shared" si="81"/>
        <v>1170.5048458216415</v>
      </c>
      <c r="K626" s="4">
        <f t="shared" si="75"/>
        <v>263.14123596547853</v>
      </c>
      <c r="L626" s="42">
        <f>Pressure!Q626</f>
        <v>0.79564778148022663</v>
      </c>
      <c r="M626" s="10">
        <f t="shared" si="76"/>
        <v>1.5282943563092553</v>
      </c>
      <c r="N626" s="10">
        <f t="shared" si="82"/>
        <v>2.6101623315922193</v>
      </c>
    </row>
    <row r="627" spans="3:14">
      <c r="C627" s="4">
        <f>Pressure!AB627*1000000</f>
        <v>6491124.3791305255</v>
      </c>
      <c r="D627" s="78">
        <f>Pressure!I627</f>
        <v>1.3967353966066323E-4</v>
      </c>
      <c r="E627" s="40">
        <f>Pressure!H627</f>
        <v>139.67353966066324</v>
      </c>
      <c r="F627" s="10">
        <f t="shared" si="78"/>
        <v>4.5999999999999996</v>
      </c>
      <c r="G627" s="4">
        <f t="shared" si="77"/>
        <v>268378.97876991902</v>
      </c>
      <c r="H627" s="42">
        <f t="shared" si="79"/>
        <v>9.8045735310691597</v>
      </c>
      <c r="I627" s="10">
        <f t="shared" si="80"/>
        <v>1.2908808558794616</v>
      </c>
      <c r="J627" s="4">
        <f t="shared" si="81"/>
        <v>1170.3620484432306</v>
      </c>
      <c r="K627" s="4">
        <f t="shared" si="75"/>
        <v>263.1091336817658</v>
      </c>
      <c r="L627" s="42">
        <f>Pressure!Q627</f>
        <v>0.79695335150671576</v>
      </c>
      <c r="M627" s="10">
        <f t="shared" si="76"/>
        <v>1.5280828265764492</v>
      </c>
      <c r="N627" s="10">
        <f t="shared" si="82"/>
        <v>2.6101623315922193</v>
      </c>
    </row>
    <row r="628" spans="3:14">
      <c r="C628" s="4">
        <f>Pressure!AB628*1000000</f>
        <v>6490367.313707456</v>
      </c>
      <c r="D628" s="78">
        <f>Pressure!I628</f>
        <v>1.3967353966066323E-4</v>
      </c>
      <c r="E628" s="40">
        <f>Pressure!H628</f>
        <v>139.67353966066324</v>
      </c>
      <c r="F628" s="10">
        <f t="shared" si="78"/>
        <v>4.5999999999999996</v>
      </c>
      <c r="G628" s="4">
        <f t="shared" si="77"/>
        <v>268347.67749863875</v>
      </c>
      <c r="H628" s="42">
        <f t="shared" si="79"/>
        <v>9.8036691933715776</v>
      </c>
      <c r="I628" s="10">
        <f t="shared" si="80"/>
        <v>1.2908725070919047</v>
      </c>
      <c r="J628" s="4">
        <f t="shared" si="81"/>
        <v>1170.2179796623286</v>
      </c>
      <c r="K628" s="4">
        <f t="shared" si="75"/>
        <v>263.0767455740139</v>
      </c>
      <c r="L628" s="42">
        <f>Pressure!Q628</f>
        <v>0.79825889918255044</v>
      </c>
      <c r="M628" s="10">
        <f t="shared" si="76"/>
        <v>1.5278694078991459</v>
      </c>
      <c r="N628" s="10">
        <f t="shared" si="82"/>
        <v>2.6101623315922193</v>
      </c>
    </row>
    <row r="629" spans="3:14">
      <c r="C629" s="4">
        <f>Pressure!AB629*1000000</f>
        <v>6489603.566802118</v>
      </c>
      <c r="D629" s="78">
        <f>Pressure!I629</f>
        <v>1.3967353966066323E-4</v>
      </c>
      <c r="E629" s="40">
        <f>Pressure!H629</f>
        <v>139.67353966066324</v>
      </c>
      <c r="F629" s="10">
        <f t="shared" si="78"/>
        <v>4.5999999999999996</v>
      </c>
      <c r="G629" s="4">
        <f t="shared" si="77"/>
        <v>268316.09997793176</v>
      </c>
      <c r="H629" s="42">
        <f t="shared" si="79"/>
        <v>9.8027568559071749</v>
      </c>
      <c r="I629" s="10">
        <f t="shared" si="80"/>
        <v>1.2908640826483364</v>
      </c>
      <c r="J629" s="4">
        <f t="shared" si="81"/>
        <v>1170.0726394021385</v>
      </c>
      <c r="K629" s="4">
        <f t="shared" si="75"/>
        <v>263.04407162495806</v>
      </c>
      <c r="L629" s="42">
        <f>Pressure!Q629</f>
        <v>0.79956442430649999</v>
      </c>
      <c r="M629" s="10">
        <f t="shared" si="76"/>
        <v>1.5276541002660502</v>
      </c>
      <c r="N629" s="10">
        <f t="shared" si="82"/>
        <v>2.6101623315922193</v>
      </c>
    </row>
    <row r="630" spans="3:14">
      <c r="C630" s="4">
        <f>Pressure!AB630*1000000</f>
        <v>6488833.1380068166</v>
      </c>
      <c r="D630" s="78">
        <f>Pressure!I630</f>
        <v>1.3967353966066323E-4</v>
      </c>
      <c r="E630" s="40">
        <f>Pressure!H630</f>
        <v>139.67353966066324</v>
      </c>
      <c r="F630" s="10">
        <f t="shared" si="78"/>
        <v>4.5999999999999996</v>
      </c>
      <c r="G630" s="4">
        <f t="shared" si="77"/>
        <v>268284.24619094183</v>
      </c>
      <c r="H630" s="42">
        <f t="shared" si="79"/>
        <v>9.8018365176976747</v>
      </c>
      <c r="I630" s="10">
        <f t="shared" si="80"/>
        <v>1.2908555824915195</v>
      </c>
      <c r="J630" s="4">
        <f t="shared" si="81"/>
        <v>1169.9260275850768</v>
      </c>
      <c r="K630" s="4">
        <f t="shared" si="75"/>
        <v>263.0111118171568</v>
      </c>
      <c r="L630" s="42">
        <f>Pressure!Q630</f>
        <v>0.80086992667726187</v>
      </c>
      <c r="M630" s="10">
        <f t="shared" si="76"/>
        <v>1.5274369036657236</v>
      </c>
      <c r="N630" s="10">
        <f t="shared" si="82"/>
        <v>2.6101623315922193</v>
      </c>
    </row>
    <row r="631" spans="3:14">
      <c r="C631" s="4">
        <f>Pressure!AB631*1000000</f>
        <v>6488056.0269102547</v>
      </c>
      <c r="D631" s="78">
        <f>Pressure!I631</f>
        <v>1.3967353966066323E-4</v>
      </c>
      <c r="E631" s="40">
        <f>Pressure!H631</f>
        <v>139.67353966066324</v>
      </c>
      <c r="F631" s="10">
        <f t="shared" si="78"/>
        <v>4.5999999999999996</v>
      </c>
      <c r="G631" s="4">
        <f t="shared" si="77"/>
        <v>268252.11612066365</v>
      </c>
      <c r="H631" s="42">
        <f t="shared" si="79"/>
        <v>9.8009081777560247</v>
      </c>
      <c r="I631" s="10">
        <f t="shared" si="80"/>
        <v>1.290847006563681</v>
      </c>
      <c r="J631" s="4">
        <f t="shared" si="81"/>
        <v>1169.7781441328736</v>
      </c>
      <c r="K631" s="4">
        <f t="shared" si="75"/>
        <v>262.97786613301417</v>
      </c>
      <c r="L631" s="42">
        <f>Pressure!Q631</f>
        <v>0.80217540609346094</v>
      </c>
      <c r="M631" s="10">
        <f t="shared" si="76"/>
        <v>1.5272178180864433</v>
      </c>
      <c r="N631" s="10">
        <f t="shared" si="82"/>
        <v>2.6101623315922193</v>
      </c>
    </row>
    <row r="632" spans="3:14">
      <c r="C632" s="4">
        <f>Pressure!AB632*1000000</f>
        <v>6487272.2330970224</v>
      </c>
      <c r="D632" s="78">
        <f>Pressure!I632</f>
        <v>1.3967353966066323E-4</v>
      </c>
      <c r="E632" s="40">
        <f>Pressure!H632</f>
        <v>139.67353966066324</v>
      </c>
      <c r="F632" s="10">
        <f t="shared" si="78"/>
        <v>4.5999999999999996</v>
      </c>
      <c r="G632" s="4">
        <f t="shared" si="77"/>
        <v>268219.70974992181</v>
      </c>
      <c r="H632" s="42">
        <f t="shared" si="79"/>
        <v>9.7999718350858167</v>
      </c>
      <c r="I632" s="10">
        <f t="shared" si="80"/>
        <v>1.2908383548065032</v>
      </c>
      <c r="J632" s="4">
        <f t="shared" si="81"/>
        <v>1169.6289889664772</v>
      </c>
      <c r="K632" s="4">
        <f t="shared" si="75"/>
        <v>262.9443345547586</v>
      </c>
      <c r="L632" s="42">
        <f>Pressure!Q632</f>
        <v>0.80348086235364902</v>
      </c>
      <c r="M632" s="10">
        <f t="shared" si="76"/>
        <v>1.5269968435165937</v>
      </c>
      <c r="N632" s="10">
        <f t="shared" si="82"/>
        <v>2.6101623315922193</v>
      </c>
    </row>
    <row r="633" spans="3:14">
      <c r="C633" s="4">
        <f>Pressure!AB633*1000000</f>
        <v>6486481.7561481288</v>
      </c>
      <c r="D633" s="78">
        <f>Pressure!I633</f>
        <v>1.3967353966066323E-4</v>
      </c>
      <c r="E633" s="40">
        <f>Pressure!H633</f>
        <v>139.67353966066324</v>
      </c>
      <c r="F633" s="10">
        <f t="shared" si="78"/>
        <v>4.5999999999999996</v>
      </c>
      <c r="G633" s="4">
        <f t="shared" si="77"/>
        <v>268187.02706139296</v>
      </c>
      <c r="H633" s="42">
        <f t="shared" si="79"/>
        <v>9.7990274886818671</v>
      </c>
      <c r="I633" s="10">
        <f t="shared" si="80"/>
        <v>1.2908296271611308</v>
      </c>
      <c r="J633" s="4">
        <f t="shared" si="81"/>
        <v>1169.4785620061539</v>
      </c>
      <c r="K633" s="4">
        <f t="shared" si="75"/>
        <v>262.91051706446518</v>
      </c>
      <c r="L633" s="42">
        <f>Pressure!Q633</f>
        <v>0.80478629525630407</v>
      </c>
      <c r="M633" s="10">
        <f t="shared" si="76"/>
        <v>1.5267739799442819</v>
      </c>
      <c r="N633" s="10">
        <f t="shared" si="82"/>
        <v>2.6101623315922193</v>
      </c>
    </row>
    <row r="634" spans="3:14">
      <c r="C634" s="4">
        <f>Pressure!AB634*1000000</f>
        <v>6485684.5956405541</v>
      </c>
      <c r="D634" s="78">
        <f>Pressure!I634</f>
        <v>1.3967353966066323E-4</v>
      </c>
      <c r="E634" s="40">
        <f>Pressure!H634</f>
        <v>139.67353966066324</v>
      </c>
      <c r="F634" s="10">
        <f t="shared" si="78"/>
        <v>4.5999999999999996</v>
      </c>
      <c r="G634" s="4">
        <f t="shared" si="77"/>
        <v>268154.0680375871</v>
      </c>
      <c r="H634" s="42">
        <f t="shared" si="79"/>
        <v>9.7980751375297395</v>
      </c>
      <c r="I634" s="10">
        <f t="shared" si="80"/>
        <v>1.2908208235681635</v>
      </c>
      <c r="J634" s="4">
        <f t="shared" si="81"/>
        <v>1169.3268631714034</v>
      </c>
      <c r="K634" s="4">
        <f t="shared" si="75"/>
        <v>262.87641364403657</v>
      </c>
      <c r="L634" s="42">
        <f>Pressure!Q634</f>
        <v>0.80609170459982948</v>
      </c>
      <c r="M634" s="10">
        <f t="shared" si="76"/>
        <v>1.5265492273573513</v>
      </c>
      <c r="N634" s="10">
        <f t="shared" si="82"/>
        <v>2.6101623315922193</v>
      </c>
    </row>
    <row r="635" spans="3:14">
      <c r="C635" s="4">
        <f>Pressure!AB635*1000000</f>
        <v>6484880.7511475915</v>
      </c>
      <c r="D635" s="78">
        <f>Pressure!I635</f>
        <v>1.3967353966066323E-4</v>
      </c>
      <c r="E635" s="40">
        <f>Pressure!H635</f>
        <v>139.67353966066324</v>
      </c>
      <c r="F635" s="10">
        <f t="shared" si="78"/>
        <v>4.5999999999999996</v>
      </c>
      <c r="G635" s="4">
        <f t="shared" si="77"/>
        <v>268120.83266086178</v>
      </c>
      <c r="H635" s="42">
        <f t="shared" si="79"/>
        <v>9.7971147806060976</v>
      </c>
      <c r="I635" s="10">
        <f t="shared" si="80"/>
        <v>1.2908119439676595</v>
      </c>
      <c r="J635" s="4">
        <f t="shared" si="81"/>
        <v>1169.173892381024</v>
      </c>
      <c r="K635" s="4">
        <f t="shared" si="75"/>
        <v>262.84202427521785</v>
      </c>
      <c r="L635" s="42">
        <f>Pressure!Q635</f>
        <v>0.80739709018255346</v>
      </c>
      <c r="M635" s="10">
        <f t="shared" si="76"/>
        <v>1.5263225857436273</v>
      </c>
      <c r="N635" s="10">
        <f t="shared" si="82"/>
        <v>2.6101623315922193</v>
      </c>
    </row>
    <row r="636" spans="3:14">
      <c r="C636" s="4">
        <f>Pressure!AB636*1000000</f>
        <v>6484070.2222386114</v>
      </c>
      <c r="D636" s="78">
        <f>Pressure!I636</f>
        <v>1.3967353966066323E-4</v>
      </c>
      <c r="E636" s="40">
        <f>Pressure!H636</f>
        <v>139.67353966066324</v>
      </c>
      <c r="F636" s="10">
        <f t="shared" si="78"/>
        <v>4.5999999999999996</v>
      </c>
      <c r="G636" s="4">
        <f t="shared" si="77"/>
        <v>268087.32091341249</v>
      </c>
      <c r="H636" s="42">
        <f t="shared" si="79"/>
        <v>9.7961464168784449</v>
      </c>
      <c r="I636" s="10">
        <f t="shared" si="80"/>
        <v>1.2908029882991314</v>
      </c>
      <c r="J636" s="4">
        <f t="shared" si="81"/>
        <v>1169.019649553067</v>
      </c>
      <c r="K636" s="4">
        <f t="shared" si="75"/>
        <v>262.80734893958612</v>
      </c>
      <c r="L636" s="42">
        <f>Pressure!Q636</f>
        <v>0.80870245180272837</v>
      </c>
      <c r="M636" s="10">
        <f t="shared" si="76"/>
        <v>1.5260940550908053</v>
      </c>
      <c r="N636" s="10">
        <f t="shared" si="82"/>
        <v>2.6101623315922193</v>
      </c>
    </row>
    <row r="637" spans="3:14">
      <c r="C637" s="4">
        <f>Pressure!AB637*1000000</f>
        <v>6483253.0084789628</v>
      </c>
      <c r="D637" s="78">
        <f>Pressure!I637</f>
        <v>1.3967353966066323E-4</v>
      </c>
      <c r="E637" s="40">
        <f>Pressure!H637</f>
        <v>139.67353966066324</v>
      </c>
      <c r="F637" s="10">
        <f t="shared" si="78"/>
        <v>4.5999999999999996</v>
      </c>
      <c r="G637" s="4">
        <f t="shared" si="77"/>
        <v>268053.53277726826</v>
      </c>
      <c r="H637" s="42">
        <f t="shared" si="79"/>
        <v>9.7951700453049906</v>
      </c>
      <c r="I637" s="10">
        <f t="shared" si="80"/>
        <v>1.2907939565015445</v>
      </c>
      <c r="J637" s="4">
        <f t="shared" si="81"/>
        <v>1168.8641346048191</v>
      </c>
      <c r="K637" s="4">
        <f t="shared" si="75"/>
        <v>262.77238761854665</v>
      </c>
      <c r="L637" s="42">
        <f>Pressure!Q637</f>
        <v>0.81000778925853012</v>
      </c>
      <c r="M637" s="10">
        <f t="shared" si="76"/>
        <v>1.5258636353864081</v>
      </c>
      <c r="N637" s="10">
        <f t="shared" si="82"/>
        <v>2.6101623315922193</v>
      </c>
    </row>
    <row r="638" spans="3:14">
      <c r="C638" s="4">
        <f>Pressure!AB638*1000000</f>
        <v>6482429.1094304528</v>
      </c>
      <c r="D638" s="78">
        <f>Pressure!I638</f>
        <v>1.3967353966066323E-4</v>
      </c>
      <c r="E638" s="40">
        <f>Pressure!H638</f>
        <v>139.67353966066324</v>
      </c>
      <c r="F638" s="10">
        <f t="shared" si="78"/>
        <v>4.5999999999999996</v>
      </c>
      <c r="G638" s="4">
        <f t="shared" si="77"/>
        <v>268019.46823431179</v>
      </c>
      <c r="H638" s="42">
        <f t="shared" si="79"/>
        <v>9.7941856648352257</v>
      </c>
      <c r="I638" s="10">
        <f t="shared" si="80"/>
        <v>1.2907848485133206</v>
      </c>
      <c r="J638" s="4">
        <f t="shared" si="81"/>
        <v>1168.7073474528925</v>
      </c>
      <c r="K638" s="4">
        <f t="shared" si="75"/>
        <v>262.73714029335292</v>
      </c>
      <c r="L638" s="42">
        <f>Pressure!Q638</f>
        <v>0.8113131023480572</v>
      </c>
      <c r="M638" s="10">
        <f t="shared" si="76"/>
        <v>1.5256313266175763</v>
      </c>
      <c r="N638" s="10">
        <f t="shared" si="82"/>
        <v>2.6101623315922193</v>
      </c>
    </row>
    <row r="639" spans="3:14">
      <c r="C639" s="4">
        <f>Pressure!AB639*1000000</f>
        <v>6481598.5246509276</v>
      </c>
      <c r="D639" s="78">
        <f>Pressure!I639</f>
        <v>1.3967353966066323E-4</v>
      </c>
      <c r="E639" s="40">
        <f>Pressure!H639</f>
        <v>139.67353966066324</v>
      </c>
      <c r="F639" s="10">
        <f t="shared" si="78"/>
        <v>4.5999999999999996</v>
      </c>
      <c r="G639" s="4">
        <f t="shared" si="77"/>
        <v>267985.12726626202</v>
      </c>
      <c r="H639" s="42">
        <f t="shared" si="79"/>
        <v>9.7931932744094059</v>
      </c>
      <c r="I639" s="10">
        <f t="shared" si="80"/>
        <v>1.2907756642723331</v>
      </c>
      <c r="J639" s="4">
        <f t="shared" si="81"/>
        <v>1168.5492880131458</v>
      </c>
      <c r="K639" s="4">
        <f t="shared" si="75"/>
        <v>262.70160694508922</v>
      </c>
      <c r="L639" s="42">
        <f>Pressure!Q639</f>
        <v>0.8126183908693303</v>
      </c>
      <c r="M639" s="10">
        <f t="shared" si="76"/>
        <v>1.5253971287715982</v>
      </c>
      <c r="N639" s="10">
        <f t="shared" si="82"/>
        <v>2.6101623315922193</v>
      </c>
    </row>
    <row r="640" spans="3:14">
      <c r="C640" s="4">
        <f>Pressure!AB640*1000000</f>
        <v>6480761.2536942251</v>
      </c>
      <c r="D640" s="78">
        <f>Pressure!I640</f>
        <v>1.3967353966066323E-4</v>
      </c>
      <c r="E640" s="40">
        <f>Pressure!H640</f>
        <v>139.67353966066324</v>
      </c>
      <c r="F640" s="10">
        <f t="shared" si="78"/>
        <v>4.5999999999999996</v>
      </c>
      <c r="G640" s="4">
        <f t="shared" si="77"/>
        <v>267950.50985467213</v>
      </c>
      <c r="H640" s="42">
        <f t="shared" si="79"/>
        <v>9.7921928729585019</v>
      </c>
      <c r="I640" s="10">
        <f t="shared" si="80"/>
        <v>1.2907664037159041</v>
      </c>
      <c r="J640" s="4">
        <f t="shared" si="81"/>
        <v>1168.3899562006748</v>
      </c>
      <c r="K640" s="4">
        <f t="shared" si="75"/>
        <v>262.66578755466816</v>
      </c>
      <c r="L640" s="42">
        <f>Pressure!Q640</f>
        <v>0.81392365462029159</v>
      </c>
      <c r="M640" s="10">
        <f t="shared" si="76"/>
        <v>1.5251610418355916</v>
      </c>
      <c r="N640" s="10">
        <f t="shared" si="82"/>
        <v>2.6101623315922193</v>
      </c>
    </row>
    <row r="641" spans="3:14">
      <c r="C641" s="4">
        <f>Pressure!AB641*1000000</f>
        <v>6479917.2961105984</v>
      </c>
      <c r="D641" s="78">
        <f>Pressure!I641</f>
        <v>1.3967353966066323E-4</v>
      </c>
      <c r="E641" s="40">
        <f>Pressure!H641</f>
        <v>139.67353966066324</v>
      </c>
      <c r="F641" s="10">
        <f t="shared" si="78"/>
        <v>4.5999999999999996</v>
      </c>
      <c r="G641" s="4">
        <f t="shared" si="77"/>
        <v>267915.6159809471</v>
      </c>
      <c r="H641" s="42">
        <f t="shared" si="79"/>
        <v>9.7911844594047057</v>
      </c>
      <c r="I641" s="10">
        <f t="shared" si="80"/>
        <v>1.290757066780809</v>
      </c>
      <c r="J641" s="4">
        <f t="shared" si="81"/>
        <v>1168.229351929893</v>
      </c>
      <c r="K641" s="4">
        <f t="shared" si="75"/>
        <v>262.62968210284902</v>
      </c>
      <c r="L641" s="42">
        <f>Pressure!Q641</f>
        <v>0.815228893398804</v>
      </c>
      <c r="M641" s="10">
        <f t="shared" si="76"/>
        <v>1.5249230657964246</v>
      </c>
      <c r="N641" s="10">
        <f t="shared" si="82"/>
        <v>2.6101623315922193</v>
      </c>
    </row>
    <row r="642" spans="3:14">
      <c r="C642" s="4">
        <f>Pressure!AB642*1000000</f>
        <v>6479066.6514461543</v>
      </c>
      <c r="D642" s="78">
        <f>Pressure!I642</f>
        <v>1.3967353966066323E-4</v>
      </c>
      <c r="E642" s="40">
        <f>Pressure!H642</f>
        <v>139.67353966066324</v>
      </c>
      <c r="F642" s="10">
        <f t="shared" si="78"/>
        <v>4.5999999999999996</v>
      </c>
      <c r="G642" s="4">
        <f t="shared" si="77"/>
        <v>267880.44562632043</v>
      </c>
      <c r="H642" s="42">
        <f t="shared" si="79"/>
        <v>9.7901680326607501</v>
      </c>
      <c r="I642" s="10">
        <f t="shared" si="80"/>
        <v>1.2907476534032694</v>
      </c>
      <c r="J642" s="4">
        <f t="shared" si="81"/>
        <v>1168.0674751144252</v>
      </c>
      <c r="K642" s="4">
        <f t="shared" si="75"/>
        <v>262.59329057021387</v>
      </c>
      <c r="L642" s="42">
        <f>Pressure!Q642</f>
        <v>0.81653410700265061</v>
      </c>
      <c r="M642" s="10">
        <f t="shared" si="76"/>
        <v>1.5246832006409585</v>
      </c>
      <c r="N642" s="10">
        <f t="shared" si="82"/>
        <v>2.6101623315922193</v>
      </c>
    </row>
    <row r="643" spans="3:14">
      <c r="C643" s="4">
        <f>Pressure!AB643*1000000</f>
        <v>6478209.3192432886</v>
      </c>
      <c r="D643" s="78">
        <f>Pressure!I643</f>
        <v>1.3967353966066323E-4</v>
      </c>
      <c r="E643" s="40">
        <f>Pressure!H643</f>
        <v>139.67353966066324</v>
      </c>
      <c r="F643" s="10">
        <f t="shared" si="78"/>
        <v>4.5999999999999996</v>
      </c>
      <c r="G643" s="4">
        <f t="shared" si="77"/>
        <v>267844.99877187231</v>
      </c>
      <c r="H643" s="42">
        <f t="shared" si="79"/>
        <v>9.7891435916303866</v>
      </c>
      <c r="I643" s="10">
        <f t="shared" si="80"/>
        <v>1.2907381635189561</v>
      </c>
      <c r="J643" s="4">
        <f t="shared" si="81"/>
        <v>1167.9043256671898</v>
      </c>
      <c r="K643" s="4">
        <f t="shared" si="75"/>
        <v>262.55661293718578</v>
      </c>
      <c r="L643" s="42">
        <f>Pressure!Q643</f>
        <v>0.81783929522953369</v>
      </c>
      <c r="M643" s="10">
        <f t="shared" si="76"/>
        <v>1.5244414463555165</v>
      </c>
      <c r="N643" s="10">
        <f t="shared" si="82"/>
        <v>2.6101623315922193</v>
      </c>
    </row>
    <row r="644" spans="3:14">
      <c r="C644" s="4">
        <f>Pressure!AB644*1000000</f>
        <v>6477345.2990404917</v>
      </c>
      <c r="D644" s="78">
        <f>Pressure!I644</f>
        <v>1.3967353966066323E-4</v>
      </c>
      <c r="E644" s="40">
        <f>Pressure!H644</f>
        <v>139.67353966066324</v>
      </c>
      <c r="F644" s="10">
        <f t="shared" si="78"/>
        <v>4.5999999999999996</v>
      </c>
      <c r="G644" s="4">
        <f t="shared" si="77"/>
        <v>267809.27539852139</v>
      </c>
      <c r="H644" s="42">
        <f t="shared" si="79"/>
        <v>9.7881111352082026</v>
      </c>
      <c r="I644" s="10">
        <f t="shared" si="80"/>
        <v>1.2907285970629856</v>
      </c>
      <c r="J644" s="4">
        <f t="shared" si="81"/>
        <v>1167.7399035003616</v>
      </c>
      <c r="K644" s="4">
        <f t="shared" si="75"/>
        <v>262.51964918402086</v>
      </c>
      <c r="L644" s="42">
        <f>Pressure!Q644</f>
        <v>0.81914445787707435</v>
      </c>
      <c r="M644" s="10">
        <f t="shared" si="76"/>
        <v>1.5241978029266909</v>
      </c>
      <c r="N644" s="10">
        <f t="shared" si="82"/>
        <v>2.6101623315922193</v>
      </c>
    </row>
    <row r="645" spans="3:14">
      <c r="C645" s="4">
        <f>Pressure!AB645*1000000</f>
        <v>6476474.5903724292</v>
      </c>
      <c r="D645" s="78">
        <f>Pressure!I645</f>
        <v>1.3967353966066323E-4</v>
      </c>
      <c r="E645" s="40">
        <f>Pressure!H645</f>
        <v>139.67353966066324</v>
      </c>
      <c r="F645" s="10">
        <f t="shared" si="78"/>
        <v>4.5999999999999996</v>
      </c>
      <c r="G645" s="4">
        <f t="shared" si="77"/>
        <v>267773.27548702806</v>
      </c>
      <c r="H645" s="42">
        <f t="shared" si="79"/>
        <v>9.7870706622797083</v>
      </c>
      <c r="I645" s="10">
        <f t="shared" si="80"/>
        <v>1.2907189539699213</v>
      </c>
      <c r="J645" s="4">
        <f t="shared" si="81"/>
        <v>1167.5742085253883</v>
      </c>
      <c r="K645" s="4">
        <f t="shared" si="75"/>
        <v>262.4823992908116</v>
      </c>
      <c r="L645" s="42">
        <f>Pressure!Q645</f>
        <v>0.82044959474281176</v>
      </c>
      <c r="M645" s="10">
        <f t="shared" si="76"/>
        <v>1.5239522703408157</v>
      </c>
      <c r="N645" s="10">
        <f t="shared" si="82"/>
        <v>2.6101623315922193</v>
      </c>
    </row>
    <row r="646" spans="3:14">
      <c r="C646" s="4">
        <f>Pressure!AB646*1000000</f>
        <v>6475597.192769831</v>
      </c>
      <c r="D646" s="78">
        <f>Pressure!I646</f>
        <v>1.3967353966066323E-4</v>
      </c>
      <c r="E646" s="40">
        <f>Pressure!H646</f>
        <v>139.67353966066324</v>
      </c>
      <c r="F646" s="10">
        <f t="shared" si="78"/>
        <v>4.5999999999999996</v>
      </c>
      <c r="G646" s="4">
        <f t="shared" si="77"/>
        <v>267736.99901799019</v>
      </c>
      <c r="H646" s="42">
        <f t="shared" si="79"/>
        <v>9.7860221717211395</v>
      </c>
      <c r="I646" s="10">
        <f t="shared" si="80"/>
        <v>1.2907092341737698</v>
      </c>
      <c r="J646" s="4">
        <f t="shared" si="81"/>
        <v>1167.4072406529683</v>
      </c>
      <c r="K646" s="4">
        <f t="shared" si="75"/>
        <v>262.4448632374822</v>
      </c>
      <c r="L646" s="42">
        <f>Pressure!Q646</f>
        <v>0.8217547056242025</v>
      </c>
      <c r="M646" s="10">
        <f t="shared" si="76"/>
        <v>1.5237048485840918</v>
      </c>
      <c r="N646" s="10">
        <f t="shared" si="82"/>
        <v>2.6101623315922193</v>
      </c>
    </row>
    <row r="647" spans="3:14">
      <c r="C647" s="4">
        <f>Pressure!AB647*1000000</f>
        <v>6474713.1057595117</v>
      </c>
      <c r="D647" s="78">
        <f>Pressure!I647</f>
        <v>1.3967353966066323E-4</v>
      </c>
      <c r="E647" s="40">
        <f>Pressure!H647</f>
        <v>139.67353966066324</v>
      </c>
      <c r="F647" s="10">
        <f t="shared" si="78"/>
        <v>4.5999999999999996</v>
      </c>
      <c r="G647" s="4">
        <f t="shared" si="77"/>
        <v>267700.44597184367</v>
      </c>
      <c r="H647" s="42">
        <f t="shared" si="79"/>
        <v>9.7849656623995624</v>
      </c>
      <c r="I647" s="10">
        <f t="shared" si="80"/>
        <v>1.2906994376079803</v>
      </c>
      <c r="J647" s="4">
        <f t="shared" si="81"/>
        <v>1167.2389997930547</v>
      </c>
      <c r="K647" s="4">
        <f t="shared" si="75"/>
        <v>262.40704100378912</v>
      </c>
      <c r="L647" s="42">
        <f>Pressure!Q647</f>
        <v>0.82305979031861976</v>
      </c>
      <c r="M647" s="10">
        <f t="shared" si="76"/>
        <v>1.523455537642449</v>
      </c>
      <c r="N647" s="10">
        <f t="shared" si="82"/>
        <v>2.6101623315922193</v>
      </c>
    </row>
    <row r="648" spans="3:14">
      <c r="C648" s="4">
        <f>Pressure!AB648*1000000</f>
        <v>6473822.3288645297</v>
      </c>
      <c r="D648" s="78">
        <f>Pressure!I648</f>
        <v>1.3967353966066323E-4</v>
      </c>
      <c r="E648" s="40">
        <f>Pressure!H648</f>
        <v>139.67353966066324</v>
      </c>
      <c r="F648" s="10">
        <f t="shared" si="78"/>
        <v>4.5999999999999996</v>
      </c>
      <c r="G648" s="4">
        <f t="shared" si="77"/>
        <v>267663.61632886907</v>
      </c>
      <c r="H648" s="42">
        <f t="shared" si="79"/>
        <v>9.7839011331729875</v>
      </c>
      <c r="I648" s="10">
        <f t="shared" si="80"/>
        <v>1.2906895642054454</v>
      </c>
      <c r="J648" s="4">
        <f t="shared" si="81"/>
        <v>1167.0694858548864</v>
      </c>
      <c r="K648" s="4">
        <f t="shared" si="75"/>
        <v>262.36893256932836</v>
      </c>
      <c r="L648" s="42">
        <f>Pressure!Q648</f>
        <v>0.82436484862335269</v>
      </c>
      <c r="M648" s="10">
        <f t="shared" si="76"/>
        <v>1.5232043375016988</v>
      </c>
      <c r="N648" s="10">
        <f t="shared" si="82"/>
        <v>2.6101623315922193</v>
      </c>
    </row>
    <row r="649" spans="3:14">
      <c r="C649" s="4">
        <f>Pressure!AB649*1000000</f>
        <v>6472924.8616040144</v>
      </c>
      <c r="D649" s="78">
        <f>Pressure!I649</f>
        <v>1.3967353966066323E-4</v>
      </c>
      <c r="E649" s="40">
        <f>Pressure!H649</f>
        <v>139.67353966066324</v>
      </c>
      <c r="F649" s="10">
        <f t="shared" si="78"/>
        <v>4.5999999999999996</v>
      </c>
      <c r="G649" s="4">
        <f t="shared" si="77"/>
        <v>267626.51006918453</v>
      </c>
      <c r="H649" s="42">
        <f t="shared" si="79"/>
        <v>9.7828285828901826</v>
      </c>
      <c r="I649" s="10">
        <f t="shared" si="80"/>
        <v>1.2906796138984982</v>
      </c>
      <c r="J649" s="4">
        <f t="shared" si="81"/>
        <v>1166.8986987469534</v>
      </c>
      <c r="K649" s="4">
        <f t="shared" si="75"/>
        <v>262.33053791352756</v>
      </c>
      <c r="L649" s="42">
        <f>Pressure!Q649</f>
        <v>0.82566988033560573</v>
      </c>
      <c r="M649" s="10">
        <f t="shared" si="76"/>
        <v>1.5229512481475367</v>
      </c>
      <c r="N649" s="10">
        <f t="shared" si="82"/>
        <v>2.6101623315922193</v>
      </c>
    </row>
    <row r="650" spans="3:14">
      <c r="C650" s="4">
        <f>Pressure!AB650*1000000</f>
        <v>6472020.703493177</v>
      </c>
      <c r="D650" s="78">
        <f>Pressure!I650</f>
        <v>1.3967353966066323E-4</v>
      </c>
      <c r="E650" s="40">
        <f>Pressure!H650</f>
        <v>139.67353966066324</v>
      </c>
      <c r="F650" s="10">
        <f t="shared" si="78"/>
        <v>4.5999999999999996</v>
      </c>
      <c r="G650" s="4">
        <f t="shared" si="77"/>
        <v>267589.12717274623</v>
      </c>
      <c r="H650" s="42">
        <f t="shared" si="79"/>
        <v>9.7817480103907055</v>
      </c>
      <c r="I650" s="10">
        <f t="shared" si="80"/>
        <v>1.2906695866189108</v>
      </c>
      <c r="J650" s="4">
        <f t="shared" si="81"/>
        <v>1166.7266383770018</v>
      </c>
      <c r="K650" s="4">
        <f t="shared" si="75"/>
        <v>262.29185701564717</v>
      </c>
      <c r="L650" s="42">
        <f>Pressure!Q650</f>
        <v>0.82697488525249807</v>
      </c>
      <c r="M650" s="10">
        <f t="shared" si="76"/>
        <v>1.5226962695656512</v>
      </c>
      <c r="N650" s="10">
        <f t="shared" si="82"/>
        <v>2.6101623315922193</v>
      </c>
    </row>
    <row r="651" spans="3:14">
      <c r="C651" s="4">
        <f>Pressure!AB651*1000000</f>
        <v>6471109.8540434716</v>
      </c>
      <c r="D651" s="78">
        <f>Pressure!I651</f>
        <v>1.3967353966066323E-4</v>
      </c>
      <c r="E651" s="40">
        <f>Pressure!H651</f>
        <v>139.67353966066324</v>
      </c>
      <c r="F651" s="10">
        <f t="shared" si="78"/>
        <v>4.5999999999999996</v>
      </c>
      <c r="G651" s="4">
        <f t="shared" si="77"/>
        <v>267551.46761935501</v>
      </c>
      <c r="H651" s="42">
        <f t="shared" si="79"/>
        <v>9.7806594145050525</v>
      </c>
      <c r="I651" s="10">
        <f t="shared" si="80"/>
        <v>1.2906594822978952</v>
      </c>
      <c r="J651" s="4">
        <f t="shared" si="81"/>
        <v>1166.5533046520613</v>
      </c>
      <c r="K651" s="4">
        <f t="shared" si="75"/>
        <v>262.25288985478653</v>
      </c>
      <c r="L651" s="42">
        <f>Pressure!Q651</f>
        <v>0.82827986317106261</v>
      </c>
      <c r="M651" s="10">
        <f t="shared" si="76"/>
        <v>1.522439401741231</v>
      </c>
      <c r="N651" s="10">
        <f t="shared" si="82"/>
        <v>2.6101623315922193</v>
      </c>
    </row>
    <row r="652" spans="3:14">
      <c r="C652" s="4">
        <f>Pressure!AB652*1000000</f>
        <v>6470192.3127621217</v>
      </c>
      <c r="D652" s="78">
        <f>Pressure!I652</f>
        <v>1.3967353966066323E-4</v>
      </c>
      <c r="E652" s="40">
        <f>Pressure!H652</f>
        <v>139.67353966066324</v>
      </c>
      <c r="F652" s="10">
        <f t="shared" si="78"/>
        <v>4.5999999999999996</v>
      </c>
      <c r="G652" s="4">
        <f t="shared" si="77"/>
        <v>267513.53138863668</v>
      </c>
      <c r="H652" s="42">
        <f t="shared" si="79"/>
        <v>9.7795627940540975</v>
      </c>
      <c r="I652" s="10">
        <f t="shared" si="80"/>
        <v>1.2906493008660964</v>
      </c>
      <c r="J652" s="4">
        <f t="shared" si="81"/>
        <v>1166.378697478357</v>
      </c>
      <c r="K652" s="4">
        <f t="shared" si="75"/>
        <v>262.21363640986402</v>
      </c>
      <c r="L652" s="42">
        <f>Pressure!Q652</f>
        <v>0.82958481388824579</v>
      </c>
      <c r="M652" s="10">
        <f t="shared" si="76"/>
        <v>1.5221806446598327</v>
      </c>
      <c r="N652" s="10">
        <f t="shared" si="82"/>
        <v>2.6101623315922193</v>
      </c>
    </row>
    <row r="653" spans="3:14">
      <c r="C653" s="4">
        <f>Pressure!AB653*1000000</f>
        <v>6469268.0791528318</v>
      </c>
      <c r="D653" s="78">
        <f>Pressure!I653</f>
        <v>1.3967353966066323E-4</v>
      </c>
      <c r="E653" s="40">
        <f>Pressure!H653</f>
        <v>139.67353966066324</v>
      </c>
      <c r="F653" s="10">
        <f t="shared" si="78"/>
        <v>4.5999999999999996</v>
      </c>
      <c r="G653" s="4">
        <f t="shared" si="77"/>
        <v>267475.31846007175</v>
      </c>
      <c r="H653" s="42">
        <f t="shared" si="79"/>
        <v>9.778458147849955</v>
      </c>
      <c r="I653" s="10">
        <f t="shared" si="80"/>
        <v>1.2906390422536</v>
      </c>
      <c r="J653" s="4">
        <f t="shared" si="81"/>
        <v>1166.2028167614446</v>
      </c>
      <c r="K653" s="4">
        <f t="shared" si="75"/>
        <v>262.17409665964766</v>
      </c>
      <c r="L653" s="42">
        <f>Pressure!Q653</f>
        <v>0.83088973720090642</v>
      </c>
      <c r="M653" s="10">
        <f t="shared" si="76"/>
        <v>1.5219199983063785</v>
      </c>
      <c r="N653" s="10">
        <f t="shared" si="82"/>
        <v>2.6101623315922193</v>
      </c>
    </row>
    <row r="654" spans="3:14">
      <c r="C654" s="4">
        <f>Pressure!AB654*1000000</f>
        <v>6468337.1527152192</v>
      </c>
      <c r="D654" s="78">
        <f>Pressure!I654</f>
        <v>1.3967353966066323E-4</v>
      </c>
      <c r="E654" s="40">
        <f>Pressure!H654</f>
        <v>139.67353966066324</v>
      </c>
      <c r="F654" s="10">
        <f t="shared" si="78"/>
        <v>4.5999999999999996</v>
      </c>
      <c r="G654" s="4">
        <f t="shared" si="77"/>
        <v>267436.82881297154</v>
      </c>
      <c r="H654" s="42">
        <f t="shared" si="79"/>
        <v>9.7773454746952844</v>
      </c>
      <c r="I654" s="10">
        <f t="shared" si="80"/>
        <v>1.290628706389924</v>
      </c>
      <c r="J654" s="4">
        <f t="shared" si="81"/>
        <v>1166.0256624061014</v>
      </c>
      <c r="K654" s="4">
        <f t="shared" si="75"/>
        <v>262.13427058273044</v>
      </c>
      <c r="L654" s="42">
        <f>Pressure!Q654</f>
        <v>0.83219463290581519</v>
      </c>
      <c r="M654" s="10">
        <f t="shared" si="76"/>
        <v>1.5216574626658226</v>
      </c>
      <c r="N654" s="10">
        <f t="shared" si="82"/>
        <v>2.6101623315922193</v>
      </c>
    </row>
    <row r="655" spans="3:14">
      <c r="C655" s="4">
        <f>Pressure!AB655*1000000</f>
        <v>6467399.532945049</v>
      </c>
      <c r="D655" s="78">
        <f>Pressure!I655</f>
        <v>1.3967353966066323E-4</v>
      </c>
      <c r="E655" s="40">
        <f>Pressure!H655</f>
        <v>139.67353966066324</v>
      </c>
      <c r="F655" s="10">
        <f t="shared" si="78"/>
        <v>4.5999999999999996</v>
      </c>
      <c r="G655" s="4">
        <f t="shared" si="77"/>
        <v>267398.06242648821</v>
      </c>
      <c r="H655" s="42">
        <f t="shared" si="79"/>
        <v>9.7762247733835537</v>
      </c>
      <c r="I655" s="10">
        <f t="shared" si="80"/>
        <v>1.2906182932040202</v>
      </c>
      <c r="J655" s="4">
        <f t="shared" si="81"/>
        <v>1165.8472343163728</v>
      </c>
      <c r="K655" s="4">
        <f t="shared" ref="K655:K718" si="83">J655/4.4482</f>
        <v>262.09415815754079</v>
      </c>
      <c r="L655" s="42">
        <f>Pressure!Q655</f>
        <v>0.83349950079965407</v>
      </c>
      <c r="M655" s="10">
        <f t="shared" ref="M655:M718" si="84">(J655+J654)/2*(L655-L654)</f>
        <v>1.5213930377231106</v>
      </c>
      <c r="N655" s="10">
        <f t="shared" si="82"/>
        <v>2.6101623315922193</v>
      </c>
    </row>
    <row r="656" spans="3:14">
      <c r="C656" s="4">
        <f>Pressure!AB656*1000000</f>
        <v>6466455.2193342298</v>
      </c>
      <c r="D656" s="78">
        <f>Pressure!I656</f>
        <v>1.3967353966066323E-4</v>
      </c>
      <c r="E656" s="40">
        <f>Pressure!H656</f>
        <v>139.67353966066324</v>
      </c>
      <c r="F656" s="10">
        <f t="shared" si="78"/>
        <v>4.5999999999999996</v>
      </c>
      <c r="G656" s="4">
        <f t="shared" si="77"/>
        <v>267359.01927961444</v>
      </c>
      <c r="H656" s="42">
        <f t="shared" si="79"/>
        <v>9.7750960426990403</v>
      </c>
      <c r="I656" s="10">
        <f t="shared" si="80"/>
        <v>1.2906078026242729</v>
      </c>
      <c r="J656" s="4">
        <f t="shared" si="81"/>
        <v>1165.6675323955687</v>
      </c>
      <c r="K656" s="4">
        <f t="shared" si="83"/>
        <v>262.05375936234179</v>
      </c>
      <c r="L656" s="42">
        <f>Pressure!Q656</f>
        <v>0.83480434067901532</v>
      </c>
      <c r="M656" s="10">
        <f t="shared" si="84"/>
        <v>1.5211267234626946</v>
      </c>
      <c r="N656" s="10">
        <f t="shared" si="82"/>
        <v>2.6101623315922193</v>
      </c>
    </row>
    <row r="657" spans="3:14">
      <c r="C657" s="4">
        <f>Pressure!AB657*1000000</f>
        <v>6465504.2113706451</v>
      </c>
      <c r="D657" s="78">
        <f>Pressure!I657</f>
        <v>1.3967353966066323E-4</v>
      </c>
      <c r="E657" s="40">
        <f>Pressure!H657</f>
        <v>139.67353966066324</v>
      </c>
      <c r="F657" s="10">
        <f t="shared" si="78"/>
        <v>4.5999999999999996</v>
      </c>
      <c r="G657" s="4">
        <f t="shared" si="77"/>
        <v>267319.6993511765</v>
      </c>
      <c r="H657" s="42">
        <f t="shared" si="79"/>
        <v>9.7739592814166301</v>
      </c>
      <c r="I657" s="10">
        <f t="shared" si="80"/>
        <v>1.2905972345784964</v>
      </c>
      <c r="J657" s="4">
        <f t="shared" si="81"/>
        <v>1165.4865565462342</v>
      </c>
      <c r="K657" s="4">
        <f t="shared" si="83"/>
        <v>262.01307417522463</v>
      </c>
      <c r="L657" s="42">
        <f>Pressure!Q657</f>
        <v>0.83610915234040117</v>
      </c>
      <c r="M657" s="10">
        <f t="shared" si="84"/>
        <v>1.5208585198692879</v>
      </c>
      <c r="N657" s="10">
        <f t="shared" si="82"/>
        <v>2.6101623315922193</v>
      </c>
    </row>
    <row r="658" spans="3:14">
      <c r="C658" s="4">
        <f>Pressure!AB658*1000000</f>
        <v>6464546.5085383747</v>
      </c>
      <c r="D658" s="78">
        <f>Pressure!I658</f>
        <v>1.3967353966066323E-4</v>
      </c>
      <c r="E658" s="40">
        <f>Pressure!H658</f>
        <v>139.67353966066324</v>
      </c>
      <c r="F658" s="10">
        <f t="shared" si="78"/>
        <v>4.5999999999999996</v>
      </c>
      <c r="G658" s="4">
        <f t="shared" si="77"/>
        <v>267280.1026198435</v>
      </c>
      <c r="H658" s="42">
        <f t="shared" si="79"/>
        <v>9.7728144883020622</v>
      </c>
      <c r="I658" s="10">
        <f t="shared" si="80"/>
        <v>1.2905865889939352</v>
      </c>
      <c r="J658" s="4">
        <f t="shared" si="81"/>
        <v>1165.30430667019</v>
      </c>
      <c r="K658" s="4">
        <f t="shared" si="83"/>
        <v>261.97210257411763</v>
      </c>
      <c r="L658" s="42">
        <f>Pressure!Q658</f>
        <v>0.83741393558022292</v>
      </c>
      <c r="M658" s="10">
        <f t="shared" si="84"/>
        <v>1.5205884269272294</v>
      </c>
      <c r="N658" s="10">
        <f t="shared" si="82"/>
        <v>2.6101623315922193</v>
      </c>
    </row>
    <row r="659" spans="3:14">
      <c r="C659" s="4">
        <f>Pressure!AB659*1000000</f>
        <v>6463582.1103175236</v>
      </c>
      <c r="D659" s="78">
        <f>Pressure!I659</f>
        <v>1.3967353966066323E-4</v>
      </c>
      <c r="E659" s="40">
        <f>Pressure!H659</f>
        <v>139.67353966066324</v>
      </c>
      <c r="F659" s="10">
        <f t="shared" si="78"/>
        <v>4.5999999999999996</v>
      </c>
      <c r="G659" s="4">
        <f t="shared" si="77"/>
        <v>267240.22906411998</v>
      </c>
      <c r="H659" s="42">
        <f t="shared" si="79"/>
        <v>9.7716616621117396</v>
      </c>
      <c r="I659" s="10">
        <f t="shared" si="80"/>
        <v>1.2905758657972617</v>
      </c>
      <c r="J659" s="4">
        <f t="shared" si="81"/>
        <v>1165.1207826685011</v>
      </c>
      <c r="K659" s="4">
        <f t="shared" si="83"/>
        <v>261.93084453677915</v>
      </c>
      <c r="L659" s="42">
        <f>Pressure!Q659</f>
        <v>0.83871869019480028</v>
      </c>
      <c r="M659" s="10">
        <f t="shared" si="84"/>
        <v>1.5203164446207482</v>
      </c>
      <c r="N659" s="10">
        <f t="shared" si="82"/>
        <v>2.6101623315922193</v>
      </c>
    </row>
    <row r="660" spans="3:14">
      <c r="C660" s="4">
        <f>Pressure!AB660*1000000</f>
        <v>6462611.0161843533</v>
      </c>
      <c r="D660" s="78">
        <f>Pressure!I660</f>
        <v>1.3967353966066323E-4</v>
      </c>
      <c r="E660" s="40">
        <f>Pressure!H660</f>
        <v>139.67353966066324</v>
      </c>
      <c r="F660" s="10">
        <f t="shared" si="78"/>
        <v>4.5999999999999996</v>
      </c>
      <c r="G660" s="4">
        <f t="shared" si="77"/>
        <v>267200.07866235171</v>
      </c>
      <c r="H660" s="42">
        <f t="shared" si="79"/>
        <v>9.7705008015928403</v>
      </c>
      <c r="I660" s="10">
        <f t="shared" si="80"/>
        <v>1.2905650649145759</v>
      </c>
      <c r="J660" s="4">
        <f t="shared" si="81"/>
        <v>1164.9359844415001</v>
      </c>
      <c r="K660" s="4">
        <f t="shared" si="83"/>
        <v>261.88930004080305</v>
      </c>
      <c r="L660" s="42">
        <f>Pressure!Q660</f>
        <v>0.84002341598036057</v>
      </c>
      <c r="M660" s="10">
        <f t="shared" si="84"/>
        <v>1.5200425729338329</v>
      </c>
      <c r="N660" s="10">
        <f t="shared" si="82"/>
        <v>2.6101623315922193</v>
      </c>
    </row>
    <row r="661" spans="3:14">
      <c r="C661" s="4">
        <f>Pressure!AB661*1000000</f>
        <v>6461633.2256111149</v>
      </c>
      <c r="D661" s="78">
        <f>Pressure!I661</f>
        <v>1.3967353966066323E-4</v>
      </c>
      <c r="E661" s="40">
        <f>Pressure!H661</f>
        <v>139.67353966066324</v>
      </c>
      <c r="F661" s="10">
        <f t="shared" si="78"/>
        <v>4.5999999999999996</v>
      </c>
      <c r="G661" s="4">
        <f t="shared" si="77"/>
        <v>267159.65139271872</v>
      </c>
      <c r="H661" s="42">
        <f t="shared" si="79"/>
        <v>9.7693319054831527</v>
      </c>
      <c r="I661" s="10">
        <f t="shared" si="80"/>
        <v>1.2905541862714027</v>
      </c>
      <c r="J661" s="4">
        <f t="shared" si="81"/>
        <v>1164.7499118887572</v>
      </c>
      <c r="K661" s="4">
        <f t="shared" si="83"/>
        <v>261.84746906361164</v>
      </c>
      <c r="L661" s="42">
        <f>Pressure!Q661</f>
        <v>0.8413281127330382</v>
      </c>
      <c r="M661" s="10">
        <f t="shared" si="84"/>
        <v>1.5197668118504879</v>
      </c>
      <c r="N661" s="10">
        <f t="shared" si="82"/>
        <v>2.6101623315922193</v>
      </c>
    </row>
    <row r="662" spans="3:14">
      <c r="C662" s="4">
        <f>Pressure!AB662*1000000</f>
        <v>6460648.7380662058</v>
      </c>
      <c r="D662" s="78">
        <f>Pressure!I662</f>
        <v>1.3967353966066323E-4</v>
      </c>
      <c r="E662" s="40">
        <f>Pressure!H662</f>
        <v>139.67353966066324</v>
      </c>
      <c r="F662" s="10">
        <f t="shared" si="78"/>
        <v>4.5999999999999996</v>
      </c>
      <c r="G662" s="4">
        <f t="shared" si="77"/>
        <v>267118.94723324152</v>
      </c>
      <c r="H662" s="42">
        <f t="shared" si="79"/>
        <v>9.7681549725112458</v>
      </c>
      <c r="I662" s="10">
        <f t="shared" si="80"/>
        <v>1.2905432297926915</v>
      </c>
      <c r="J662" s="4">
        <f t="shared" si="81"/>
        <v>1164.5625649091089</v>
      </c>
      <c r="K662" s="4">
        <f t="shared" si="83"/>
        <v>261.80535158246232</v>
      </c>
      <c r="L662" s="42">
        <f>Pressure!Q662</f>
        <v>0.84263278024887389</v>
      </c>
      <c r="M662" s="10">
        <f t="shared" si="84"/>
        <v>1.5194891613544741</v>
      </c>
      <c r="N662" s="10">
        <f t="shared" si="82"/>
        <v>2.6101623315922193</v>
      </c>
    </row>
    <row r="663" spans="3:14">
      <c r="C663" s="4">
        <f>Pressure!AB663*1000000</f>
        <v>6459657.5530140325</v>
      </c>
      <c r="D663" s="78">
        <f>Pressure!I663</f>
        <v>1.3967353966066323E-4</v>
      </c>
      <c r="E663" s="40">
        <f>Pressure!H663</f>
        <v>139.67353966066324</v>
      </c>
      <c r="F663" s="10">
        <f t="shared" si="78"/>
        <v>4.5999999999999996</v>
      </c>
      <c r="G663" s="4">
        <f t="shared" si="77"/>
        <v>267077.96616177575</v>
      </c>
      <c r="H663" s="42">
        <f t="shared" si="79"/>
        <v>9.7669700013962935</v>
      </c>
      <c r="I663" s="10">
        <f t="shared" si="80"/>
        <v>1.2905321954028142</v>
      </c>
      <c r="J663" s="4">
        <f t="shared" si="81"/>
        <v>1164.373943400632</v>
      </c>
      <c r="K663" s="4">
        <f t="shared" si="83"/>
        <v>261.7629475744418</v>
      </c>
      <c r="L663" s="42">
        <f>Pressure!Q663</f>
        <v>0.84393741832381397</v>
      </c>
      <c r="M663" s="10">
        <f t="shared" si="84"/>
        <v>1.5192096214294446</v>
      </c>
      <c r="N663" s="10">
        <f t="shared" si="82"/>
        <v>2.6101623315922193</v>
      </c>
    </row>
    <row r="664" spans="3:14">
      <c r="C664" s="4">
        <f>Pressure!AB664*1000000</f>
        <v>6458659.6699151639</v>
      </c>
      <c r="D664" s="78">
        <f>Pressure!I664</f>
        <v>1.3967353966066323E-4</v>
      </c>
      <c r="E664" s="40">
        <f>Pressure!H664</f>
        <v>139.67353966066324</v>
      </c>
      <c r="F664" s="10">
        <f t="shared" si="78"/>
        <v>4.5999999999999996</v>
      </c>
      <c r="G664" s="4">
        <f t="shared" si="77"/>
        <v>267036.70815601834</v>
      </c>
      <c r="H664" s="42">
        <f t="shared" si="79"/>
        <v>9.7657769908482486</v>
      </c>
      <c r="I664" s="10">
        <f t="shared" si="80"/>
        <v>1.2905210830255653</v>
      </c>
      <c r="J664" s="4">
        <f t="shared" si="81"/>
        <v>1164.1840472606739</v>
      </c>
      <c r="K664" s="4">
        <f t="shared" si="83"/>
        <v>261.72025701647271</v>
      </c>
      <c r="L664" s="42">
        <f>Pressure!Q664</f>
        <v>0.84524202675370974</v>
      </c>
      <c r="M664" s="10">
        <f t="shared" si="84"/>
        <v>1.5189281920589481</v>
      </c>
      <c r="N664" s="10">
        <f t="shared" si="82"/>
        <v>2.6101623315922193</v>
      </c>
    </row>
    <row r="665" spans="3:14">
      <c r="C665" s="4">
        <f>Pressure!AB665*1000000</f>
        <v>6457655.0882261889</v>
      </c>
      <c r="D665" s="78">
        <f>Pressure!I665</f>
        <v>1.3967353966066323E-4</v>
      </c>
      <c r="E665" s="40">
        <f>Pressure!H665</f>
        <v>139.67353966066324</v>
      </c>
      <c r="F665" s="10">
        <f t="shared" si="78"/>
        <v>4.5999999999999996</v>
      </c>
      <c r="G665" s="4">
        <f t="shared" si="77"/>
        <v>266995.17319350172</v>
      </c>
      <c r="H665" s="42">
        <f t="shared" si="79"/>
        <v>9.7645759395676635</v>
      </c>
      <c r="I665" s="10">
        <f t="shared" si="80"/>
        <v>1.2905098925841592</v>
      </c>
      <c r="J665" s="4">
        <f t="shared" si="81"/>
        <v>1163.9928763858236</v>
      </c>
      <c r="K665" s="4">
        <f t="shared" si="83"/>
        <v>261.6772798853072</v>
      </c>
      <c r="L665" s="42">
        <f>Pressure!Q665</f>
        <v>0.84654660533431658</v>
      </c>
      <c r="M665" s="10">
        <f t="shared" si="84"/>
        <v>1.5186448732261748</v>
      </c>
      <c r="N665" s="10">
        <f t="shared" si="82"/>
        <v>2.6101623315922193</v>
      </c>
    </row>
    <row r="666" spans="3:14">
      <c r="C666" s="4">
        <f>Pressure!AB666*1000000</f>
        <v>6456643.8073997851</v>
      </c>
      <c r="D666" s="78">
        <f>Pressure!I666</f>
        <v>1.3967353966066323E-4</v>
      </c>
      <c r="E666" s="40">
        <f>Pressure!H666</f>
        <v>139.67353966066324</v>
      </c>
      <c r="F666" s="10">
        <f t="shared" si="78"/>
        <v>4.5999999999999996</v>
      </c>
      <c r="G666" s="4">
        <f t="shared" si="77"/>
        <v>266953.36125159648</v>
      </c>
      <c r="H666" s="42">
        <f t="shared" si="79"/>
        <v>9.7633668462458054</v>
      </c>
      <c r="I666" s="10">
        <f t="shared" si="80"/>
        <v>1.2904986240012288</v>
      </c>
      <c r="J666" s="4">
        <f t="shared" si="81"/>
        <v>1163.8004306719263</v>
      </c>
      <c r="K666" s="4">
        <f t="shared" si="83"/>
        <v>261.63401615753031</v>
      </c>
      <c r="L666" s="42">
        <f>Pressure!Q666</f>
        <v>0.84785115386129351</v>
      </c>
      <c r="M666" s="10">
        <f t="shared" si="84"/>
        <v>1.5183596649144642</v>
      </c>
      <c r="N666" s="10">
        <f t="shared" si="82"/>
        <v>2.6101623315922193</v>
      </c>
    </row>
    <row r="667" spans="3:14">
      <c r="C667" s="4">
        <f>Pressure!AB667*1000000</f>
        <v>6455625.8268846096</v>
      </c>
      <c r="D667" s="78">
        <f>Pressure!I667</f>
        <v>1.3967353966066323E-4</v>
      </c>
      <c r="E667" s="40">
        <f>Pressure!H667</f>
        <v>139.67353966066324</v>
      </c>
      <c r="F667" s="10">
        <f t="shared" si="78"/>
        <v>4.5999999999999996</v>
      </c>
      <c r="G667" s="4">
        <f t="shared" si="77"/>
        <v>266911.27230750711</v>
      </c>
      <c r="H667" s="42">
        <f t="shared" si="79"/>
        <v>9.7621497095644472</v>
      </c>
      <c r="I667" s="10">
        <f t="shared" si="80"/>
        <v>1.2904872771988241</v>
      </c>
      <c r="J667" s="4">
        <f t="shared" si="81"/>
        <v>1163.6067100140622</v>
      </c>
      <c r="K667" s="4">
        <f t="shared" si="83"/>
        <v>261.59046580955493</v>
      </c>
      <c r="L667" s="42">
        <f>Pressure!Q667</f>
        <v>0.84915567213020227</v>
      </c>
      <c r="M667" s="10">
        <f t="shared" si="84"/>
        <v>1.5180725671067872</v>
      </c>
      <c r="N667" s="10">
        <f t="shared" si="82"/>
        <v>2.6101623315922193</v>
      </c>
    </row>
    <row r="668" spans="3:14">
      <c r="C668" s="4">
        <f>Pressure!AB668*1000000</f>
        <v>6454601.1461253725</v>
      </c>
      <c r="D668" s="78">
        <f>Pressure!I668</f>
        <v>1.3967353966066323E-4</v>
      </c>
      <c r="E668" s="40">
        <f>Pressure!H668</f>
        <v>139.67353966066324</v>
      </c>
      <c r="F668" s="10">
        <f t="shared" si="78"/>
        <v>4.5999999999999996</v>
      </c>
      <c r="G668" s="4">
        <f t="shared" ref="G668:G731" si="85">IF(C668/(1+(k-1)/2*N668^2)^(k/(k-1))&lt;patm*1000000,patm*1000000,C668/(1+(k-1)/2*N668^2)^(k/(k-1)))</f>
        <v>266868.90633827483</v>
      </c>
      <c r="H668" s="42">
        <f t="shared" si="79"/>
        <v>9.760924528196032</v>
      </c>
      <c r="I668" s="10">
        <f t="shared" si="80"/>
        <v>1.2904758520984105</v>
      </c>
      <c r="J668" s="4">
        <f t="shared" si="81"/>
        <v>1163.4117143065596</v>
      </c>
      <c r="K668" s="4">
        <f t="shared" si="83"/>
        <v>261.54662881762499</v>
      </c>
      <c r="L668" s="42">
        <f>Pressure!Q668</f>
        <v>0.85046015993650681</v>
      </c>
      <c r="M668" s="10">
        <f t="shared" si="84"/>
        <v>1.5177835797861321</v>
      </c>
      <c r="N668" s="10">
        <f t="shared" si="82"/>
        <v>2.6101623315922193</v>
      </c>
    </row>
    <row r="669" spans="3:14">
      <c r="C669" s="4">
        <f>Pressure!AB669*1000000</f>
        <v>6453569.7645630492</v>
      </c>
      <c r="D669" s="78">
        <f>Pressure!I669</f>
        <v>1.3967353966066323E-4</v>
      </c>
      <c r="E669" s="40">
        <f>Pressure!H669</f>
        <v>139.67353966066324</v>
      </c>
      <c r="F669" s="10">
        <f t="shared" ref="F669:F732" si="86">aexit/E669</f>
        <v>4.5999999999999996</v>
      </c>
      <c r="G669" s="4">
        <f t="shared" si="85"/>
        <v>266826.26332078641</v>
      </c>
      <c r="H669" s="42">
        <f t="shared" ref="H669:H732" si="87">1/(((k+1)/2)^(1/(k-1))*(patm*1000000/C669)^(1/k)*SQRT((k+1)/(k-1)*(1-(patm*1000000/C669)^((k-1)/k))))</f>
        <v>9.7596913008038548</v>
      </c>
      <c r="I669" s="10">
        <f t="shared" ref="I669:I732" si="88">etanoz*SQRT(2*k^2/(k-1)*(2/(k+1))^((k+1)/(k-1))*(1-(G669/C669)^((k-1)/k)))+(G669-patm*1000000)/C669*(aexit/E669)</f>
        <v>1.2904643486208711</v>
      </c>
      <c r="J669" s="4">
        <f t="shared" ref="J669:J732" si="89">I669*D669*C669</f>
        <v>1163.2154434430372</v>
      </c>
      <c r="K669" s="4">
        <f t="shared" si="83"/>
        <v>261.502505157825</v>
      </c>
      <c r="L669" s="42">
        <f>Pressure!Q669</f>
        <v>0.85176461707557238</v>
      </c>
      <c r="M669" s="10">
        <f t="shared" si="84"/>
        <v>1.5174927029351528</v>
      </c>
      <c r="N669" s="10">
        <f t="shared" si="82"/>
        <v>2.6101623315922193</v>
      </c>
    </row>
    <row r="670" spans="3:14">
      <c r="C670" s="4">
        <f>Pressure!AB670*1000000</f>
        <v>6452531.681634495</v>
      </c>
      <c r="D670" s="78">
        <f>Pressure!I670</f>
        <v>1.3967353966066323E-4</v>
      </c>
      <c r="E670" s="40">
        <f>Pressure!H670</f>
        <v>139.67353966066324</v>
      </c>
      <c r="F670" s="10">
        <f t="shared" si="86"/>
        <v>4.5999999999999996</v>
      </c>
      <c r="G670" s="4">
        <f t="shared" si="85"/>
        <v>266783.34323175845</v>
      </c>
      <c r="H670" s="42">
        <f t="shared" si="87"/>
        <v>9.7584500260416096</v>
      </c>
      <c r="I670" s="10">
        <f t="shared" si="88"/>
        <v>1.2904527666864996</v>
      </c>
      <c r="J670" s="4">
        <f t="shared" si="89"/>
        <v>1163.017897316329</v>
      </c>
      <c r="K670" s="4">
        <f t="shared" si="83"/>
        <v>261.45809480606289</v>
      </c>
      <c r="L670" s="42">
        <f>Pressure!Q670</f>
        <v>0.85306904334266487</v>
      </c>
      <c r="M670" s="10">
        <f t="shared" si="84"/>
        <v>1.5171999365364095</v>
      </c>
      <c r="N670" s="10">
        <f t="shared" ref="N670:N733" si="90">N669-1/834*(me-mef)</f>
        <v>2.6101623315922193</v>
      </c>
    </row>
    <row r="671" spans="3:14">
      <c r="C671" s="4">
        <f>Pressure!AB671*1000000</f>
        <v>6451486.8967725392</v>
      </c>
      <c r="D671" s="78">
        <f>Pressure!I671</f>
        <v>1.3967353966066323E-4</v>
      </c>
      <c r="E671" s="40">
        <f>Pressure!H671</f>
        <v>139.67353966066324</v>
      </c>
      <c r="F671" s="10">
        <f t="shared" si="86"/>
        <v>4.5999999999999996</v>
      </c>
      <c r="G671" s="4">
        <f t="shared" si="85"/>
        <v>266740.14604774094</v>
      </c>
      <c r="H671" s="42">
        <f t="shared" si="87"/>
        <v>9.757200702553547</v>
      </c>
      <c r="I671" s="10">
        <f t="shared" si="88"/>
        <v>1.290441106215001</v>
      </c>
      <c r="J671" s="4">
        <f t="shared" si="89"/>
        <v>1162.8190758185033</v>
      </c>
      <c r="K671" s="4">
        <f t="shared" si="83"/>
        <v>261.41339773807459</v>
      </c>
      <c r="L671" s="42">
        <f>Pressure!Q671</f>
        <v>0.85437343853295034</v>
      </c>
      <c r="M671" s="10">
        <f t="shared" si="84"/>
        <v>1.5169052805725929</v>
      </c>
      <c r="N671" s="10">
        <f t="shared" si="90"/>
        <v>2.6101623315922193</v>
      </c>
    </row>
    <row r="672" spans="3:14">
      <c r="C672" s="4">
        <f>Pressure!AB672*1000000</f>
        <v>6450435.4094062792</v>
      </c>
      <c r="D672" s="78">
        <f>Pressure!I672</f>
        <v>1.3967353966066323E-4</v>
      </c>
      <c r="E672" s="40">
        <f>Pressure!H672</f>
        <v>139.67353966066324</v>
      </c>
      <c r="F672" s="10">
        <f t="shared" si="86"/>
        <v>4.5999999999999996</v>
      </c>
      <c r="G672" s="4">
        <f t="shared" si="85"/>
        <v>266696.67174512957</v>
      </c>
      <c r="H672" s="42">
        <f t="shared" si="87"/>
        <v>9.7559433289747339</v>
      </c>
      <c r="I672" s="10">
        <f t="shared" si="88"/>
        <v>1.2904293671254927</v>
      </c>
      <c r="J672" s="4">
        <f t="shared" si="89"/>
        <v>1162.6189788409174</v>
      </c>
      <c r="K672" s="4">
        <f t="shared" si="83"/>
        <v>261.36841392943603</v>
      </c>
      <c r="L672" s="42">
        <f>Pressure!Q672</f>
        <v>0.85567780244149394</v>
      </c>
      <c r="M672" s="10">
        <f t="shared" si="84"/>
        <v>1.5166087350257988</v>
      </c>
      <c r="N672" s="10">
        <f t="shared" si="90"/>
        <v>2.6101623315922193</v>
      </c>
    </row>
    <row r="673" spans="3:14">
      <c r="C673" s="4">
        <f>Pressure!AB673*1000000</f>
        <v>6449377.2189606894</v>
      </c>
      <c r="D673" s="78">
        <f>Pressure!I673</f>
        <v>1.3967353966066323E-4</v>
      </c>
      <c r="E673" s="40">
        <f>Pressure!H673</f>
        <v>139.67353966066324</v>
      </c>
      <c r="F673" s="10">
        <f t="shared" si="86"/>
        <v>4.5999999999999996</v>
      </c>
      <c r="G673" s="4">
        <f t="shared" si="85"/>
        <v>266652.92030014965</v>
      </c>
      <c r="H673" s="42">
        <f t="shared" si="87"/>
        <v>9.7546779039306521</v>
      </c>
      <c r="I673" s="10">
        <f t="shared" si="88"/>
        <v>1.2904175493364998</v>
      </c>
      <c r="J673" s="4">
        <f t="shared" si="89"/>
        <v>1162.4176062741446</v>
      </c>
      <c r="K673" s="4">
        <f t="shared" si="83"/>
        <v>261.32314335554713</v>
      </c>
      <c r="L673" s="42">
        <f>Pressure!Q673</f>
        <v>0.85698213486325936</v>
      </c>
      <c r="M673" s="10">
        <f t="shared" si="84"/>
        <v>1.5163102998781648</v>
      </c>
      <c r="N673" s="10">
        <f t="shared" si="90"/>
        <v>2.6101623315922193</v>
      </c>
    </row>
    <row r="674" spans="3:14">
      <c r="C674" s="4">
        <f>Pressure!AB674*1000000</f>
        <v>6448312.3248568289</v>
      </c>
      <c r="D674" s="78">
        <f>Pressure!I674</f>
        <v>1.3967353966066323E-4</v>
      </c>
      <c r="E674" s="40">
        <f>Pressure!H674</f>
        <v>139.67353966066324</v>
      </c>
      <c r="F674" s="10">
        <f t="shared" si="86"/>
        <v>4.5999999999999996</v>
      </c>
      <c r="G674" s="4">
        <f t="shared" si="85"/>
        <v>266608.8916888645</v>
      </c>
      <c r="H674" s="42">
        <f t="shared" si="87"/>
        <v>9.7534044260374007</v>
      </c>
      <c r="I674" s="10">
        <f t="shared" si="88"/>
        <v>1.2904056527659546</v>
      </c>
      <c r="J674" s="4">
        <f t="shared" si="89"/>
        <v>1162.2149580080136</v>
      </c>
      <c r="K674" s="4">
        <f t="shared" si="83"/>
        <v>261.27758599164014</v>
      </c>
      <c r="L674" s="42">
        <f>Pressure!Q674</f>
        <v>0.85828643559310835</v>
      </c>
      <c r="M674" s="10">
        <f t="shared" si="84"/>
        <v>1.51600997511198</v>
      </c>
      <c r="N674" s="10">
        <f t="shared" si="90"/>
        <v>2.6101623315922193</v>
      </c>
    </row>
    <row r="675" spans="3:14">
      <c r="C675" s="4">
        <f>Pressure!AB675*1000000</f>
        <v>6447240.7265117941</v>
      </c>
      <c r="D675" s="78">
        <f>Pressure!I675</f>
        <v>1.3967353966066323E-4</v>
      </c>
      <c r="E675" s="40">
        <f>Pressure!H675</f>
        <v>139.67353966066324</v>
      </c>
      <c r="F675" s="10">
        <f t="shared" si="86"/>
        <v>4.5999999999999996</v>
      </c>
      <c r="G675" s="4">
        <f t="shared" si="85"/>
        <v>266564.58588717371</v>
      </c>
      <c r="H675" s="42">
        <f t="shared" si="87"/>
        <v>9.7521228939016549</v>
      </c>
      <c r="I675" s="10">
        <f t="shared" si="88"/>
        <v>1.2903936773311957</v>
      </c>
      <c r="J675" s="4">
        <f t="shared" si="89"/>
        <v>1162.0110339315979</v>
      </c>
      <c r="K675" s="4">
        <f t="shared" si="83"/>
        <v>261.23174181277773</v>
      </c>
      <c r="L675" s="42">
        <f>Pressure!Q675</f>
        <v>0.85959070442579966</v>
      </c>
      <c r="M675" s="10">
        <f t="shared" si="84"/>
        <v>1.5157077607089304</v>
      </c>
      <c r="N675" s="10">
        <f t="shared" si="90"/>
        <v>2.6101623315922193</v>
      </c>
    </row>
    <row r="676" spans="3:14">
      <c r="C676" s="4">
        <f>Pressure!AB676*1000000</f>
        <v>6446162.423338661</v>
      </c>
      <c r="D676" s="78">
        <f>Pressure!I676</f>
        <v>1.3967353966066323E-4</v>
      </c>
      <c r="E676" s="40">
        <f>Pressure!H676</f>
        <v>139.67353966066324</v>
      </c>
      <c r="F676" s="10">
        <f t="shared" si="86"/>
        <v>4.5999999999999996</v>
      </c>
      <c r="G676" s="4">
        <f t="shared" si="85"/>
        <v>266520.00287081063</v>
      </c>
      <c r="H676" s="42">
        <f t="shared" si="87"/>
        <v>9.750833306120569</v>
      </c>
      <c r="I676" s="10">
        <f t="shared" si="88"/>
        <v>1.2903816229489653</v>
      </c>
      <c r="J676" s="4">
        <f t="shared" si="89"/>
        <v>1161.8058339332063</v>
      </c>
      <c r="K676" s="4">
        <f t="shared" si="83"/>
        <v>261.18561079385063</v>
      </c>
      <c r="L676" s="42">
        <f>Pressure!Q676</f>
        <v>0.86089494115598841</v>
      </c>
      <c r="M676" s="10">
        <f t="shared" si="84"/>
        <v>1.5154036566507356</v>
      </c>
      <c r="N676" s="10">
        <f t="shared" si="90"/>
        <v>2.6101623315922193</v>
      </c>
    </row>
    <row r="677" spans="3:14">
      <c r="C677" s="4">
        <f>Pressure!AB677*1000000</f>
        <v>6445077.4147466356</v>
      </c>
      <c r="D677" s="78">
        <f>Pressure!I677</f>
        <v>1.3967353966066323E-4</v>
      </c>
      <c r="E677" s="40">
        <f>Pressure!H677</f>
        <v>139.67353966066324</v>
      </c>
      <c r="F677" s="10">
        <f t="shared" si="86"/>
        <v>4.5999999999999996</v>
      </c>
      <c r="G677" s="4">
        <f t="shared" si="85"/>
        <v>266475.14261534845</v>
      </c>
      <c r="H677" s="42">
        <f t="shared" si="87"/>
        <v>9.7495356612819695</v>
      </c>
      <c r="I677" s="10">
        <f t="shared" si="88"/>
        <v>1.2903694895354096</v>
      </c>
      <c r="J677" s="4">
        <f t="shared" si="89"/>
        <v>1161.5993579004119</v>
      </c>
      <c r="K677" s="4">
        <f t="shared" si="83"/>
        <v>261.1391929095841</v>
      </c>
      <c r="L677" s="42">
        <f>Pressure!Q677</f>
        <v>0.86219914557822563</v>
      </c>
      <c r="M677" s="10">
        <f t="shared" si="84"/>
        <v>1.5150976629191615</v>
      </c>
      <c r="N677" s="10">
        <f t="shared" si="90"/>
        <v>2.6101623315922193</v>
      </c>
    </row>
    <row r="678" spans="3:14">
      <c r="C678" s="4">
        <f>Pressure!AB678*1000000</f>
        <v>6443985.7001408217</v>
      </c>
      <c r="D678" s="78">
        <f>Pressure!I678</f>
        <v>1.3967353966066323E-4</v>
      </c>
      <c r="E678" s="40">
        <f>Pressure!H678</f>
        <v>139.67353966066324</v>
      </c>
      <c r="F678" s="10">
        <f t="shared" si="86"/>
        <v>4.5999999999999996</v>
      </c>
      <c r="G678" s="4">
        <f t="shared" si="85"/>
        <v>266430.00509619096</v>
      </c>
      <c r="H678" s="42">
        <f t="shared" si="87"/>
        <v>9.7482299579640461</v>
      </c>
      <c r="I678" s="10">
        <f t="shared" si="88"/>
        <v>1.2903572770060749</v>
      </c>
      <c r="J678" s="4">
        <f t="shared" si="89"/>
        <v>1161.3916057200061</v>
      </c>
      <c r="K678" s="4">
        <f t="shared" si="83"/>
        <v>261.09248813452768</v>
      </c>
      <c r="L678" s="42">
        <f>Pressure!Q678</f>
        <v>0.86350331748695708</v>
      </c>
      <c r="M678" s="10">
        <f t="shared" si="84"/>
        <v>1.5147897794953684</v>
      </c>
      <c r="N678" s="10">
        <f t="shared" si="90"/>
        <v>2.6101623315922193</v>
      </c>
    </row>
    <row r="679" spans="3:14">
      <c r="C679" s="4">
        <f>Pressure!AB679*1000000</f>
        <v>6442887.2789224507</v>
      </c>
      <c r="D679" s="78">
        <f>Pressure!I679</f>
        <v>1.3967353966066323E-4</v>
      </c>
      <c r="E679" s="40">
        <f>Pressure!H679</f>
        <v>139.67353966066324</v>
      </c>
      <c r="F679" s="10">
        <f t="shared" si="86"/>
        <v>4.5999999999999996</v>
      </c>
      <c r="G679" s="4">
        <f t="shared" si="85"/>
        <v>266384.59028858179</v>
      </c>
      <c r="H679" s="42">
        <f t="shared" si="87"/>
        <v>9.746916194735654</v>
      </c>
      <c r="I679" s="10">
        <f t="shared" si="88"/>
        <v>1.2903449852759086</v>
      </c>
      <c r="J679" s="4">
        <f t="shared" si="89"/>
        <v>1161.1825772780437</v>
      </c>
      <c r="K679" s="4">
        <f t="shared" si="83"/>
        <v>261.04549644306547</v>
      </c>
      <c r="L679" s="42">
        <f>Pressure!Q679</f>
        <v>0.86480745667652303</v>
      </c>
      <c r="M679" s="10">
        <f t="shared" si="84"/>
        <v>1.5144800063609445</v>
      </c>
      <c r="N679" s="10">
        <f t="shared" si="90"/>
        <v>2.6101623315922193</v>
      </c>
    </row>
    <row r="680" spans="3:14">
      <c r="C680" s="4">
        <f>Pressure!AB680*1000000</f>
        <v>6441782.150488792</v>
      </c>
      <c r="D680" s="78">
        <f>Pressure!I680</f>
        <v>1.3967353966066323E-4</v>
      </c>
      <c r="E680" s="40">
        <f>Pressure!H680</f>
        <v>139.67353966066324</v>
      </c>
      <c r="F680" s="10">
        <f t="shared" si="86"/>
        <v>4.5999999999999996</v>
      </c>
      <c r="G680" s="4">
        <f t="shared" si="85"/>
        <v>266338.89816760062</v>
      </c>
      <c r="H680" s="42">
        <f t="shared" si="87"/>
        <v>9.7455943701561818</v>
      </c>
      <c r="I680" s="10">
        <f t="shared" si="88"/>
        <v>1.2903326142592564</v>
      </c>
      <c r="J680" s="4">
        <f t="shared" si="89"/>
        <v>1160.9722724598262</v>
      </c>
      <c r="K680" s="4">
        <f t="shared" si="83"/>
        <v>260.99821780941193</v>
      </c>
      <c r="L680" s="42">
        <f>Pressure!Q680</f>
        <v>0.8661115629411571</v>
      </c>
      <c r="M680" s="10">
        <f t="shared" si="84"/>
        <v>1.5141683434967648</v>
      </c>
      <c r="N680" s="10">
        <f t="shared" si="90"/>
        <v>2.6101623315922193</v>
      </c>
    </row>
    <row r="681" spans="3:14">
      <c r="C681" s="4">
        <f>Pressure!AB681*1000000</f>
        <v>6440670.3142329082</v>
      </c>
      <c r="D681" s="78">
        <f>Pressure!I681</f>
        <v>1.3967353966066323E-4</v>
      </c>
      <c r="E681" s="40">
        <f>Pressure!H681</f>
        <v>139.67353966066324</v>
      </c>
      <c r="F681" s="10">
        <f t="shared" si="86"/>
        <v>4.5999999999999996</v>
      </c>
      <c r="G681" s="4">
        <f t="shared" si="85"/>
        <v>266292.92870815337</v>
      </c>
      <c r="H681" s="42">
        <f t="shared" si="87"/>
        <v>9.7442644827752272</v>
      </c>
      <c r="I681" s="10">
        <f t="shared" si="88"/>
        <v>1.2903201638698583</v>
      </c>
      <c r="J681" s="4">
        <f t="shared" si="89"/>
        <v>1160.760691149854</v>
      </c>
      <c r="K681" s="4">
        <f t="shared" si="83"/>
        <v>260.95065220760171</v>
      </c>
      <c r="L681" s="42">
        <f>Pressure!Q681</f>
        <v>0.86741563607498595</v>
      </c>
      <c r="M681" s="10">
        <f t="shared" si="84"/>
        <v>1.5138547908841136</v>
      </c>
      <c r="N681" s="10">
        <f t="shared" si="90"/>
        <v>2.6101623315922193</v>
      </c>
    </row>
    <row r="682" spans="3:14">
      <c r="C682" s="4">
        <f>Pressure!AB682*1000000</f>
        <v>6439551.7695442326</v>
      </c>
      <c r="D682" s="78">
        <f>Pressure!I682</f>
        <v>1.3967353966066323E-4</v>
      </c>
      <c r="E682" s="40">
        <f>Pressure!H682</f>
        <v>139.67353966066324</v>
      </c>
      <c r="F682" s="10">
        <f t="shared" si="86"/>
        <v>4.5999999999999996</v>
      </c>
      <c r="G682" s="4">
        <f t="shared" si="85"/>
        <v>266246.68188499584</v>
      </c>
      <c r="H682" s="42">
        <f t="shared" si="87"/>
        <v>9.7429265311333442</v>
      </c>
      <c r="I682" s="10">
        <f t="shared" si="88"/>
        <v>1.2903076340208532</v>
      </c>
      <c r="J682" s="4">
        <f t="shared" si="89"/>
        <v>1160.5478332319362</v>
      </c>
      <c r="K682" s="4">
        <f t="shared" si="83"/>
        <v>260.90279961151396</v>
      </c>
      <c r="L682" s="42">
        <f>Pressure!Q682</f>
        <v>0.86871967587202814</v>
      </c>
      <c r="M682" s="10">
        <f t="shared" si="84"/>
        <v>1.5135393485035666</v>
      </c>
      <c r="N682" s="10">
        <f t="shared" si="90"/>
        <v>2.6101623315922193</v>
      </c>
    </row>
    <row r="683" spans="3:14">
      <c r="C683" s="4">
        <f>Pressure!AB683*1000000</f>
        <v>6438426.5158077693</v>
      </c>
      <c r="D683" s="78">
        <f>Pressure!I683</f>
        <v>1.3967353966066323E-4</v>
      </c>
      <c r="E683" s="40">
        <f>Pressure!H683</f>
        <v>139.67353966066324</v>
      </c>
      <c r="F683" s="10">
        <f t="shared" si="86"/>
        <v>4.5999999999999996</v>
      </c>
      <c r="G683" s="4">
        <f t="shared" si="85"/>
        <v>266200.15767270065</v>
      </c>
      <c r="H683" s="42">
        <f t="shared" si="87"/>
        <v>9.7415805137610061</v>
      </c>
      <c r="I683" s="10">
        <f t="shared" si="88"/>
        <v>1.2902950246247695</v>
      </c>
      <c r="J683" s="4">
        <f t="shared" si="89"/>
        <v>1160.3336985890403</v>
      </c>
      <c r="K683" s="4">
        <f t="shared" si="83"/>
        <v>260.85465999483841</v>
      </c>
      <c r="L683" s="42">
        <f>Pressure!Q683</f>
        <v>0.87002368212619385</v>
      </c>
      <c r="M683" s="10">
        <f t="shared" si="84"/>
        <v>1.5132220163361263</v>
      </c>
      <c r="N683" s="10">
        <f t="shared" si="90"/>
        <v>2.6101623315922193</v>
      </c>
    </row>
    <row r="684" spans="3:14">
      <c r="C684" s="4">
        <f>Pressure!AB684*1000000</f>
        <v>6437294.5524049178</v>
      </c>
      <c r="D684" s="78">
        <f>Pressure!I684</f>
        <v>1.3967353966066323E-4</v>
      </c>
      <c r="E684" s="40">
        <f>Pressure!H684</f>
        <v>139.67353966066324</v>
      </c>
      <c r="F684" s="10">
        <f t="shared" si="86"/>
        <v>4.5999999999999996</v>
      </c>
      <c r="G684" s="4">
        <f t="shared" si="85"/>
        <v>266153.35604569147</v>
      </c>
      <c r="H684" s="42">
        <f t="shared" si="87"/>
        <v>9.7402264291796445</v>
      </c>
      <c r="I684" s="10">
        <f t="shared" si="88"/>
        <v>1.2902823355935313</v>
      </c>
      <c r="J684" s="4">
        <f t="shared" si="89"/>
        <v>1160.1182871034475</v>
      </c>
      <c r="K684" s="4">
        <f t="shared" si="83"/>
        <v>260.80623333111089</v>
      </c>
      <c r="L684" s="42">
        <f>Pressure!Q684</f>
        <v>0.8713276546312837</v>
      </c>
      <c r="M684" s="10">
        <f t="shared" si="84"/>
        <v>1.5129027943620699</v>
      </c>
      <c r="N684" s="10">
        <f t="shared" si="90"/>
        <v>2.6101623315922193</v>
      </c>
    </row>
    <row r="685" spans="3:14">
      <c r="C685" s="4">
        <f>Pressure!AB685*1000000</f>
        <v>6436155.8787128711</v>
      </c>
      <c r="D685" s="78">
        <f>Pressure!I685</f>
        <v>1.3967353966066323E-4</v>
      </c>
      <c r="E685" s="40">
        <f>Pressure!H685</f>
        <v>139.67353966066324</v>
      </c>
      <c r="F685" s="10">
        <f t="shared" si="86"/>
        <v>4.5999999999999996</v>
      </c>
      <c r="G685" s="4">
        <f t="shared" si="85"/>
        <v>266106.27697821805</v>
      </c>
      <c r="H685" s="42">
        <f t="shared" si="87"/>
        <v>9.7388642759008679</v>
      </c>
      <c r="I685" s="10">
        <f t="shared" si="88"/>
        <v>1.290269566838451</v>
      </c>
      <c r="J685" s="4">
        <f t="shared" si="89"/>
        <v>1159.9015986566376</v>
      </c>
      <c r="K685" s="4">
        <f t="shared" si="83"/>
        <v>260.75751959368682</v>
      </c>
      <c r="L685" s="42">
        <f>Pressure!Q685</f>
        <v>0.87263159318098837</v>
      </c>
      <c r="M685" s="10">
        <f t="shared" si="84"/>
        <v>1.512581682562006</v>
      </c>
      <c r="N685" s="10">
        <f t="shared" si="90"/>
        <v>2.6101623315922193</v>
      </c>
    </row>
    <row r="686" spans="3:14">
      <c r="C686" s="4">
        <f>Pressure!AB686*1000000</f>
        <v>6435010.4941049144</v>
      </c>
      <c r="D686" s="78">
        <f>Pressure!I686</f>
        <v>1.3967353966066323E-4</v>
      </c>
      <c r="E686" s="40">
        <f>Pressure!H686</f>
        <v>139.67353966066324</v>
      </c>
      <c r="F686" s="10">
        <f t="shared" si="86"/>
        <v>4.5999999999999996</v>
      </c>
      <c r="G686" s="4">
        <f t="shared" si="85"/>
        <v>266058.92044436844</v>
      </c>
      <c r="H686" s="42">
        <f t="shared" si="87"/>
        <v>9.737494052426884</v>
      </c>
      <c r="I686" s="10">
        <f t="shared" si="88"/>
        <v>1.2902567182702305</v>
      </c>
      <c r="J686" s="4">
        <f t="shared" si="89"/>
        <v>1159.6836331293478</v>
      </c>
      <c r="K686" s="4">
        <f t="shared" si="83"/>
        <v>260.70851875575465</v>
      </c>
      <c r="L686" s="42">
        <f>Pressure!Q686</f>
        <v>0.87393549756888778</v>
      </c>
      <c r="M686" s="10">
        <f t="shared" si="84"/>
        <v>1.5122586809161984</v>
      </c>
      <c r="N686" s="10">
        <f t="shared" si="90"/>
        <v>2.6101623315922193</v>
      </c>
    </row>
    <row r="687" spans="3:14">
      <c r="C687" s="4">
        <f>Pressure!AB687*1000000</f>
        <v>6433858.3979501566</v>
      </c>
      <c r="D687" s="78">
        <f>Pressure!I687</f>
        <v>1.3967353966066323E-4</v>
      </c>
      <c r="E687" s="40">
        <f>Pressure!H687</f>
        <v>139.67353966066324</v>
      </c>
      <c r="F687" s="10">
        <f t="shared" si="86"/>
        <v>4.5999999999999996</v>
      </c>
      <c r="G687" s="4">
        <f t="shared" si="85"/>
        <v>266011.28641805821</v>
      </c>
      <c r="H687" s="42">
        <f t="shared" si="87"/>
        <v>9.7361157572500847</v>
      </c>
      <c r="I687" s="10">
        <f t="shared" si="88"/>
        <v>1.2902437897989574</v>
      </c>
      <c r="J687" s="4">
        <f t="shared" si="89"/>
        <v>1159.4643904015199</v>
      </c>
      <c r="K687" s="4">
        <f t="shared" si="83"/>
        <v>260.65923079032416</v>
      </c>
      <c r="L687" s="42">
        <f>Pressure!Q687</f>
        <v>0.87523936758845022</v>
      </c>
      <c r="M687" s="10">
        <f t="shared" si="84"/>
        <v>1.511933789404702</v>
      </c>
      <c r="N687" s="10">
        <f t="shared" si="90"/>
        <v>2.6101623315922193</v>
      </c>
    </row>
    <row r="688" spans="3:14">
      <c r="C688" s="4">
        <f>Pressure!AB688*1000000</f>
        <v>6432699.5896138418</v>
      </c>
      <c r="D688" s="78">
        <f>Pressure!I688</f>
        <v>1.3967353966066323E-4</v>
      </c>
      <c r="E688" s="40">
        <f>Pressure!H688</f>
        <v>139.67353966066324</v>
      </c>
      <c r="F688" s="10">
        <f t="shared" si="86"/>
        <v>4.5999999999999996</v>
      </c>
      <c r="G688" s="4">
        <f t="shared" si="85"/>
        <v>265963.37487304298</v>
      </c>
      <c r="H688" s="42">
        <f t="shared" si="87"/>
        <v>9.7347293888534878</v>
      </c>
      <c r="I688" s="10">
        <f t="shared" si="88"/>
        <v>1.2902307813341061</v>
      </c>
      <c r="J688" s="4">
        <f t="shared" si="89"/>
        <v>1159.243870352361</v>
      </c>
      <c r="K688" s="4">
        <f t="shared" si="83"/>
        <v>260.60965567023987</v>
      </c>
      <c r="L688" s="42">
        <f>Pressure!Q688</f>
        <v>0.8765432030330319</v>
      </c>
      <c r="M688" s="10">
        <f t="shared" si="84"/>
        <v>1.5116070080076254</v>
      </c>
      <c r="N688" s="10">
        <f t="shared" si="90"/>
        <v>2.6101623315922193</v>
      </c>
    </row>
    <row r="689" spans="3:14">
      <c r="C689" s="4">
        <f>Pressure!AB689*1000000</f>
        <v>6431534.0684571564</v>
      </c>
      <c r="D689" s="78">
        <f>Pressure!I689</f>
        <v>1.3967353966066323E-4</v>
      </c>
      <c r="E689" s="40">
        <f>Pressure!H689</f>
        <v>139.67353966066324</v>
      </c>
      <c r="F689" s="10">
        <f t="shared" si="86"/>
        <v>4.5999999999999996</v>
      </c>
      <c r="G689" s="4">
        <f t="shared" si="85"/>
        <v>265915.18578291062</v>
      </c>
      <c r="H689" s="42">
        <f t="shared" si="87"/>
        <v>9.733334945710455</v>
      </c>
      <c r="I689" s="10">
        <f t="shared" si="88"/>
        <v>1.2902176927845344</v>
      </c>
      <c r="J689" s="4">
        <f t="shared" si="89"/>
        <v>1159.0220728603047</v>
      </c>
      <c r="K689" s="4">
        <f t="shared" si="83"/>
        <v>260.55979336817245</v>
      </c>
      <c r="L689" s="42">
        <f>Pressure!Q689</f>
        <v>0.87784700369587598</v>
      </c>
      <c r="M689" s="10">
        <f t="shared" si="84"/>
        <v>1.5112783367047637</v>
      </c>
      <c r="N689" s="10">
        <f t="shared" si="90"/>
        <v>2.6101623315922193</v>
      </c>
    </row>
    <row r="690" spans="3:14">
      <c r="C690" s="4">
        <f>Pressure!AB690*1000000</f>
        <v>6430361.8338372773</v>
      </c>
      <c r="D690" s="78">
        <f>Pressure!I690</f>
        <v>1.3967353966066323E-4</v>
      </c>
      <c r="E690" s="40">
        <f>Pressure!H690</f>
        <v>139.67353966066324</v>
      </c>
      <c r="F690" s="10">
        <f t="shared" si="86"/>
        <v>4.5999999999999996</v>
      </c>
      <c r="G690" s="4">
        <f t="shared" si="85"/>
        <v>265866.71912108338</v>
      </c>
      <c r="H690" s="42">
        <f t="shared" si="87"/>
        <v>9.7319324262847537</v>
      </c>
      <c r="I690" s="10">
        <f t="shared" si="88"/>
        <v>1.2902045240584827</v>
      </c>
      <c r="J690" s="4">
        <f t="shared" si="89"/>
        <v>1158.798997803023</v>
      </c>
      <c r="K690" s="4">
        <f t="shared" si="83"/>
        <v>260.50964385662132</v>
      </c>
      <c r="L690" s="42">
        <f>Pressure!Q690</f>
        <v>0.87915076937011183</v>
      </c>
      <c r="M690" s="10">
        <f t="shared" si="84"/>
        <v>1.5109477754757121</v>
      </c>
      <c r="N690" s="10">
        <f t="shared" si="90"/>
        <v>2.6101623315922193</v>
      </c>
    </row>
    <row r="691" spans="3:14">
      <c r="C691" s="4">
        <f>Pressure!AB691*1000000</f>
        <v>6429182.885107371</v>
      </c>
      <c r="D691" s="78">
        <f>Pressure!I691</f>
        <v>1.3967353966066323E-4</v>
      </c>
      <c r="E691" s="40">
        <f>Pressure!H691</f>
        <v>139.67353966066324</v>
      </c>
      <c r="F691" s="10">
        <f t="shared" si="86"/>
        <v>4.5999999999999996</v>
      </c>
      <c r="G691" s="4">
        <f t="shared" si="85"/>
        <v>265817.97486081754</v>
      </c>
      <c r="H691" s="42">
        <f t="shared" si="87"/>
        <v>9.7305218290305486</v>
      </c>
      <c r="I691" s="10">
        <f t="shared" si="88"/>
        <v>1.2901912750635718</v>
      </c>
      <c r="J691" s="4">
        <f t="shared" si="89"/>
        <v>1158.5746450574243</v>
      </c>
      <c r="K691" s="4">
        <f t="shared" si="83"/>
        <v>260.45920710791427</v>
      </c>
      <c r="L691" s="42">
        <f>Pressure!Q691</f>
        <v>0.88045449984875446</v>
      </c>
      <c r="M691" s="10">
        <f t="shared" si="84"/>
        <v>1.510615324300131</v>
      </c>
      <c r="N691" s="10">
        <f t="shared" si="90"/>
        <v>2.6101623315922193</v>
      </c>
    </row>
    <row r="692" spans="3:14">
      <c r="C692" s="4">
        <f>Pressure!AB692*1000000</f>
        <v>6427997.2216165485</v>
      </c>
      <c r="D692" s="78">
        <f>Pressure!I692</f>
        <v>1.3967353966066323E-4</v>
      </c>
      <c r="E692" s="40">
        <f>Pressure!H692</f>
        <v>139.67353966066324</v>
      </c>
      <c r="F692" s="10">
        <f t="shared" si="86"/>
        <v>4.5999999999999996</v>
      </c>
      <c r="G692" s="4">
        <f t="shared" si="85"/>
        <v>265768.95297520171</v>
      </c>
      <c r="H692" s="42">
        <f t="shared" si="87"/>
        <v>9.7291031523923479</v>
      </c>
      <c r="I692" s="10">
        <f t="shared" si="88"/>
        <v>1.2901779457068006</v>
      </c>
      <c r="J692" s="4">
        <f t="shared" si="89"/>
        <v>1158.3490144996447</v>
      </c>
      <c r="K692" s="4">
        <f t="shared" si="83"/>
        <v>260.40848309420545</v>
      </c>
      <c r="L692" s="42">
        <f>Pressure!Q692</f>
        <v>0.88175819492470375</v>
      </c>
      <c r="M692" s="10">
        <f t="shared" si="84"/>
        <v>1.510280983157487</v>
      </c>
      <c r="N692" s="10">
        <f t="shared" si="90"/>
        <v>2.6101623315922193</v>
      </c>
    </row>
    <row r="693" spans="3:14">
      <c r="C693" s="4">
        <f>Pressure!AB693*1000000</f>
        <v>6426804.8427097825</v>
      </c>
      <c r="D693" s="78">
        <f>Pressure!I693</f>
        <v>1.3967353966066323E-4</v>
      </c>
      <c r="E693" s="40">
        <f>Pressure!H693</f>
        <v>139.67353966066324</v>
      </c>
      <c r="F693" s="10">
        <f t="shared" si="86"/>
        <v>4.5999999999999996</v>
      </c>
      <c r="G693" s="4">
        <f t="shared" si="85"/>
        <v>265719.65343715349</v>
      </c>
      <c r="H693" s="42">
        <f t="shared" si="87"/>
        <v>9.7276763948048774</v>
      </c>
      <c r="I693" s="10">
        <f t="shared" si="88"/>
        <v>1.2901645358945442</v>
      </c>
      <c r="J693" s="4">
        <f t="shared" si="89"/>
        <v>1158.1221060050332</v>
      </c>
      <c r="K693" s="4">
        <f t="shared" si="83"/>
        <v>260.35747178747204</v>
      </c>
      <c r="L693" s="42">
        <f>Pressure!Q693</f>
        <v>0.88306185439074369</v>
      </c>
      <c r="M693" s="10">
        <f t="shared" si="84"/>
        <v>1.5099447520270366</v>
      </c>
      <c r="N693" s="10">
        <f t="shared" si="90"/>
        <v>2.6101623315922193</v>
      </c>
    </row>
    <row r="694" spans="3:14">
      <c r="C694" s="4">
        <f>Pressure!AB694*1000000</f>
        <v>6425605.7477281792</v>
      </c>
      <c r="D694" s="78">
        <f>Pressure!I694</f>
        <v>1.3967353966066323E-4</v>
      </c>
      <c r="E694" s="40">
        <f>Pressure!H694</f>
        <v>139.67353966066324</v>
      </c>
      <c r="F694" s="10">
        <f t="shared" si="86"/>
        <v>4.5999999999999996</v>
      </c>
      <c r="G694" s="4">
        <f t="shared" si="85"/>
        <v>265670.0762194306</v>
      </c>
      <c r="H694" s="42">
        <f t="shared" si="87"/>
        <v>9.7262415546934271</v>
      </c>
      <c r="I694" s="10">
        <f t="shared" si="88"/>
        <v>1.2901510455325551</v>
      </c>
      <c r="J694" s="4">
        <f t="shared" si="89"/>
        <v>1157.8939194482032</v>
      </c>
      <c r="K694" s="4">
        <f t="shared" si="83"/>
        <v>260.30617315952594</v>
      </c>
      <c r="L694" s="42">
        <f>Pressure!Q694</f>
        <v>0.88436547803954146</v>
      </c>
      <c r="M694" s="10">
        <f t="shared" si="84"/>
        <v>1.5096066308877278</v>
      </c>
      <c r="N694" s="10">
        <f t="shared" si="90"/>
        <v>2.6101623315922193</v>
      </c>
    </row>
    <row r="695" spans="3:14">
      <c r="C695" s="4">
        <f>Pressure!AB695*1000000</f>
        <v>6424399.9360087449</v>
      </c>
      <c r="D695" s="78">
        <f>Pressure!I695</f>
        <v>1.3967353966066323E-4</v>
      </c>
      <c r="E695" s="40">
        <f>Pressure!H695</f>
        <v>139.67353966066324</v>
      </c>
      <c r="F695" s="10">
        <f t="shared" si="86"/>
        <v>4.5999999999999996</v>
      </c>
      <c r="G695" s="4">
        <f t="shared" si="85"/>
        <v>265620.22129462112</v>
      </c>
      <c r="H695" s="42">
        <f t="shared" si="87"/>
        <v>9.7247986304735345</v>
      </c>
      <c r="I695" s="10">
        <f t="shared" si="88"/>
        <v>1.2901374745259582</v>
      </c>
      <c r="J695" s="4">
        <f t="shared" si="89"/>
        <v>1157.6644547029873</v>
      </c>
      <c r="K695" s="4">
        <f t="shared" si="83"/>
        <v>260.25458718200338</v>
      </c>
      <c r="L695" s="42">
        <f>Pressure!Q695</f>
        <v>0.885669065663647</v>
      </c>
      <c r="M695" s="10">
        <f t="shared" si="84"/>
        <v>1.5092666197187188</v>
      </c>
      <c r="N695" s="10">
        <f t="shared" si="90"/>
        <v>2.6101623315922193</v>
      </c>
    </row>
    <row r="696" spans="3:14">
      <c r="C696" s="4">
        <f>Pressure!AB696*1000000</f>
        <v>6423187.4068843834</v>
      </c>
      <c r="D696" s="78">
        <f>Pressure!I696</f>
        <v>1.3967353966066323E-4</v>
      </c>
      <c r="E696" s="40">
        <f>Pressure!H696</f>
        <v>139.67353966066324</v>
      </c>
      <c r="F696" s="10">
        <f t="shared" si="86"/>
        <v>4.5999999999999996</v>
      </c>
      <c r="G696" s="4">
        <f t="shared" si="85"/>
        <v>265570.08863514359</v>
      </c>
      <c r="H696" s="42">
        <f t="shared" si="87"/>
        <v>9.723347620551003</v>
      </c>
      <c r="I696" s="10">
        <f t="shared" si="88"/>
        <v>1.2901238227792502</v>
      </c>
      <c r="J696" s="4">
        <f t="shared" si="89"/>
        <v>1157.4337116424383</v>
      </c>
      <c r="K696" s="4">
        <f t="shared" si="83"/>
        <v>260.20271382636537</v>
      </c>
      <c r="L696" s="42">
        <f>Pressure!Q696</f>
        <v>0.88697261705549213</v>
      </c>
      <c r="M696" s="10">
        <f t="shared" si="84"/>
        <v>1.5089247184988392</v>
      </c>
      <c r="N696" s="10">
        <f t="shared" si="90"/>
        <v>2.6101623315922193</v>
      </c>
    </row>
    <row r="697" spans="3:14">
      <c r="C697" s="4">
        <f>Pressure!AB697*1000000</f>
        <v>6421968.1596840126</v>
      </c>
      <c r="D697" s="78">
        <f>Pressure!I697</f>
        <v>1.3967353966066323E-4</v>
      </c>
      <c r="E697" s="40">
        <f>Pressure!H697</f>
        <v>139.67353966066324</v>
      </c>
      <c r="F697" s="10">
        <f t="shared" si="86"/>
        <v>4.5999999999999996</v>
      </c>
      <c r="G697" s="4">
        <f t="shared" si="85"/>
        <v>265519.67821325187</v>
      </c>
      <c r="H697" s="42">
        <f t="shared" si="87"/>
        <v>9.7218885233219954</v>
      </c>
      <c r="I697" s="10">
        <f t="shared" si="88"/>
        <v>1.2901100901962981</v>
      </c>
      <c r="J697" s="4">
        <f t="shared" si="89"/>
        <v>1157.2016901388495</v>
      </c>
      <c r="K697" s="4">
        <f t="shared" si="83"/>
        <v>260.15055306390212</v>
      </c>
      <c r="L697" s="42">
        <f>Pressure!Q697</f>
        <v>0.88827613200738975</v>
      </c>
      <c r="M697" s="10">
        <f t="shared" si="84"/>
        <v>1.5085809272067341</v>
      </c>
      <c r="N697" s="10">
        <f t="shared" si="90"/>
        <v>2.6101623315922193</v>
      </c>
    </row>
    <row r="698" spans="3:14">
      <c r="C698" s="4">
        <f>Pressure!AB698*1000000</f>
        <v>6420742.1937325066</v>
      </c>
      <c r="D698" s="78">
        <f>Pressure!I698</f>
        <v>1.3967353966066323E-4</v>
      </c>
      <c r="E698" s="40">
        <f>Pressure!H698</f>
        <v>139.67353966066324</v>
      </c>
      <c r="F698" s="10">
        <f t="shared" si="86"/>
        <v>4.5999999999999996</v>
      </c>
      <c r="G698" s="4">
        <f t="shared" si="85"/>
        <v>265468.99000103248</v>
      </c>
      <c r="H698" s="42">
        <f t="shared" si="87"/>
        <v>9.7204213371730095</v>
      </c>
      <c r="I698" s="10">
        <f t="shared" si="88"/>
        <v>1.2900962766803374</v>
      </c>
      <c r="J698" s="4">
        <f t="shared" si="89"/>
        <v>1156.9683900637453</v>
      </c>
      <c r="K698" s="4">
        <f t="shared" si="83"/>
        <v>260.09810486573116</v>
      </c>
      <c r="L698" s="42">
        <f>Pressure!Q698</f>
        <v>0.8895796103115331</v>
      </c>
      <c r="M698" s="10">
        <f t="shared" si="84"/>
        <v>1.508235245820875</v>
      </c>
      <c r="N698" s="10">
        <f t="shared" si="90"/>
        <v>2.6101623315922193</v>
      </c>
    </row>
    <row r="699" spans="3:14">
      <c r="C699" s="4">
        <f>Pressure!AB699*1000000</f>
        <v>6419509.508350539</v>
      </c>
      <c r="D699" s="78">
        <f>Pressure!I699</f>
        <v>1.3967353966066323E-4</v>
      </c>
      <c r="E699" s="40">
        <f>Pressure!H699</f>
        <v>139.67353966066324</v>
      </c>
      <c r="F699" s="10">
        <f t="shared" si="86"/>
        <v>4.5999999999999996</v>
      </c>
      <c r="G699" s="4">
        <f t="shared" si="85"/>
        <v>265418.0239703983</v>
      </c>
      <c r="H699" s="42">
        <f t="shared" si="87"/>
        <v>9.7189460604806239</v>
      </c>
      <c r="I699" s="10">
        <f t="shared" si="88"/>
        <v>1.2900823821339691</v>
      </c>
      <c r="J699" s="4">
        <f t="shared" si="89"/>
        <v>1156.7338112878506</v>
      </c>
      <c r="K699" s="4">
        <f t="shared" si="83"/>
        <v>260.04536920279003</v>
      </c>
      <c r="L699" s="42">
        <f>Pressure!Q699</f>
        <v>0.89088305175999527</v>
      </c>
      <c r="M699" s="10">
        <f t="shared" si="84"/>
        <v>1.507887674319921</v>
      </c>
      <c r="N699" s="10">
        <f t="shared" si="90"/>
        <v>2.6101623315922193</v>
      </c>
    </row>
    <row r="700" spans="3:14">
      <c r="C700" s="4">
        <f>Pressure!AB700*1000000</f>
        <v>6418270.1028549587</v>
      </c>
      <c r="D700" s="78">
        <f>Pressure!I700</f>
        <v>1.3967353966066323E-4</v>
      </c>
      <c r="E700" s="40">
        <f>Pressure!H700</f>
        <v>139.67353966066324</v>
      </c>
      <c r="F700" s="10">
        <f t="shared" si="86"/>
        <v>4.5999999999999996</v>
      </c>
      <c r="G700" s="4">
        <f t="shared" si="85"/>
        <v>265366.78009310411</v>
      </c>
      <c r="H700" s="42">
        <f t="shared" si="87"/>
        <v>9.7174626916119884</v>
      </c>
      <c r="I700" s="10">
        <f t="shared" si="88"/>
        <v>1.2900684064591605</v>
      </c>
      <c r="J700" s="4">
        <f t="shared" si="89"/>
        <v>1156.4979536811625</v>
      </c>
      <c r="K700" s="4">
        <f t="shared" si="83"/>
        <v>259.9923460458528</v>
      </c>
      <c r="L700" s="42">
        <f>Pressure!Q700</f>
        <v>0.89218645614472802</v>
      </c>
      <c r="M700" s="10">
        <f t="shared" si="84"/>
        <v>1.5075382126818491</v>
      </c>
      <c r="N700" s="10">
        <f t="shared" si="90"/>
        <v>2.6101623315922193</v>
      </c>
    </row>
    <row r="701" spans="3:14">
      <c r="C701" s="4">
        <f>Pressure!AB701*1000000</f>
        <v>6417023.9765584162</v>
      </c>
      <c r="D701" s="78">
        <f>Pressure!I701</f>
        <v>1.3967353966066323E-4</v>
      </c>
      <c r="E701" s="40">
        <f>Pressure!H701</f>
        <v>139.67353966066324</v>
      </c>
      <c r="F701" s="10">
        <f t="shared" si="86"/>
        <v>4.5999999999999996</v>
      </c>
      <c r="G701" s="4">
        <f t="shared" si="85"/>
        <v>265315.25834073103</v>
      </c>
      <c r="H701" s="42">
        <f t="shared" si="87"/>
        <v>9.7159712289243512</v>
      </c>
      <c r="I701" s="10">
        <f t="shared" si="88"/>
        <v>1.2900543495572412</v>
      </c>
      <c r="J701" s="4">
        <f t="shared" si="89"/>
        <v>1156.2608171128791</v>
      </c>
      <c r="K701" s="4">
        <f t="shared" si="83"/>
        <v>259.93903536551392</v>
      </c>
      <c r="L701" s="42">
        <f>Pressure!Q701</f>
        <v>0.89348982325756132</v>
      </c>
      <c r="M701" s="10">
        <f t="shared" si="84"/>
        <v>1.5071868608848586</v>
      </c>
      <c r="N701" s="10">
        <f t="shared" si="90"/>
        <v>2.6101623315922193</v>
      </c>
    </row>
    <row r="702" spans="3:14">
      <c r="C702" s="4">
        <f>Pressure!AB702*1000000</f>
        <v>6415771.1287694676</v>
      </c>
      <c r="D702" s="78">
        <f>Pressure!I702</f>
        <v>1.3967353966066323E-4</v>
      </c>
      <c r="E702" s="40">
        <f>Pressure!H702</f>
        <v>139.67353966066324</v>
      </c>
      <c r="F702" s="10">
        <f t="shared" si="86"/>
        <v>4.5999999999999996</v>
      </c>
      <c r="G702" s="4">
        <f t="shared" si="85"/>
        <v>265263.45868469094</v>
      </c>
      <c r="H702" s="42">
        <f t="shared" si="87"/>
        <v>9.7144716707651639</v>
      </c>
      <c r="I702" s="10">
        <f t="shared" si="88"/>
        <v>1.2900402113289009</v>
      </c>
      <c r="J702" s="4">
        <f t="shared" si="89"/>
        <v>1156.0224014514188</v>
      </c>
      <c r="K702" s="4">
        <f t="shared" si="83"/>
        <v>259.88543713219252</v>
      </c>
      <c r="L702" s="42">
        <f>Pressure!Q702</f>
        <v>0.89479315289020267</v>
      </c>
      <c r="M702" s="10">
        <f t="shared" si="84"/>
        <v>1.5068336189070799</v>
      </c>
      <c r="N702" s="10">
        <f t="shared" si="90"/>
        <v>2.6101623315922193</v>
      </c>
    </row>
    <row r="703" spans="3:14">
      <c r="C703" s="4">
        <f>Pressure!AB703*1000000</f>
        <v>6414511.5587926069</v>
      </c>
      <c r="D703" s="78">
        <f>Pressure!I703</f>
        <v>1.3967353966066323E-4</v>
      </c>
      <c r="E703" s="40">
        <f>Pressure!H703</f>
        <v>139.67353966066324</v>
      </c>
      <c r="F703" s="10">
        <f t="shared" si="86"/>
        <v>4.5999999999999996</v>
      </c>
      <c r="G703" s="4">
        <f t="shared" si="85"/>
        <v>265211.38109622785</v>
      </c>
      <c r="H703" s="42">
        <f t="shared" si="87"/>
        <v>9.7129640154721262</v>
      </c>
      <c r="I703" s="10">
        <f t="shared" si="88"/>
        <v>1.2900259916741896</v>
      </c>
      <c r="J703" s="4">
        <f t="shared" si="89"/>
        <v>1155.7827065644283</v>
      </c>
      <c r="K703" s="4">
        <f t="shared" si="83"/>
        <v>259.83155131613421</v>
      </c>
      <c r="L703" s="42">
        <f>Pressure!Q703</f>
        <v>0.89609644483423612</v>
      </c>
      <c r="M703" s="10">
        <f t="shared" si="84"/>
        <v>1.5064784867262129</v>
      </c>
      <c r="N703" s="10">
        <f t="shared" si="90"/>
        <v>2.6101623315922193</v>
      </c>
    </row>
    <row r="704" spans="3:14">
      <c r="C704" s="4">
        <f>Pressure!AB704*1000000</f>
        <v>6413245.2659282712</v>
      </c>
      <c r="D704" s="78">
        <f>Pressure!I704</f>
        <v>1.3967353966066323E-4</v>
      </c>
      <c r="E704" s="40">
        <f>Pressure!H704</f>
        <v>139.67353966066324</v>
      </c>
      <c r="F704" s="10">
        <f t="shared" si="86"/>
        <v>4.5999999999999996</v>
      </c>
      <c r="G704" s="4">
        <f t="shared" si="85"/>
        <v>265159.02554641792</v>
      </c>
      <c r="H704" s="42">
        <f t="shared" si="87"/>
        <v>9.7114482613731923</v>
      </c>
      <c r="I704" s="10">
        <f t="shared" si="88"/>
        <v>1.2900116904925141</v>
      </c>
      <c r="J704" s="4">
        <f t="shared" si="89"/>
        <v>1155.541732318781</v>
      </c>
      <c r="K704" s="4">
        <f t="shared" si="83"/>
        <v>259.77737788741086</v>
      </c>
      <c r="L704" s="42">
        <f>Pressure!Q704</f>
        <v>0.89739969888112159</v>
      </c>
      <c r="M704" s="10">
        <f t="shared" si="84"/>
        <v>1.5061214643199168</v>
      </c>
      <c r="N704" s="10">
        <f t="shared" si="90"/>
        <v>2.6101623315922193</v>
      </c>
    </row>
    <row r="705" spans="3:14">
      <c r="C705" s="4">
        <f>Pressure!AB705*1000000</f>
        <v>6411972.2494727764</v>
      </c>
      <c r="D705" s="78">
        <f>Pressure!I705</f>
        <v>1.3967353966066323E-4</v>
      </c>
      <c r="E705" s="40">
        <f>Pressure!H705</f>
        <v>139.67353966066324</v>
      </c>
      <c r="F705" s="10">
        <f t="shared" si="86"/>
        <v>4.5999999999999996</v>
      </c>
      <c r="G705" s="4">
        <f t="shared" si="85"/>
        <v>265106.39200616698</v>
      </c>
      <c r="H705" s="42">
        <f t="shared" si="87"/>
        <v>9.7099244067864543</v>
      </c>
      <c r="I705" s="10">
        <f t="shared" si="88"/>
        <v>1.2899973076826363</v>
      </c>
      <c r="J705" s="4">
        <f t="shared" si="89"/>
        <v>1155.2994785805668</v>
      </c>
      <c r="K705" s="4">
        <f t="shared" si="83"/>
        <v>259.7229168159181</v>
      </c>
      <c r="L705" s="42">
        <f>Pressure!Q705</f>
        <v>0.89870291482219422</v>
      </c>
      <c r="M705" s="10">
        <f t="shared" si="84"/>
        <v>1.5057625516658082</v>
      </c>
      <c r="N705" s="10">
        <f t="shared" si="90"/>
        <v>2.6101623315922193</v>
      </c>
    </row>
    <row r="706" spans="3:14">
      <c r="C706" s="4">
        <f>Pressure!AB706*1000000</f>
        <v>6410692.5087184664</v>
      </c>
      <c r="D706" s="78">
        <f>Pressure!I706</f>
        <v>1.3967353966066323E-4</v>
      </c>
      <c r="E706" s="40">
        <f>Pressure!H706</f>
        <v>139.67353966066324</v>
      </c>
      <c r="F706" s="10">
        <f t="shared" si="86"/>
        <v>4.5999999999999996</v>
      </c>
      <c r="G706" s="4">
        <f t="shared" si="85"/>
        <v>265053.48044621653</v>
      </c>
      <c r="H706" s="42">
        <f t="shared" si="87"/>
        <v>9.7083924500203427</v>
      </c>
      <c r="I706" s="10">
        <f t="shared" si="88"/>
        <v>1.2899828431426736</v>
      </c>
      <c r="J706" s="4">
        <f t="shared" si="89"/>
        <v>1155.0559452151192</v>
      </c>
      <c r="K706" s="4">
        <f t="shared" si="83"/>
        <v>259.6681680713815</v>
      </c>
      <c r="L706" s="42">
        <f>Pressure!Q706</f>
        <v>0.90000609244866359</v>
      </c>
      <c r="M706" s="10">
        <f t="shared" si="84"/>
        <v>1.5054017487413431</v>
      </c>
      <c r="N706" s="10">
        <f t="shared" si="90"/>
        <v>2.6101623315922193</v>
      </c>
    </row>
    <row r="707" spans="3:14">
      <c r="C707" s="4">
        <f>Pressure!AB707*1000000</f>
        <v>6409406.0429534661</v>
      </c>
      <c r="D707" s="78">
        <f>Pressure!I707</f>
        <v>1.3967353966066323E-4</v>
      </c>
      <c r="E707" s="40">
        <f>Pressure!H707</f>
        <v>139.67353966066324</v>
      </c>
      <c r="F707" s="10">
        <f t="shared" si="86"/>
        <v>4.5999999999999996</v>
      </c>
      <c r="G707" s="4">
        <f t="shared" si="85"/>
        <v>265000.29083713383</v>
      </c>
      <c r="H707" s="42">
        <f t="shared" si="87"/>
        <v>9.7068523893733207</v>
      </c>
      <c r="I707" s="10">
        <f t="shared" si="88"/>
        <v>1.2899682967700932</v>
      </c>
      <c r="J707" s="4">
        <f t="shared" si="89"/>
        <v>1154.8111320869693</v>
      </c>
      <c r="K707" s="4">
        <f t="shared" si="83"/>
        <v>259.61313162334636</v>
      </c>
      <c r="L707" s="42">
        <f>Pressure!Q707</f>
        <v>0.9013092315516128</v>
      </c>
      <c r="M707" s="10">
        <f t="shared" si="84"/>
        <v>1.5050390555236826</v>
      </c>
      <c r="N707" s="10">
        <f t="shared" si="90"/>
        <v>2.6101623315922193</v>
      </c>
    </row>
    <row r="708" spans="3:14">
      <c r="C708" s="4">
        <f>Pressure!AB708*1000000</f>
        <v>6408112.8514617514</v>
      </c>
      <c r="D708" s="78">
        <f>Pressure!I708</f>
        <v>1.3967353966066323E-4</v>
      </c>
      <c r="E708" s="40">
        <f>Pressure!H708</f>
        <v>139.67353966066324</v>
      </c>
      <c r="F708" s="10">
        <f t="shared" si="86"/>
        <v>4.5999999999999996</v>
      </c>
      <c r="G708" s="4">
        <f t="shared" si="85"/>
        <v>264946.82314931444</v>
      </c>
      <c r="H708" s="42">
        <f t="shared" si="87"/>
        <v>9.7053042231339504</v>
      </c>
      <c r="I708" s="10">
        <f t="shared" si="88"/>
        <v>1.2899536684617117</v>
      </c>
      <c r="J708" s="4">
        <f t="shared" si="89"/>
        <v>1154.5650390598585</v>
      </c>
      <c r="K708" s="4">
        <f t="shared" si="83"/>
        <v>259.55780744118039</v>
      </c>
      <c r="L708" s="42">
        <f>Pressure!Q708</f>
        <v>0.90261233192199797</v>
      </c>
      <c r="M708" s="10">
        <f t="shared" si="84"/>
        <v>1.5046744719900567</v>
      </c>
      <c r="N708" s="10">
        <f t="shared" si="90"/>
        <v>2.6101623315922193</v>
      </c>
    </row>
    <row r="709" spans="3:14">
      <c r="C709" s="4">
        <f>Pressure!AB709*1000000</f>
        <v>6406812.9335233979</v>
      </c>
      <c r="D709" s="78">
        <f>Pressure!I709</f>
        <v>1.3967353966066323E-4</v>
      </c>
      <c r="E709" s="40">
        <f>Pressure!H709</f>
        <v>139.67353966066324</v>
      </c>
      <c r="F709" s="10">
        <f t="shared" si="86"/>
        <v>4.5999999999999996</v>
      </c>
      <c r="G709" s="4">
        <f t="shared" si="85"/>
        <v>264893.07735299267</v>
      </c>
      <c r="H709" s="42">
        <f t="shared" si="87"/>
        <v>9.7037479495811549</v>
      </c>
      <c r="I709" s="10">
        <f t="shared" si="88"/>
        <v>1.2899389581136955</v>
      </c>
      <c r="J709" s="4">
        <f t="shared" si="89"/>
        <v>1154.3176659967855</v>
      </c>
      <c r="K709" s="4">
        <f t="shared" si="83"/>
        <v>259.50219549408428</v>
      </c>
      <c r="L709" s="42">
        <f>Pressure!Q709</f>
        <v>0.9039153933506473</v>
      </c>
      <c r="M709" s="10">
        <f t="shared" si="84"/>
        <v>1.5043079981174232</v>
      </c>
      <c r="N709" s="10">
        <f t="shared" si="90"/>
        <v>2.6101623315922193</v>
      </c>
    </row>
    <row r="710" spans="3:14">
      <c r="C710" s="4">
        <f>Pressure!AB710*1000000</f>
        <v>6405506.2884142157</v>
      </c>
      <c r="D710" s="78">
        <f>Pressure!I710</f>
        <v>1.3967353966066323E-4</v>
      </c>
      <c r="E710" s="40">
        <f>Pressure!H710</f>
        <v>139.67353966066324</v>
      </c>
      <c r="F710" s="10">
        <f t="shared" si="86"/>
        <v>4.5999999999999996</v>
      </c>
      <c r="G710" s="4">
        <f t="shared" si="85"/>
        <v>264839.05341822654</v>
      </c>
      <c r="H710" s="42">
        <f t="shared" si="87"/>
        <v>9.7021835669838552</v>
      </c>
      <c r="I710" s="10">
        <f t="shared" si="88"/>
        <v>1.2899241656215559</v>
      </c>
      <c r="J710" s="4">
        <f t="shared" si="89"/>
        <v>1154.069012759938</v>
      </c>
      <c r="K710" s="4">
        <f t="shared" si="83"/>
        <v>259.44629575107638</v>
      </c>
      <c r="L710" s="42">
        <f>Pressure!Q710</f>
        <v>0.90521841562826033</v>
      </c>
      <c r="M710" s="10">
        <f t="shared" si="84"/>
        <v>1.5039396338825826</v>
      </c>
      <c r="N710" s="10">
        <f t="shared" si="90"/>
        <v>2.6101623315922193</v>
      </c>
    </row>
    <row r="711" spans="3:14">
      <c r="C711" s="4">
        <f>Pressure!AB711*1000000</f>
        <v>6404192.9154059226</v>
      </c>
      <c r="D711" s="78">
        <f>Pressure!I711</f>
        <v>1.3967353966066323E-4</v>
      </c>
      <c r="E711" s="40">
        <f>Pressure!H711</f>
        <v>139.67353966066324</v>
      </c>
      <c r="F711" s="10">
        <f t="shared" si="86"/>
        <v>4.5999999999999996</v>
      </c>
      <c r="G711" s="4">
        <f t="shared" si="85"/>
        <v>264784.75131490477</v>
      </c>
      <c r="H711" s="42">
        <f t="shared" si="87"/>
        <v>9.7006110736010669</v>
      </c>
      <c r="I711" s="10">
        <f t="shared" si="88"/>
        <v>1.2899092908801475</v>
      </c>
      <c r="J711" s="4">
        <f t="shared" si="89"/>
        <v>1153.8190792107248</v>
      </c>
      <c r="K711" s="4">
        <f t="shared" si="83"/>
        <v>259.39010818100013</v>
      </c>
      <c r="L711" s="42">
        <f>Pressure!Q711</f>
        <v>0.90652139854540714</v>
      </c>
      <c r="M711" s="10">
        <f t="shared" si="84"/>
        <v>1.5035693792621607</v>
      </c>
      <c r="N711" s="10">
        <f t="shared" si="90"/>
        <v>2.6101623315922193</v>
      </c>
    </row>
    <row r="712" spans="3:14">
      <c r="C712" s="4">
        <f>Pressure!AB712*1000000</f>
        <v>6402872.8137662783</v>
      </c>
      <c r="D712" s="78">
        <f>Pressure!I712</f>
        <v>1.3967353966066323E-4</v>
      </c>
      <c r="E712" s="40">
        <f>Pressure!H712</f>
        <v>139.67353966066324</v>
      </c>
      <c r="F712" s="10">
        <f t="shared" si="86"/>
        <v>4.5999999999999996</v>
      </c>
      <c r="G712" s="4">
        <f t="shared" si="85"/>
        <v>264730.17101275263</v>
      </c>
      <c r="H712" s="42">
        <f t="shared" si="87"/>
        <v>9.6990304676821193</v>
      </c>
      <c r="I712" s="10">
        <f t="shared" si="88"/>
        <v>1.2898943337836695</v>
      </c>
      <c r="J712" s="4">
        <f t="shared" si="89"/>
        <v>1153.5678652098011</v>
      </c>
      <c r="K712" s="4">
        <f t="shared" si="83"/>
        <v>259.33363275252935</v>
      </c>
      <c r="L712" s="42">
        <f>Pressure!Q712</f>
        <v>0.9078243418925277</v>
      </c>
      <c r="M712" s="10">
        <f t="shared" si="84"/>
        <v>1.5031972342327753</v>
      </c>
      <c r="N712" s="10">
        <f t="shared" si="90"/>
        <v>2.6101623315922193</v>
      </c>
    </row>
    <row r="713" spans="3:14">
      <c r="C713" s="4">
        <f>Pressure!AB713*1000000</f>
        <v>6401545.9827585649</v>
      </c>
      <c r="D713" s="78">
        <f>Pressure!I713</f>
        <v>1.3967353966066323E-4</v>
      </c>
      <c r="E713" s="40">
        <f>Pressure!H713</f>
        <v>139.67353966066324</v>
      </c>
      <c r="F713" s="10">
        <f t="shared" si="86"/>
        <v>4.5999999999999996</v>
      </c>
      <c r="G713" s="4">
        <f t="shared" si="85"/>
        <v>264675.31248131004</v>
      </c>
      <c r="H713" s="42">
        <f t="shared" si="87"/>
        <v>9.6974417474660157</v>
      </c>
      <c r="I713" s="10">
        <f t="shared" si="88"/>
        <v>1.2898792942256567</v>
      </c>
      <c r="J713" s="4">
        <f t="shared" si="89"/>
        <v>1153.3153706169703</v>
      </c>
      <c r="K713" s="4">
        <f t="shared" si="83"/>
        <v>259.27686943414648</v>
      </c>
      <c r="L713" s="42">
        <f>Pressure!Q713</f>
        <v>0.90912724545993118</v>
      </c>
      <c r="M713" s="10">
        <f t="shared" si="84"/>
        <v>1.5028231987709912</v>
      </c>
      <c r="N713" s="10">
        <f t="shared" si="90"/>
        <v>2.6101623315922193</v>
      </c>
    </row>
    <row r="714" spans="3:14">
      <c r="C714" s="4">
        <f>Pressure!AB714*1000000</f>
        <v>6400212.421642405</v>
      </c>
      <c r="D714" s="78">
        <f>Pressure!I714</f>
        <v>1.3967353966066323E-4</v>
      </c>
      <c r="E714" s="40">
        <f>Pressure!H714</f>
        <v>139.67353966066324</v>
      </c>
      <c r="F714" s="10">
        <f t="shared" si="86"/>
        <v>4.5999999999999996</v>
      </c>
      <c r="G714" s="4">
        <f t="shared" si="85"/>
        <v>264620.17568996566</v>
      </c>
      <c r="H714" s="42">
        <f t="shared" si="87"/>
        <v>9.6958449111823786</v>
      </c>
      <c r="I714" s="10">
        <f t="shared" si="88"/>
        <v>1.289864172098987</v>
      </c>
      <c r="J714" s="4">
        <f t="shared" si="89"/>
        <v>1153.0615952913392</v>
      </c>
      <c r="K714" s="4">
        <f t="shared" si="83"/>
        <v>259.21981819417726</v>
      </c>
      <c r="L714" s="42">
        <f>Pressure!Q714</f>
        <v>0.91043010903779487</v>
      </c>
      <c r="M714" s="10">
        <f t="shared" si="84"/>
        <v>1.5024472728528495</v>
      </c>
      <c r="N714" s="10">
        <f t="shared" si="90"/>
        <v>2.6101623315922193</v>
      </c>
    </row>
    <row r="715" spans="3:14">
      <c r="C715" s="4">
        <f>Pressure!AB715*1000000</f>
        <v>6398872.1296729622</v>
      </c>
      <c r="D715" s="78">
        <f>Pressure!I715</f>
        <v>1.3967353966066323E-4</v>
      </c>
      <c r="E715" s="40">
        <f>Pressure!H715</f>
        <v>139.67353966066324</v>
      </c>
      <c r="F715" s="10">
        <f t="shared" si="86"/>
        <v>4.5999999999999996</v>
      </c>
      <c r="G715" s="4">
        <f t="shared" si="85"/>
        <v>264564.76060792396</v>
      </c>
      <c r="H715" s="42">
        <f t="shared" si="87"/>
        <v>9.6942399570505273</v>
      </c>
      <c r="I715" s="10">
        <f t="shared" si="88"/>
        <v>1.2898489672958708</v>
      </c>
      <c r="J715" s="4">
        <f t="shared" si="89"/>
        <v>1152.8065390911661</v>
      </c>
      <c r="K715" s="4">
        <f t="shared" si="83"/>
        <v>259.16247900075672</v>
      </c>
      <c r="L715" s="42">
        <f>Pressure!Q715</f>
        <v>0.9117329324161636</v>
      </c>
      <c r="M715" s="10">
        <f t="shared" si="84"/>
        <v>1.5020694564545125</v>
      </c>
      <c r="N715" s="10">
        <f t="shared" si="90"/>
        <v>2.6101623315922193</v>
      </c>
    </row>
    <row r="716" spans="3:14">
      <c r="C716" s="4">
        <f>Pressure!AB716*1000000</f>
        <v>6397525.1061013313</v>
      </c>
      <c r="D716" s="78">
        <f>Pressure!I716</f>
        <v>1.3967353966066323E-4</v>
      </c>
      <c r="E716" s="40">
        <f>Pressure!H716</f>
        <v>139.67353966066324</v>
      </c>
      <c r="F716" s="10">
        <f t="shared" si="86"/>
        <v>4.5999999999999996</v>
      </c>
      <c r="G716" s="4">
        <f t="shared" si="85"/>
        <v>264509.06720422098</v>
      </c>
      <c r="H716" s="42">
        <f t="shared" si="87"/>
        <v>9.6926268832798836</v>
      </c>
      <c r="I716" s="10">
        <f t="shared" si="88"/>
        <v>1.2898336797078536</v>
      </c>
      <c r="J716" s="4">
        <f t="shared" si="89"/>
        <v>1152.5502018739355</v>
      </c>
      <c r="K716" s="4">
        <f t="shared" si="83"/>
        <v>259.10485182184601</v>
      </c>
      <c r="L716" s="42">
        <f>Pressure!Q716</f>
        <v>0.91303571538494921</v>
      </c>
      <c r="M716" s="10">
        <f t="shared" si="84"/>
        <v>1.5016897495522161</v>
      </c>
      <c r="N716" s="10">
        <f t="shared" si="90"/>
        <v>2.6101623315922193</v>
      </c>
    </row>
    <row r="717" spans="3:14">
      <c r="C717" s="4">
        <f>Pressure!AB717*1000000</f>
        <v>6396171.3501744634</v>
      </c>
      <c r="D717" s="78">
        <f>Pressure!I717</f>
        <v>1.3967353966066323E-4</v>
      </c>
      <c r="E717" s="40">
        <f>Pressure!H717</f>
        <v>139.67353966066324</v>
      </c>
      <c r="F717" s="10">
        <f t="shared" si="86"/>
        <v>4.5999999999999996</v>
      </c>
      <c r="G717" s="4">
        <f t="shared" si="85"/>
        <v>264453.09544772148</v>
      </c>
      <c r="H717" s="42">
        <f t="shared" si="87"/>
        <v>9.6910056880699145</v>
      </c>
      <c r="I717" s="10">
        <f t="shared" si="88"/>
        <v>1.2898183092258122</v>
      </c>
      <c r="J717" s="4">
        <f t="shared" si="89"/>
        <v>1152.2925834963428</v>
      </c>
      <c r="K717" s="4">
        <f t="shared" si="83"/>
        <v>259.0469366252288</v>
      </c>
      <c r="L717" s="42">
        <f>Pressure!Q717</f>
        <v>0.9143384577339293</v>
      </c>
      <c r="M717" s="10">
        <f t="shared" si="84"/>
        <v>1.5013081521215454</v>
      </c>
      <c r="N717" s="10">
        <f t="shared" si="90"/>
        <v>2.6101623315922193</v>
      </c>
    </row>
    <row r="718" spans="3:14">
      <c r="C718" s="4">
        <f>Pressure!AB718*1000000</f>
        <v>6394810.8611353459</v>
      </c>
      <c r="D718" s="78">
        <f>Pressure!I718</f>
        <v>1.3967353966066323E-4</v>
      </c>
      <c r="E718" s="40">
        <f>Pressure!H718</f>
        <v>139.67353966066324</v>
      </c>
      <c r="F718" s="10">
        <f t="shared" si="86"/>
        <v>4.5999999999999996</v>
      </c>
      <c r="G718" s="4">
        <f t="shared" si="85"/>
        <v>264396.84530712641</v>
      </c>
      <c r="H718" s="42">
        <f t="shared" si="87"/>
        <v>9.6893763696103079</v>
      </c>
      <c r="I718" s="10">
        <f t="shared" si="88"/>
        <v>1.2898028557399557</v>
      </c>
      <c r="J718" s="4">
        <f t="shared" si="89"/>
        <v>1152.0336838143292</v>
      </c>
      <c r="K718" s="4">
        <f t="shared" si="83"/>
        <v>258.98873337851921</v>
      </c>
      <c r="L718" s="42">
        <f>Pressure!Q718</f>
        <v>0.91564115925274669</v>
      </c>
      <c r="M718" s="10">
        <f t="shared" si="84"/>
        <v>1.5009246641382157</v>
      </c>
      <c r="N718" s="10">
        <f t="shared" si="90"/>
        <v>2.6101623315922193</v>
      </c>
    </row>
    <row r="719" spans="3:14">
      <c r="C719" s="4">
        <f>Pressure!AB719*1000000</f>
        <v>6393443.638222483</v>
      </c>
      <c r="D719" s="78">
        <f>Pressure!I719</f>
        <v>1.3967353966066323E-4</v>
      </c>
      <c r="E719" s="40">
        <f>Pressure!H719</f>
        <v>139.67353966066324</v>
      </c>
      <c r="F719" s="10">
        <f t="shared" si="86"/>
        <v>4.5999999999999996</v>
      </c>
      <c r="G719" s="4">
        <f t="shared" si="85"/>
        <v>264340.31675095134</v>
      </c>
      <c r="H719" s="42">
        <f t="shared" si="87"/>
        <v>9.6877389260803852</v>
      </c>
      <c r="I719" s="10">
        <f t="shared" si="88"/>
        <v>1.2897873191398173</v>
      </c>
      <c r="J719" s="4">
        <f t="shared" si="89"/>
        <v>1151.7735026829826</v>
      </c>
      <c r="K719" s="4">
        <f t="shared" ref="K719:K782" si="91">J719/4.4482</f>
        <v>258.93024204913957</v>
      </c>
      <c r="L719" s="42">
        <f>Pressure!Q719</f>
        <v>0.91694381973090888</v>
      </c>
      <c r="M719" s="10">
        <f t="shared" ref="M719:M782" si="92">(J719+J718)/2*(L719-L718)</f>
        <v>1.500539285578036</v>
      </c>
      <c r="N719" s="10">
        <f t="shared" si="90"/>
        <v>2.6101623315922193</v>
      </c>
    </row>
    <row r="720" spans="3:14">
      <c r="C720" s="4">
        <f>Pressure!AB720*1000000</f>
        <v>6392069.6806705296</v>
      </c>
      <c r="D720" s="78">
        <f>Pressure!I720</f>
        <v>1.3967353966066323E-4</v>
      </c>
      <c r="E720" s="40">
        <f>Pressure!H720</f>
        <v>139.67353966066324</v>
      </c>
      <c r="F720" s="10">
        <f t="shared" si="86"/>
        <v>4.5999999999999996</v>
      </c>
      <c r="G720" s="4">
        <f t="shared" si="85"/>
        <v>264283.50974755269</v>
      </c>
      <c r="H720" s="42">
        <f t="shared" si="87"/>
        <v>9.6860933556498079</v>
      </c>
      <c r="I720" s="10">
        <f t="shared" si="88"/>
        <v>1.2897716993142589</v>
      </c>
      <c r="J720" s="4">
        <f t="shared" si="89"/>
        <v>1151.512039956659</v>
      </c>
      <c r="K720" s="4">
        <f t="shared" si="91"/>
        <v>258.87146260434758</v>
      </c>
      <c r="L720" s="42">
        <f>Pressure!Q720</f>
        <v>0.91824643895778679</v>
      </c>
      <c r="M720" s="10">
        <f t="shared" si="92"/>
        <v>1.500152016416159</v>
      </c>
      <c r="N720" s="10">
        <f t="shared" si="90"/>
        <v>2.6101623315922193</v>
      </c>
    </row>
    <row r="721" spans="3:14">
      <c r="C721" s="4">
        <f>Pressure!AB721*1000000</f>
        <v>6390688.9877098761</v>
      </c>
      <c r="D721" s="78">
        <f>Pressure!I721</f>
        <v>1.3967353966066323E-4</v>
      </c>
      <c r="E721" s="40">
        <f>Pressure!H721</f>
        <v>139.67353966066324</v>
      </c>
      <c r="F721" s="10">
        <f t="shared" si="86"/>
        <v>4.5999999999999996</v>
      </c>
      <c r="G721" s="4">
        <f t="shared" si="85"/>
        <v>264226.42426511052</v>
      </c>
      <c r="H721" s="42">
        <f t="shared" si="87"/>
        <v>9.6844396564780855</v>
      </c>
      <c r="I721" s="10">
        <f t="shared" si="88"/>
        <v>1.2897559961514657</v>
      </c>
      <c r="J721" s="4">
        <f t="shared" si="89"/>
        <v>1151.2492954889021</v>
      </c>
      <c r="K721" s="4">
        <f t="shared" si="91"/>
        <v>258.81239501121848</v>
      </c>
      <c r="L721" s="42">
        <f>Pressure!Q721</f>
        <v>0.91954901672261435</v>
      </c>
      <c r="M721" s="10">
        <f t="shared" si="92"/>
        <v>1.499762856628005</v>
      </c>
      <c r="N721" s="10">
        <f t="shared" si="90"/>
        <v>2.6101623315922193</v>
      </c>
    </row>
    <row r="722" spans="3:14">
      <c r="C722" s="4">
        <f>Pressure!AB722*1000000</f>
        <v>6389301.5585666588</v>
      </c>
      <c r="D722" s="78">
        <f>Pressure!I722</f>
        <v>1.3967353966066323E-4</v>
      </c>
      <c r="E722" s="40">
        <f>Pressure!H722</f>
        <v>139.67353966066324</v>
      </c>
      <c r="F722" s="10">
        <f t="shared" si="86"/>
        <v>4.5999999999999996</v>
      </c>
      <c r="G722" s="4">
        <f t="shared" si="85"/>
        <v>264169.06027162896</v>
      </c>
      <c r="H722" s="42">
        <f t="shared" si="87"/>
        <v>9.682777826714597</v>
      </c>
      <c r="I722" s="10">
        <f t="shared" si="88"/>
        <v>1.289740209538943</v>
      </c>
      <c r="J722" s="4">
        <f t="shared" si="89"/>
        <v>1150.9852691324472</v>
      </c>
      <c r="K722" s="4">
        <f t="shared" si="91"/>
        <v>258.75303923664569</v>
      </c>
      <c r="L722" s="42">
        <f>Pressure!Q722</f>
        <v>0.92085155281448761</v>
      </c>
      <c r="M722" s="10">
        <f t="shared" si="92"/>
        <v>1.4993718061887051</v>
      </c>
      <c r="N722" s="10">
        <f t="shared" si="90"/>
        <v>2.6101623315922193</v>
      </c>
    </row>
    <row r="723" spans="3:14">
      <c r="C723" s="4">
        <f>Pressure!AB723*1000000</f>
        <v>6387907.3924630461</v>
      </c>
      <c r="D723" s="78">
        <f>Pressure!I723</f>
        <v>1.3967353966066323E-4</v>
      </c>
      <c r="E723" s="40">
        <f>Pressure!H723</f>
        <v>139.67353966066324</v>
      </c>
      <c r="F723" s="10">
        <f t="shared" si="86"/>
        <v>4.5999999999999996</v>
      </c>
      <c r="G723" s="4">
        <f t="shared" si="85"/>
        <v>264111.41773494822</v>
      </c>
      <c r="H723" s="42">
        <f t="shared" si="87"/>
        <v>9.6811078644988946</v>
      </c>
      <c r="I723" s="10">
        <f t="shared" si="88"/>
        <v>1.2897243393635174</v>
      </c>
      <c r="J723" s="4">
        <f t="shared" si="89"/>
        <v>1150.7199607392729</v>
      </c>
      <c r="K723" s="4">
        <f t="shared" si="91"/>
        <v>258.69339524735238</v>
      </c>
      <c r="L723" s="42">
        <f>Pressure!Q723</f>
        <v>0.92215404702236381</v>
      </c>
      <c r="M723" s="10">
        <f t="shared" si="92"/>
        <v>1.4989788650731406</v>
      </c>
      <c r="N723" s="10">
        <f t="shared" si="90"/>
        <v>2.6101623315922193</v>
      </c>
    </row>
    <row r="724" spans="3:14">
      <c r="C724" s="4">
        <f>Pressure!AB724*1000000</f>
        <v>6386506.4886168437</v>
      </c>
      <c r="D724" s="78">
        <f>Pressure!I724</f>
        <v>1.3967353966066323E-4</v>
      </c>
      <c r="E724" s="40">
        <f>Pressure!H724</f>
        <v>139.67353966066324</v>
      </c>
      <c r="F724" s="10">
        <f t="shared" si="86"/>
        <v>4.5999999999999996</v>
      </c>
      <c r="G724" s="4">
        <f t="shared" si="85"/>
        <v>264053.49662272807</v>
      </c>
      <c r="H724" s="42">
        <f t="shared" si="87"/>
        <v>9.6794297679602401</v>
      </c>
      <c r="I724" s="10">
        <f t="shared" si="88"/>
        <v>1.2897083855113312</v>
      </c>
      <c r="J724" s="4">
        <f t="shared" si="89"/>
        <v>1150.4533701605285</v>
      </c>
      <c r="K724" s="4">
        <f t="shared" si="91"/>
        <v>258.63346300987558</v>
      </c>
      <c r="L724" s="42">
        <f>Pressure!Q724</f>
        <v>0.923456499135061</v>
      </c>
      <c r="M724" s="10">
        <f t="shared" si="92"/>
        <v>1.4985840332564431</v>
      </c>
      <c r="N724" s="10">
        <f t="shared" si="90"/>
        <v>2.6101623315922193</v>
      </c>
    </row>
    <row r="725" spans="3:14">
      <c r="C725" s="4">
        <f>Pressure!AB725*1000000</f>
        <v>6385098.8462416921</v>
      </c>
      <c r="D725" s="78">
        <f>Pressure!I725</f>
        <v>1.3967353966066323E-4</v>
      </c>
      <c r="E725" s="40">
        <f>Pressure!H725</f>
        <v>139.67353966066324</v>
      </c>
      <c r="F725" s="10">
        <f t="shared" si="86"/>
        <v>4.5999999999999996</v>
      </c>
      <c r="G725" s="4">
        <f t="shared" si="85"/>
        <v>263995.29690245603</v>
      </c>
      <c r="H725" s="42">
        <f t="shared" si="87"/>
        <v>9.6777435352178429</v>
      </c>
      <c r="I725" s="10">
        <f t="shared" si="88"/>
        <v>1.2896923478678417</v>
      </c>
      <c r="J725" s="4">
        <f t="shared" si="89"/>
        <v>1150.185497246571</v>
      </c>
      <c r="K725" s="4">
        <f t="shared" si="91"/>
        <v>258.57324249057393</v>
      </c>
      <c r="L725" s="42">
        <f>Pressure!Q725</f>
        <v>0.9247589089412569</v>
      </c>
      <c r="M725" s="10">
        <f t="shared" si="92"/>
        <v>1.4981873107132087</v>
      </c>
      <c r="N725" s="10">
        <f t="shared" si="90"/>
        <v>2.6101623315922193</v>
      </c>
    </row>
    <row r="726" spans="3:14">
      <c r="C726" s="4">
        <f>Pressure!AB726*1000000</f>
        <v>6383684.464547175</v>
      </c>
      <c r="D726" s="78">
        <f>Pressure!I726</f>
        <v>1.3967353966066323E-4</v>
      </c>
      <c r="E726" s="40">
        <f>Pressure!H726</f>
        <v>139.67353966066324</v>
      </c>
      <c r="F726" s="10">
        <f t="shared" si="86"/>
        <v>4.5999999999999996</v>
      </c>
      <c r="G726" s="4">
        <f t="shared" si="85"/>
        <v>263936.81854145194</v>
      </c>
      <c r="H726" s="42">
        <f t="shared" si="87"/>
        <v>9.676049164380947</v>
      </c>
      <c r="I726" s="10">
        <f t="shared" si="88"/>
        <v>1.2896762263178208</v>
      </c>
      <c r="J726" s="4">
        <f t="shared" si="89"/>
        <v>1149.9163418469848</v>
      </c>
      <c r="K726" s="4">
        <f t="shared" si="91"/>
        <v>258.51273365563259</v>
      </c>
      <c r="L726" s="42">
        <f>Pressure!Q726</f>
        <v>0.92606127622948808</v>
      </c>
      <c r="M726" s="10">
        <f t="shared" si="92"/>
        <v>1.4977886974179211</v>
      </c>
      <c r="N726" s="10">
        <f t="shared" si="90"/>
        <v>2.6101623315922193</v>
      </c>
    </row>
    <row r="727" spans="3:14">
      <c r="C727" s="4">
        <f>Pressure!AB727*1000000</f>
        <v>6382263.3427386489</v>
      </c>
      <c r="D727" s="78">
        <f>Pressure!I727</f>
        <v>1.3967353966066323E-4</v>
      </c>
      <c r="E727" s="40">
        <f>Pressure!H727</f>
        <v>139.67353966066324</v>
      </c>
      <c r="F727" s="10">
        <f t="shared" si="86"/>
        <v>4.5999999999999996</v>
      </c>
      <c r="G727" s="4">
        <f t="shared" si="85"/>
        <v>263878.06150686077</v>
      </c>
      <c r="H727" s="42">
        <f t="shared" si="87"/>
        <v>9.6743466535486462</v>
      </c>
      <c r="I727" s="10">
        <f t="shared" si="88"/>
        <v>1.2896600207453501</v>
      </c>
      <c r="J727" s="4">
        <f t="shared" si="89"/>
        <v>1149.64590381055</v>
      </c>
      <c r="K727" s="4">
        <f t="shared" si="91"/>
        <v>258.45193647105572</v>
      </c>
      <c r="L727" s="42">
        <f>Pressure!Q727</f>
        <v>0.92736360078814939</v>
      </c>
      <c r="M727" s="10">
        <f t="shared" si="92"/>
        <v>1.4973881933450746</v>
      </c>
      <c r="N727" s="10">
        <f t="shared" si="90"/>
        <v>2.6101623315922193</v>
      </c>
    </row>
    <row r="728" spans="3:14">
      <c r="C728" s="4">
        <f>Pressure!AB728*1000000</f>
        <v>6380835.4800172355</v>
      </c>
      <c r="D728" s="78">
        <f>Pressure!I728</f>
        <v>1.3967353966066323E-4</v>
      </c>
      <c r="E728" s="40">
        <f>Pressure!H728</f>
        <v>139.67353966066324</v>
      </c>
      <c r="F728" s="10">
        <f t="shared" si="86"/>
        <v>4.5999999999999996</v>
      </c>
      <c r="G728" s="4">
        <f t="shared" si="85"/>
        <v>263819.02576565259</v>
      </c>
      <c r="H728" s="42">
        <f t="shared" si="87"/>
        <v>9.6726360008098755</v>
      </c>
      <c r="I728" s="10">
        <f t="shared" si="88"/>
        <v>1.2896437310338202</v>
      </c>
      <c r="J728" s="4">
        <f t="shared" si="89"/>
        <v>1149.3741829852409</v>
      </c>
      <c r="K728" s="4">
        <f t="shared" si="91"/>
        <v>258.39085090266644</v>
      </c>
      <c r="L728" s="42">
        <f>Pressure!Q728</f>
        <v>0.92866588240549308</v>
      </c>
      <c r="M728" s="10">
        <f t="shared" si="92"/>
        <v>1.4969857984690293</v>
      </c>
      <c r="N728" s="10">
        <f t="shared" si="90"/>
        <v>2.6101623315922193</v>
      </c>
    </row>
    <row r="729" spans="3:14">
      <c r="C729" s="4">
        <f>Pressure!AB729*1000000</f>
        <v>6379400.8755798675</v>
      </c>
      <c r="D729" s="78">
        <f>Pressure!I729</f>
        <v>1.3967353966066323E-4</v>
      </c>
      <c r="E729" s="40">
        <f>Pressure!H729</f>
        <v>139.67353966066324</v>
      </c>
      <c r="F729" s="10">
        <f t="shared" si="86"/>
        <v>4.5999999999999996</v>
      </c>
      <c r="G729" s="4">
        <f t="shared" si="85"/>
        <v>263759.71128462406</v>
      </c>
      <c r="H729" s="42">
        <f t="shared" si="87"/>
        <v>9.6709172042433913</v>
      </c>
      <c r="I729" s="10">
        <f t="shared" si="88"/>
        <v>1.2896273570659273</v>
      </c>
      <c r="J729" s="4">
        <f t="shared" si="89"/>
        <v>1149.1011792182344</v>
      </c>
      <c r="K729" s="4">
        <f t="shared" si="91"/>
        <v>258.3294769161086</v>
      </c>
      <c r="L729" s="42">
        <f>Pressure!Q729</f>
        <v>0.9299681208696281</v>
      </c>
      <c r="M729" s="10">
        <f t="shared" si="92"/>
        <v>1.4965815127640179</v>
      </c>
      <c r="N729" s="10">
        <f t="shared" si="90"/>
        <v>2.6101623315922193</v>
      </c>
    </row>
    <row r="730" spans="3:14">
      <c r="C730" s="4">
        <f>Pressure!AB730*1000000</f>
        <v>6377959.5286192549</v>
      </c>
      <c r="D730" s="78">
        <f>Pressure!I730</f>
        <v>1.3967353966066323E-4</v>
      </c>
      <c r="E730" s="40">
        <f>Pressure!H730</f>
        <v>139.67353966066324</v>
      </c>
      <c r="F730" s="10">
        <f t="shared" si="86"/>
        <v>4.5999999999999996</v>
      </c>
      <c r="G730" s="4">
        <f t="shared" si="85"/>
        <v>263700.11803039745</v>
      </c>
      <c r="H730" s="42">
        <f t="shared" si="87"/>
        <v>9.6691902619178318</v>
      </c>
      <c r="I730" s="10">
        <f t="shared" si="88"/>
        <v>1.2896108987236723</v>
      </c>
      <c r="J730" s="4">
        <f t="shared" si="89"/>
        <v>1148.8268923559042</v>
      </c>
      <c r="K730" s="4">
        <f t="shared" si="91"/>
        <v>258.2678144768455</v>
      </c>
      <c r="L730" s="42">
        <f>Pressure!Q730</f>
        <v>0.93127031596851906</v>
      </c>
      <c r="M730" s="10">
        <f t="shared" si="92"/>
        <v>1.4961753362038959</v>
      </c>
      <c r="N730" s="10">
        <f t="shared" si="90"/>
        <v>2.6101623315922193</v>
      </c>
    </row>
    <row r="731" spans="3:14">
      <c r="C731" s="4">
        <f>Pressure!AB731*1000000</f>
        <v>6376511.4383239737</v>
      </c>
      <c r="D731" s="78">
        <f>Pressure!I731</f>
        <v>1.3967353966066323E-4</v>
      </c>
      <c r="E731" s="40">
        <f>Pressure!H731</f>
        <v>139.67353966066324</v>
      </c>
      <c r="F731" s="10">
        <f t="shared" si="86"/>
        <v>4.5999999999999996</v>
      </c>
      <c r="G731" s="4">
        <f t="shared" si="85"/>
        <v>263640.24596942391</v>
      </c>
      <c r="H731" s="42">
        <f t="shared" si="87"/>
        <v>9.6674551718916906</v>
      </c>
      <c r="I731" s="10">
        <f t="shared" si="88"/>
        <v>1.289594355888358</v>
      </c>
      <c r="J731" s="4">
        <f t="shared" si="89"/>
        <v>1148.5513222438374</v>
      </c>
      <c r="K731" s="4">
        <f t="shared" si="91"/>
        <v>258.20586355016354</v>
      </c>
      <c r="L731" s="42">
        <f>Pressure!Q731</f>
        <v>0.93257246748998568</v>
      </c>
      <c r="M731" s="10">
        <f t="shared" si="92"/>
        <v>1.4957672687626618</v>
      </c>
      <c r="N731" s="10">
        <f t="shared" si="90"/>
        <v>2.6101623315922193</v>
      </c>
    </row>
    <row r="732" spans="3:14">
      <c r="C732" s="4">
        <f>Pressure!AB732*1000000</f>
        <v>6375056.6038782764</v>
      </c>
      <c r="D732" s="78">
        <f>Pressure!I732</f>
        <v>1.3967353966066323E-4</v>
      </c>
      <c r="E732" s="40">
        <f>Pressure!H732</f>
        <v>139.67353966066324</v>
      </c>
      <c r="F732" s="10">
        <f t="shared" si="86"/>
        <v>4.5999999999999996</v>
      </c>
      <c r="G732" s="4">
        <f t="shared" ref="G732:G795" si="93">IF(C732/(1+(k-1)/2*N732^2)^(k/(k-1))&lt;patm*1000000,patm*1000000,C732/(1+(k-1)/2*N732^2)^(k/(k-1)))</f>
        <v>263580.09506797593</v>
      </c>
      <c r="H732" s="42">
        <f t="shared" si="87"/>
        <v>9.6657119322131813</v>
      </c>
      <c r="I732" s="10">
        <f t="shared" si="88"/>
        <v>1.289577728440586</v>
      </c>
      <c r="J732" s="4">
        <f t="shared" si="89"/>
        <v>1148.2744687267977</v>
      </c>
      <c r="K732" s="4">
        <f t="shared" si="91"/>
        <v>258.14362410116399</v>
      </c>
      <c r="L732" s="42">
        <f>Pressure!Q732</f>
        <v>0.93387457522170192</v>
      </c>
      <c r="M732" s="10">
        <f t="shared" si="92"/>
        <v>1.4953573104140663</v>
      </c>
      <c r="N732" s="10">
        <f t="shared" si="90"/>
        <v>2.6101623315922193</v>
      </c>
    </row>
    <row r="733" spans="3:14">
      <c r="C733" s="4">
        <f>Pressure!AB733*1000000</f>
        <v>6373595.0244623236</v>
      </c>
      <c r="D733" s="78">
        <f>Pressure!I733</f>
        <v>1.3967353966066323E-4</v>
      </c>
      <c r="E733" s="40">
        <f>Pressure!H733</f>
        <v>139.67353966066324</v>
      </c>
      <c r="F733" s="10">
        <f t="shared" ref="F733:F796" si="94">aexit/E733</f>
        <v>4.5999999999999996</v>
      </c>
      <c r="G733" s="4">
        <f t="shared" si="93"/>
        <v>263519.66529215686</v>
      </c>
      <c r="H733" s="42">
        <f t="shared" ref="H733:H796" si="95">1/(((k+1)/2)^(1/(k-1))*(patm*1000000/C733)^(1/k)*SQRT((k+1)/(k-1)*(1-(patm*1000000/C733)^((k-1)/k))))</f>
        <v>9.6639605409204385</v>
      </c>
      <c r="I733" s="10">
        <f t="shared" ref="I733:I796" si="96">etanoz*SQRT(2*k^2/(k-1)*(2/(k+1))^((k+1)/(k-1))*(1-(G733/C733)^((k-1)/k)))+(G733-patm*1000000)/C733*(aexit/E733)</f>
        <v>1.2895610162602567</v>
      </c>
      <c r="J733" s="4">
        <f t="shared" ref="J733:J796" si="97">I733*D733*C733</f>
        <v>1147.9963316487706</v>
      </c>
      <c r="K733" s="4">
        <f t="shared" si="91"/>
        <v>258.08109609477333</v>
      </c>
      <c r="L733" s="42">
        <f>Pressure!Q733</f>
        <v>0.93517663895119507</v>
      </c>
      <c r="M733" s="10">
        <f t="shared" si="92"/>
        <v>1.4949454611316195</v>
      </c>
      <c r="N733" s="10">
        <f t="shared" si="90"/>
        <v>2.6101623315922193</v>
      </c>
    </row>
    <row r="734" spans="3:14">
      <c r="C734" s="4">
        <f>Pressure!AB734*1000000</f>
        <v>6372126.6992519489</v>
      </c>
      <c r="D734" s="78">
        <f>Pressure!I734</f>
        <v>1.3967353966066323E-4</v>
      </c>
      <c r="E734" s="40">
        <f>Pressure!H734</f>
        <v>139.67353966066324</v>
      </c>
      <c r="F734" s="10">
        <f t="shared" si="94"/>
        <v>4.5999999999999996</v>
      </c>
      <c r="G734" s="4">
        <f t="shared" si="93"/>
        <v>263458.95660789107</v>
      </c>
      <c r="H734" s="42">
        <f t="shared" si="95"/>
        <v>9.6622009960412711</v>
      </c>
      <c r="I734" s="10">
        <f t="shared" si="96"/>
        <v>1.289544219226564</v>
      </c>
      <c r="J734" s="4">
        <f t="shared" si="97"/>
        <v>1147.7169108529183</v>
      </c>
      <c r="K734" s="4">
        <f t="shared" si="91"/>
        <v>258.01827949573271</v>
      </c>
      <c r="L734" s="42">
        <f>Pressure!Q734</f>
        <v>0.93647865846584522</v>
      </c>
      <c r="M734" s="10">
        <f t="shared" si="92"/>
        <v>1.4945317208889779</v>
      </c>
      <c r="N734" s="10">
        <f t="shared" ref="N734:N797" si="98">N733-1/834*(me-mef)</f>
        <v>2.6101623315922193</v>
      </c>
    </row>
    <row r="735" spans="3:14">
      <c r="C735" s="4">
        <f>Pressure!AB735*1000000</f>
        <v>6370651.6274188003</v>
      </c>
      <c r="D735" s="78">
        <f>Pressure!I735</f>
        <v>1.3967353966066323E-4</v>
      </c>
      <c r="E735" s="40">
        <f>Pressure!H735</f>
        <v>139.67353966066324</v>
      </c>
      <c r="F735" s="10">
        <f t="shared" si="94"/>
        <v>4.5999999999999996</v>
      </c>
      <c r="G735" s="4">
        <f t="shared" si="93"/>
        <v>263397.96898092993</v>
      </c>
      <c r="H735" s="42">
        <f t="shared" si="95"/>
        <v>9.6604332955933003</v>
      </c>
      <c r="I735" s="10">
        <f t="shared" si="96"/>
        <v>1.2895273372179952</v>
      </c>
      <c r="J735" s="4">
        <f t="shared" si="97"/>
        <v>1147.4362061816062</v>
      </c>
      <c r="K735" s="4">
        <f t="shared" si="91"/>
        <v>257.95517426860442</v>
      </c>
      <c r="L735" s="42">
        <f>Pressure!Q735</f>
        <v>0.9377806335528841</v>
      </c>
      <c r="M735" s="10">
        <f t="shared" si="92"/>
        <v>1.4941160896592987</v>
      </c>
      <c r="N735" s="10">
        <f t="shared" si="98"/>
        <v>2.6101623315922193</v>
      </c>
    </row>
    <row r="736" spans="3:14">
      <c r="C736" s="4">
        <f>Pressure!AB736*1000000</f>
        <v>6369169.8081303388</v>
      </c>
      <c r="D736" s="78">
        <f>Pressure!I736</f>
        <v>1.3967353966066323E-4</v>
      </c>
      <c r="E736" s="40">
        <f>Pressure!H736</f>
        <v>139.67353966066324</v>
      </c>
      <c r="F736" s="10">
        <f t="shared" si="94"/>
        <v>4.5999999999999996</v>
      </c>
      <c r="G736" s="4">
        <f t="shared" si="93"/>
        <v>263336.7023768517</v>
      </c>
      <c r="H736" s="42">
        <f t="shared" si="95"/>
        <v>9.6586574375839405</v>
      </c>
      <c r="I736" s="10">
        <f t="shared" si="96"/>
        <v>1.2895103701123285</v>
      </c>
      <c r="J736" s="4">
        <f t="shared" si="97"/>
        <v>1147.1542174764024</v>
      </c>
      <c r="K736" s="4">
        <f t="shared" si="91"/>
        <v>257.89178037777134</v>
      </c>
      <c r="L736" s="42">
        <f>Pressure!Q736</f>
        <v>0.93908256399939449</v>
      </c>
      <c r="M736" s="10">
        <f t="shared" si="92"/>
        <v>1.493698567415769</v>
      </c>
      <c r="N736" s="10">
        <f t="shared" si="98"/>
        <v>2.6101623315922193</v>
      </c>
    </row>
    <row r="737" spans="3:14">
      <c r="C737" s="4">
        <f>Pressure!AB737*1000000</f>
        <v>6367681.240549718</v>
      </c>
      <c r="D737" s="78">
        <f>Pressure!I737</f>
        <v>1.3967353966066323E-4</v>
      </c>
      <c r="E737" s="40">
        <f>Pressure!H737</f>
        <v>139.67353966066324</v>
      </c>
      <c r="F737" s="10">
        <f t="shared" si="94"/>
        <v>4.5999999999999996</v>
      </c>
      <c r="G737" s="4">
        <f t="shared" si="93"/>
        <v>263275.15676105645</v>
      </c>
      <c r="H737" s="42">
        <f t="shared" si="95"/>
        <v>9.6568734200102604</v>
      </c>
      <c r="I737" s="10">
        <f t="shared" si="96"/>
        <v>1.2894933177866292</v>
      </c>
      <c r="J737" s="4">
        <f t="shared" si="97"/>
        <v>1146.8709445780567</v>
      </c>
      <c r="K737" s="4">
        <f t="shared" si="91"/>
        <v>257.8280977874324</v>
      </c>
      <c r="L737" s="42">
        <f>Pressure!Q737</f>
        <v>0.94038444959230949</v>
      </c>
      <c r="M737" s="10">
        <f t="shared" si="92"/>
        <v>1.4932791541315964</v>
      </c>
      <c r="N737" s="10">
        <f t="shared" si="98"/>
        <v>2.6101623315922193</v>
      </c>
    </row>
    <row r="738" spans="3:14">
      <c r="C738" s="4">
        <f>Pressure!AB738*1000000</f>
        <v>6366185.9238357451</v>
      </c>
      <c r="D738" s="78">
        <f>Pressure!I738</f>
        <v>1.3967353966066323E-4</v>
      </c>
      <c r="E738" s="40">
        <f>Pressure!H738</f>
        <v>139.67353966066324</v>
      </c>
      <c r="F738" s="10">
        <f t="shared" si="94"/>
        <v>4.5999999999999996</v>
      </c>
      <c r="G738" s="4">
        <f t="shared" si="93"/>
        <v>263213.33209876472</v>
      </c>
      <c r="H738" s="42">
        <f t="shared" si="95"/>
        <v>9.6550812408589319</v>
      </c>
      <c r="I738" s="10">
        <f t="shared" si="96"/>
        <v>1.2894761801172478</v>
      </c>
      <c r="J738" s="4">
        <f t="shared" si="97"/>
        <v>1146.5863873264905</v>
      </c>
      <c r="K738" s="4">
        <f t="shared" si="91"/>
        <v>257.76412646160031</v>
      </c>
      <c r="L738" s="42">
        <f>Pressure!Q738</f>
        <v>0.94168629011841165</v>
      </c>
      <c r="M738" s="10">
        <f t="shared" si="92"/>
        <v>1.4928578497797365</v>
      </c>
      <c r="N738" s="10">
        <f t="shared" si="98"/>
        <v>2.6101623315922193</v>
      </c>
    </row>
    <row r="739" spans="3:14">
      <c r="C739" s="4">
        <f>Pressure!AB739*1000000</f>
        <v>6364683.8571432848</v>
      </c>
      <c r="D739" s="78">
        <f>Pressure!I739</f>
        <v>1.3967353966066323E-4</v>
      </c>
      <c r="E739" s="40">
        <f>Pressure!H739</f>
        <v>139.67353966066324</v>
      </c>
      <c r="F739" s="10">
        <f t="shared" si="94"/>
        <v>4.5999999999999996</v>
      </c>
      <c r="G739" s="4">
        <f t="shared" si="93"/>
        <v>263151.22835503379</v>
      </c>
      <c r="H739" s="42">
        <f t="shared" si="95"/>
        <v>9.6532808981066793</v>
      </c>
      <c r="I739" s="10">
        <f t="shared" si="96"/>
        <v>1.2894589569798205</v>
      </c>
      <c r="J739" s="4">
        <f t="shared" si="97"/>
        <v>1146.3005455608754</v>
      </c>
      <c r="K739" s="4">
        <f t="shared" si="91"/>
        <v>257.69986636411932</v>
      </c>
      <c r="L739" s="42">
        <f>Pressure!Q739</f>
        <v>0.94298808536433187</v>
      </c>
      <c r="M739" s="10">
        <f t="shared" si="92"/>
        <v>1.4924346543326874</v>
      </c>
      <c r="N739" s="10">
        <f t="shared" si="98"/>
        <v>2.6101623315922193</v>
      </c>
    </row>
    <row r="740" spans="3:14">
      <c r="C740" s="4">
        <f>Pressure!AB740*1000000</f>
        <v>6363175.0396226458</v>
      </c>
      <c r="D740" s="78">
        <f>Pressure!I740</f>
        <v>1.3967353966066323E-4</v>
      </c>
      <c r="E740" s="40">
        <f>Pressure!H740</f>
        <v>139.67353966066324</v>
      </c>
      <c r="F740" s="10">
        <f t="shared" si="94"/>
        <v>4.5999999999999996</v>
      </c>
      <c r="G740" s="4">
        <f t="shared" si="93"/>
        <v>263088.8454947329</v>
      </c>
      <c r="H740" s="42">
        <f t="shared" si="95"/>
        <v>9.6514723897195669</v>
      </c>
      <c r="I740" s="10">
        <f t="shared" si="96"/>
        <v>1.2894416482492614</v>
      </c>
      <c r="J740" s="4">
        <f t="shared" si="97"/>
        <v>1146.0134191195161</v>
      </c>
      <c r="K740" s="4">
        <f t="shared" si="91"/>
        <v>257.63531745863861</v>
      </c>
      <c r="L740" s="42">
        <f>Pressure!Q740</f>
        <v>0.94428983511654907</v>
      </c>
      <c r="M740" s="10">
        <f t="shared" si="92"/>
        <v>1.4920095677633591</v>
      </c>
      <c r="N740" s="10">
        <f t="shared" si="98"/>
        <v>2.6101623315922193</v>
      </c>
    </row>
    <row r="741" spans="3:14">
      <c r="C741" s="4">
        <f>Pressure!AB741*1000000</f>
        <v>6361659.4704200514</v>
      </c>
      <c r="D741" s="78">
        <f>Pressure!I741</f>
        <v>1.3967353966066323E-4</v>
      </c>
      <c r="E741" s="40">
        <f>Pressure!H741</f>
        <v>139.67353966066324</v>
      </c>
      <c r="F741" s="10">
        <f t="shared" si="94"/>
        <v>4.5999999999999996</v>
      </c>
      <c r="G741" s="4">
        <f t="shared" si="93"/>
        <v>263026.18348256208</v>
      </c>
      <c r="H741" s="42">
        <f t="shared" si="95"/>
        <v>9.6496557136535053</v>
      </c>
      <c r="I741" s="10">
        <f t="shared" si="96"/>
        <v>1.2894242537997658</v>
      </c>
      <c r="J741" s="4">
        <f t="shared" si="97"/>
        <v>1145.7250078399397</v>
      </c>
      <c r="K741" s="4">
        <f t="shared" si="91"/>
        <v>257.57047970863266</v>
      </c>
      <c r="L741" s="42">
        <f>Pressure!Q741</f>
        <v>0.94559153916138894</v>
      </c>
      <c r="M741" s="10">
        <f t="shared" si="92"/>
        <v>1.4915825900440409</v>
      </c>
      <c r="N741" s="10">
        <f t="shared" si="98"/>
        <v>2.6101623315922193</v>
      </c>
    </row>
    <row r="742" spans="3:14">
      <c r="C742" s="4">
        <f>Pressure!AB742*1000000</f>
        <v>6360137.1486773584</v>
      </c>
      <c r="D742" s="78">
        <f>Pressure!I742</f>
        <v>1.3967353966066323E-4</v>
      </c>
      <c r="E742" s="40">
        <f>Pressure!H742</f>
        <v>139.67353966066324</v>
      </c>
      <c r="F742" s="10">
        <f t="shared" si="94"/>
        <v>4.5999999999999996</v>
      </c>
      <c r="G742" s="4">
        <f t="shared" si="93"/>
        <v>262963.24228304095</v>
      </c>
      <c r="H742" s="42">
        <f t="shared" si="95"/>
        <v>9.6478308678539655</v>
      </c>
      <c r="I742" s="10">
        <f t="shared" si="96"/>
        <v>1.2894067735048029</v>
      </c>
      <c r="J742" s="4">
        <f t="shared" si="97"/>
        <v>1145.4353115588426</v>
      </c>
      <c r="K742" s="4">
        <f t="shared" si="91"/>
        <v>257.5053530773892</v>
      </c>
      <c r="L742" s="42">
        <f>Pressure!Q742</f>
        <v>0.94689319728502352</v>
      </c>
      <c r="M742" s="10">
        <f t="shared" si="92"/>
        <v>1.4911537211473187</v>
      </c>
      <c r="N742" s="10">
        <f t="shared" si="98"/>
        <v>2.6101623315922193</v>
      </c>
    </row>
    <row r="743" spans="3:14">
      <c r="C743" s="4">
        <f>Pressure!AB743*1000000</f>
        <v>6358608.0735321781</v>
      </c>
      <c r="D743" s="78">
        <f>Pressure!I743</f>
        <v>1.3967353966066323E-4</v>
      </c>
      <c r="E743" s="40">
        <f>Pressure!H743</f>
        <v>139.67353966066324</v>
      </c>
      <c r="F743" s="10">
        <f t="shared" si="94"/>
        <v>4.5999999999999996</v>
      </c>
      <c r="G743" s="4">
        <f t="shared" si="93"/>
        <v>262900.02186051366</v>
      </c>
      <c r="H743" s="42">
        <f t="shared" si="95"/>
        <v>9.6459978502560766</v>
      </c>
      <c r="I743" s="10">
        <f t="shared" si="96"/>
        <v>1.2893892072371165</v>
      </c>
      <c r="J743" s="4">
        <f t="shared" si="97"/>
        <v>1145.144330112113</v>
      </c>
      <c r="K743" s="4">
        <f t="shared" si="91"/>
        <v>257.43993752801424</v>
      </c>
      <c r="L743" s="42">
        <f>Pressure!Q743</f>
        <v>0.94819480927347011</v>
      </c>
      <c r="M743" s="10">
        <f t="shared" si="92"/>
        <v>1.4907229610452966</v>
      </c>
      <c r="N743" s="10">
        <f t="shared" si="98"/>
        <v>2.6101623315922193</v>
      </c>
    </row>
    <row r="744" spans="3:14">
      <c r="C744" s="4">
        <f>Pressure!AB744*1000000</f>
        <v>6357072.2441178923</v>
      </c>
      <c r="D744" s="78">
        <f>Pressure!I744</f>
        <v>1.3967353966066323E-4</v>
      </c>
      <c r="E744" s="40">
        <f>Pressure!H744</f>
        <v>139.67353966066324</v>
      </c>
      <c r="F744" s="10">
        <f t="shared" si="94"/>
        <v>4.5999999999999996</v>
      </c>
      <c r="G744" s="4">
        <f t="shared" si="93"/>
        <v>262836.52217914932</v>
      </c>
      <c r="H744" s="42">
        <f t="shared" si="95"/>
        <v>9.6441566587846257</v>
      </c>
      <c r="I744" s="10">
        <f t="shared" si="96"/>
        <v>1.2893715548687215</v>
      </c>
      <c r="J744" s="4">
        <f t="shared" si="97"/>
        <v>1144.8520633348344</v>
      </c>
      <c r="K744" s="4">
        <f t="shared" si="91"/>
        <v>257.37423302343296</v>
      </c>
      <c r="L744" s="42">
        <f>Pressure!Q744</f>
        <v>0.94949637491259042</v>
      </c>
      <c r="M744" s="10">
        <f t="shared" si="92"/>
        <v>1.4902903097099982</v>
      </c>
      <c r="N744" s="10">
        <f t="shared" si="98"/>
        <v>2.6101623315922193</v>
      </c>
    </row>
    <row r="745" spans="3:14">
      <c r="C745" s="4">
        <f>Pressure!AB745*1000000</f>
        <v>6355529.6595635479</v>
      </c>
      <c r="D745" s="78">
        <f>Pressure!I745</f>
        <v>1.3967353966066323E-4</v>
      </c>
      <c r="E745" s="40">
        <f>Pressure!H745</f>
        <v>139.67353966066324</v>
      </c>
      <c r="F745" s="10">
        <f t="shared" si="94"/>
        <v>4.5999999999999996</v>
      </c>
      <c r="G745" s="4">
        <f t="shared" si="93"/>
        <v>262772.74320293806</v>
      </c>
      <c r="H745" s="42">
        <f t="shared" si="95"/>
        <v>9.6423072913539478</v>
      </c>
      <c r="I745" s="10">
        <f t="shared" si="96"/>
        <v>1.2893538162709013</v>
      </c>
      <c r="J745" s="4">
        <f t="shared" si="97"/>
        <v>1144.5585110612651</v>
      </c>
      <c r="K745" s="4">
        <f t="shared" si="91"/>
        <v>257.30823952638485</v>
      </c>
      <c r="L745" s="42">
        <f>Pressure!Q745</f>
        <v>0.95079789398809011</v>
      </c>
      <c r="M745" s="10">
        <f t="shared" si="92"/>
        <v>1.4898557671136137</v>
      </c>
      <c r="N745" s="10">
        <f t="shared" si="98"/>
        <v>2.6101623315922193</v>
      </c>
    </row>
    <row r="746" spans="3:14">
      <c r="C746" s="4">
        <f>Pressure!AB746*1000000</f>
        <v>6353980.3189939177</v>
      </c>
      <c r="D746" s="78">
        <f>Pressure!I746</f>
        <v>1.3967353966066323E-4</v>
      </c>
      <c r="E746" s="40">
        <f>Pressure!H746</f>
        <v>139.67353966066324</v>
      </c>
      <c r="F746" s="10">
        <f t="shared" si="94"/>
        <v>4.5999999999999996</v>
      </c>
      <c r="G746" s="4">
        <f t="shared" si="93"/>
        <v>262708.68489569298</v>
      </c>
      <c r="H746" s="42">
        <f t="shared" si="95"/>
        <v>9.6404497458679668</v>
      </c>
      <c r="I746" s="10">
        <f t="shared" si="96"/>
        <v>1.2893359913142057</v>
      </c>
      <c r="J746" s="4">
        <f t="shared" si="97"/>
        <v>1144.2636731248504</v>
      </c>
      <c r="K746" s="4">
        <f t="shared" si="91"/>
        <v>257.2419569994268</v>
      </c>
      <c r="L746" s="42">
        <f>Pressure!Q746</f>
        <v>0.9520993662855175</v>
      </c>
      <c r="M746" s="10">
        <f t="shared" si="92"/>
        <v>1.4894193332277359</v>
      </c>
      <c r="N746" s="10">
        <f t="shared" si="98"/>
        <v>2.6101623315922193</v>
      </c>
    </row>
    <row r="747" spans="3:14">
      <c r="C747" s="4">
        <f>Pressure!AB747*1000000</f>
        <v>6352424.2215294605</v>
      </c>
      <c r="D747" s="78">
        <f>Pressure!I747</f>
        <v>1.3967353966066323E-4</v>
      </c>
      <c r="E747" s="40">
        <f>Pressure!H747</f>
        <v>139.67353966066324</v>
      </c>
      <c r="F747" s="10">
        <f t="shared" si="94"/>
        <v>4.5999999999999996</v>
      </c>
      <c r="G747" s="4">
        <f t="shared" si="93"/>
        <v>262644.34722104913</v>
      </c>
      <c r="H747" s="42">
        <f t="shared" si="95"/>
        <v>9.6385840202201702</v>
      </c>
      <c r="I747" s="10">
        <f t="shared" si="96"/>
        <v>1.2893180798684478</v>
      </c>
      <c r="J747" s="4">
        <f t="shared" si="97"/>
        <v>1143.9675493582145</v>
      </c>
      <c r="K747" s="4">
        <f t="shared" si="91"/>
        <v>257.17538540493109</v>
      </c>
      <c r="L747" s="42">
        <f>Pressure!Q747</f>
        <v>0.95340079159026303</v>
      </c>
      <c r="M747" s="10">
        <f t="shared" si="92"/>
        <v>1.4889810080241288</v>
      </c>
      <c r="N747" s="10">
        <f t="shared" si="98"/>
        <v>2.6101623315922193</v>
      </c>
    </row>
    <row r="748" spans="3:14">
      <c r="C748" s="4">
        <f>Pressure!AB748*1000000</f>
        <v>6350861.3662863998</v>
      </c>
      <c r="D748" s="78">
        <f>Pressure!I748</f>
        <v>1.3967353966066323E-4</v>
      </c>
      <c r="E748" s="40">
        <f>Pressure!H748</f>
        <v>139.67353966066324</v>
      </c>
      <c r="F748" s="10">
        <f t="shared" si="94"/>
        <v>4.5999999999999996</v>
      </c>
      <c r="G748" s="4">
        <f t="shared" si="93"/>
        <v>262579.7301424662</v>
      </c>
      <c r="H748" s="42">
        <f t="shared" si="95"/>
        <v>9.6367101122936436</v>
      </c>
      <c r="I748" s="10">
        <f t="shared" si="96"/>
        <v>1.2893000818027027</v>
      </c>
      <c r="J748" s="4">
        <f t="shared" si="97"/>
        <v>1143.6701395931759</v>
      </c>
      <c r="K748" s="4">
        <f t="shared" si="91"/>
        <v>257.10852470508877</v>
      </c>
      <c r="L748" s="42">
        <f>Pressure!Q748</f>
        <v>0.95470216968755839</v>
      </c>
      <c r="M748" s="10">
        <f t="shared" si="92"/>
        <v>1.4885407914743554</v>
      </c>
      <c r="N748" s="10">
        <f t="shared" si="98"/>
        <v>2.6101623315922193</v>
      </c>
    </row>
    <row r="749" spans="3:14">
      <c r="C749" s="4">
        <f>Pressure!AB749*1000000</f>
        <v>6349291.7523765638</v>
      </c>
      <c r="D749" s="78">
        <f>Pressure!I749</f>
        <v>1.3967353966066323E-4</v>
      </c>
      <c r="E749" s="40">
        <f>Pressure!H749</f>
        <v>139.67353966066324</v>
      </c>
      <c r="F749" s="10">
        <f t="shared" si="94"/>
        <v>4.5999999999999996</v>
      </c>
      <c r="G749" s="4">
        <f t="shared" si="93"/>
        <v>262514.83362322225</v>
      </c>
      <c r="H749" s="42">
        <f t="shared" si="95"/>
        <v>9.6348280199609029</v>
      </c>
      <c r="I749" s="10">
        <f t="shared" si="96"/>
        <v>1.2892819969853027</v>
      </c>
      <c r="J749" s="4">
        <f t="shared" si="97"/>
        <v>1143.3714436607158</v>
      </c>
      <c r="K749" s="4">
        <f t="shared" si="91"/>
        <v>257.04137486190274</v>
      </c>
      <c r="L749" s="42">
        <f>Pressure!Q749</f>
        <v>0.95600350036247572</v>
      </c>
      <c r="M749" s="10">
        <f t="shared" si="92"/>
        <v>1.4880986835498973</v>
      </c>
      <c r="N749" s="10">
        <f t="shared" si="98"/>
        <v>2.6101623315922193</v>
      </c>
    </row>
    <row r="750" spans="3:14">
      <c r="C750" s="4">
        <f>Pressure!AB750*1000000</f>
        <v>6347715.3789075324</v>
      </c>
      <c r="D750" s="78">
        <f>Pressure!I750</f>
        <v>1.3967353966066323E-4</v>
      </c>
      <c r="E750" s="40">
        <f>Pressure!H750</f>
        <v>139.67353966066324</v>
      </c>
      <c r="F750" s="10">
        <f t="shared" si="94"/>
        <v>4.5999999999999996</v>
      </c>
      <c r="G750" s="4">
        <f t="shared" si="93"/>
        <v>262449.65762641979</v>
      </c>
      <c r="H750" s="42">
        <f t="shared" si="95"/>
        <v>9.6329377410840671</v>
      </c>
      <c r="I750" s="10">
        <f t="shared" si="96"/>
        <v>1.2892638252838373</v>
      </c>
      <c r="J750" s="4">
        <f t="shared" si="97"/>
        <v>1143.0714613910084</v>
      </c>
      <c r="K750" s="4">
        <f t="shared" si="91"/>
        <v>256.97393583719446</v>
      </c>
      <c r="L750" s="42">
        <f>Pressure!Q750</f>
        <v>0.95730478339992653</v>
      </c>
      <c r="M750" s="10">
        <f t="shared" si="92"/>
        <v>1.487654684221777</v>
      </c>
      <c r="N750" s="10">
        <f t="shared" si="98"/>
        <v>2.6101623315922193</v>
      </c>
    </row>
    <row r="751" spans="3:14">
      <c r="C751" s="4">
        <f>Pressure!AB751*1000000</f>
        <v>6346132.2449825145</v>
      </c>
      <c r="D751" s="78">
        <f>Pressure!I751</f>
        <v>1.3967353966066323E-4</v>
      </c>
      <c r="E751" s="40">
        <f>Pressure!H751</f>
        <v>139.67353966066324</v>
      </c>
      <c r="F751" s="10">
        <f t="shared" si="94"/>
        <v>4.5999999999999996</v>
      </c>
      <c r="G751" s="4">
        <f t="shared" si="93"/>
        <v>262384.20211498043</v>
      </c>
      <c r="H751" s="42">
        <f t="shared" si="95"/>
        <v>9.6310392735146682</v>
      </c>
      <c r="I751" s="10">
        <f t="shared" si="96"/>
        <v>1.2892455665651485</v>
      </c>
      <c r="J751" s="4">
        <f t="shared" si="97"/>
        <v>1142.7701926133941</v>
      </c>
      <c r="K751" s="4">
        <f t="shared" si="91"/>
        <v>256.90620759259792</v>
      </c>
      <c r="L751" s="42">
        <f>Pressure!Q751</f>
        <v>0.95860601858466132</v>
      </c>
      <c r="M751" s="10">
        <f t="shared" si="92"/>
        <v>1.4872087934614537</v>
      </c>
      <c r="N751" s="10">
        <f t="shared" si="98"/>
        <v>2.6101623315922193</v>
      </c>
    </row>
    <row r="752" spans="3:14">
      <c r="C752" s="4">
        <f>Pressure!AB752*1000000</f>
        <v>6344542.3497005133</v>
      </c>
      <c r="D752" s="78">
        <f>Pressure!I752</f>
        <v>1.3967353966066323E-4</v>
      </c>
      <c r="E752" s="40">
        <f>Pressure!H752</f>
        <v>139.67353966066324</v>
      </c>
      <c r="F752" s="10">
        <f t="shared" si="94"/>
        <v>4.5999999999999996</v>
      </c>
      <c r="G752" s="4">
        <f t="shared" si="93"/>
        <v>262318.46705165209</v>
      </c>
      <c r="H752" s="42">
        <f t="shared" si="95"/>
        <v>9.6291326150938641</v>
      </c>
      <c r="I752" s="10">
        <f t="shared" si="96"/>
        <v>1.2892272206953308</v>
      </c>
      <c r="J752" s="4">
        <f t="shared" si="97"/>
        <v>1142.4676371564151</v>
      </c>
      <c r="K752" s="4">
        <f t="shared" si="91"/>
        <v>256.83819008956772</v>
      </c>
      <c r="L752" s="42">
        <f>Pressure!Q752</f>
        <v>0.9599072057012682</v>
      </c>
      <c r="M752" s="10">
        <f t="shared" si="92"/>
        <v>1.4867610112395622</v>
      </c>
      <c r="N752" s="10">
        <f t="shared" si="98"/>
        <v>2.6101623315922193</v>
      </c>
    </row>
    <row r="753" spans="3:14">
      <c r="C753" s="4">
        <f>Pressure!AB753*1000000</f>
        <v>6342945.69215611</v>
      </c>
      <c r="D753" s="78">
        <f>Pressure!I753</f>
        <v>1.3967353966066323E-4</v>
      </c>
      <c r="E753" s="40">
        <f>Pressure!H753</f>
        <v>139.67353966066324</v>
      </c>
      <c r="F753" s="10">
        <f t="shared" si="94"/>
        <v>4.5999999999999996</v>
      </c>
      <c r="G753" s="4">
        <f t="shared" si="93"/>
        <v>262252.45239899959</v>
      </c>
      <c r="H753" s="42">
        <f t="shared" si="95"/>
        <v>9.6272177636521405</v>
      </c>
      <c r="I753" s="10">
        <f t="shared" si="96"/>
        <v>1.2892087875397256</v>
      </c>
      <c r="J753" s="4">
        <f t="shared" si="97"/>
        <v>1142.1637948477708</v>
      </c>
      <c r="K753" s="4">
        <f t="shared" si="91"/>
        <v>256.76988328936892</v>
      </c>
      <c r="L753" s="42">
        <f>Pressure!Q753</f>
        <v>0.96120834453417259</v>
      </c>
      <c r="M753" s="10">
        <f t="shared" si="92"/>
        <v>1.4863113375273074</v>
      </c>
      <c r="N753" s="10">
        <f t="shared" si="98"/>
        <v>2.6101623315922193</v>
      </c>
    </row>
    <row r="754" spans="3:14">
      <c r="C754" s="4">
        <f>Pressure!AB754*1000000</f>
        <v>6341342.2714394787</v>
      </c>
      <c r="D754" s="78">
        <f>Pressure!I754</f>
        <v>1.3967353966066323E-4</v>
      </c>
      <c r="E754" s="40">
        <f>Pressure!H754</f>
        <v>139.67353966066324</v>
      </c>
      <c r="F754" s="10">
        <f t="shared" si="94"/>
        <v>4.5999999999999996</v>
      </c>
      <c r="G754" s="4">
        <f t="shared" si="93"/>
        <v>262186.15811940585</v>
      </c>
      <c r="H754" s="42">
        <f t="shared" si="95"/>
        <v>9.6252947170093801</v>
      </c>
      <c r="I754" s="10">
        <f t="shared" si="96"/>
        <v>1.2891902669629194</v>
      </c>
      <c r="J754" s="4">
        <f t="shared" si="97"/>
        <v>1141.8586655143222</v>
      </c>
      <c r="K754" s="4">
        <f t="shared" si="91"/>
        <v>256.70128715307817</v>
      </c>
      <c r="L754" s="42">
        <f>Pressure!Q754</f>
        <v>0.96250943486763607</v>
      </c>
      <c r="M754" s="10">
        <f t="shared" si="92"/>
        <v>1.4858597722953009</v>
      </c>
      <c r="N754" s="10">
        <f t="shared" si="98"/>
        <v>2.6101623315922193</v>
      </c>
    </row>
    <row r="755" spans="3:14">
      <c r="C755" s="4">
        <f>Pressure!AB755*1000000</f>
        <v>6339732.0866366001</v>
      </c>
      <c r="D755" s="78">
        <f>Pressure!I755</f>
        <v>1.3967353966066323E-4</v>
      </c>
      <c r="E755" s="40">
        <f>Pressure!H755</f>
        <v>139.67353966066324</v>
      </c>
      <c r="F755" s="10">
        <f t="shared" si="94"/>
        <v>4.5999999999999996</v>
      </c>
      <c r="G755" s="4">
        <f t="shared" si="93"/>
        <v>262119.58417508015</v>
      </c>
      <c r="H755" s="42">
        <f t="shared" si="95"/>
        <v>9.6233634729750186</v>
      </c>
      <c r="I755" s="10">
        <f t="shared" si="96"/>
        <v>1.289171658828743</v>
      </c>
      <c r="J755" s="4">
        <f t="shared" si="97"/>
        <v>1141.5522489821326</v>
      </c>
      <c r="K755" s="4">
        <f t="shared" si="91"/>
        <v>256.63240164159271</v>
      </c>
      <c r="L755" s="42">
        <f>Pressure!Q755</f>
        <v>0.96381047648575557</v>
      </c>
      <c r="M755" s="10">
        <f t="shared" si="92"/>
        <v>1.4854063155141009</v>
      </c>
      <c r="N755" s="10">
        <f t="shared" si="98"/>
        <v>2.6101623315922193</v>
      </c>
    </row>
    <row r="756" spans="3:14">
      <c r="C756" s="4">
        <f>Pressure!AB756*1000000</f>
        <v>6338115.1368290186</v>
      </c>
      <c r="D756" s="78">
        <f>Pressure!I756</f>
        <v>1.3967353966066323E-4</v>
      </c>
      <c r="E756" s="40">
        <f>Pressure!H756</f>
        <v>139.67353966066324</v>
      </c>
      <c r="F756" s="10">
        <f t="shared" si="94"/>
        <v>4.5999999999999996</v>
      </c>
      <c r="G756" s="4">
        <f t="shared" si="93"/>
        <v>262052.7305280485</v>
      </c>
      <c r="H756" s="42">
        <f t="shared" si="95"/>
        <v>9.621424029347823</v>
      </c>
      <c r="I756" s="10">
        <f t="shared" si="96"/>
        <v>1.2891529630002665</v>
      </c>
      <c r="J756" s="4">
        <f t="shared" si="97"/>
        <v>1141.2445450764203</v>
      </c>
      <c r="K756" s="4">
        <f t="shared" si="91"/>
        <v>256.56322671561986</v>
      </c>
      <c r="L756" s="42">
        <f>Pressure!Q756</f>
        <v>0.96511146917246249</v>
      </c>
      <c r="M756" s="10">
        <f t="shared" si="92"/>
        <v>1.4849509671540839</v>
      </c>
      <c r="N756" s="10">
        <f t="shared" si="98"/>
        <v>2.6101623315922193</v>
      </c>
    </row>
    <row r="757" spans="3:14">
      <c r="C757" s="4">
        <f>Pressure!AB757*1000000</f>
        <v>6336491.4210939845</v>
      </c>
      <c r="D757" s="78">
        <f>Pressure!I757</f>
        <v>1.3967353966066323E-4</v>
      </c>
      <c r="E757" s="40">
        <f>Pressure!H757</f>
        <v>139.67353966066324</v>
      </c>
      <c r="F757" s="10">
        <f t="shared" si="94"/>
        <v>4.5999999999999996</v>
      </c>
      <c r="G757" s="4">
        <f t="shared" si="93"/>
        <v>261985.59714015931</v>
      </c>
      <c r="H757" s="42">
        <f t="shared" si="95"/>
        <v>9.619476383916</v>
      </c>
      <c r="I757" s="10">
        <f t="shared" si="96"/>
        <v>1.2891341793397986</v>
      </c>
      <c r="J757" s="4">
        <f t="shared" si="97"/>
        <v>1140.9355536215878</v>
      </c>
      <c r="K757" s="4">
        <f t="shared" si="91"/>
        <v>256.49376233568358</v>
      </c>
      <c r="L757" s="42">
        <f>Pressure!Q757</f>
        <v>0.96641241271152201</v>
      </c>
      <c r="M757" s="10">
        <f t="shared" si="92"/>
        <v>1.4844937271856933</v>
      </c>
      <c r="N757" s="10">
        <f t="shared" si="98"/>
        <v>2.6101623315922193</v>
      </c>
    </row>
    <row r="758" spans="3:14">
      <c r="C758" s="4">
        <f>Pressure!AB758*1000000</f>
        <v>6334860.9385043588</v>
      </c>
      <c r="D758" s="78">
        <f>Pressure!I758</f>
        <v>1.3967353966066323E-4</v>
      </c>
      <c r="E758" s="40">
        <f>Pressure!H758</f>
        <v>139.67353966066324</v>
      </c>
      <c r="F758" s="10">
        <f t="shared" si="94"/>
        <v>4.5999999999999996</v>
      </c>
      <c r="G758" s="4">
        <f t="shared" si="93"/>
        <v>261918.18397307955</v>
      </c>
      <c r="H758" s="42">
        <f t="shared" si="95"/>
        <v>9.617520534457098</v>
      </c>
      <c r="I758" s="10">
        <f t="shared" si="96"/>
        <v>1.2891153077088822</v>
      </c>
      <c r="J758" s="4">
        <f t="shared" si="97"/>
        <v>1140.6252744412006</v>
      </c>
      <c r="K758" s="4">
        <f t="shared" si="91"/>
        <v>256.42400846211967</v>
      </c>
      <c r="L758" s="42">
        <f>Pressure!Q758</f>
        <v>0.96771330688653223</v>
      </c>
      <c r="M758" s="10">
        <f t="shared" si="92"/>
        <v>1.484034595579194</v>
      </c>
      <c r="N758" s="10">
        <f t="shared" si="98"/>
        <v>2.6101623315922193</v>
      </c>
    </row>
    <row r="759" spans="3:14">
      <c r="C759" s="4">
        <f>Pressure!AB759*1000000</f>
        <v>6333223.6881286148</v>
      </c>
      <c r="D759" s="78">
        <f>Pressure!I759</f>
        <v>1.3967353966066323E-4</v>
      </c>
      <c r="E759" s="40">
        <f>Pressure!H759</f>
        <v>139.67353966066324</v>
      </c>
      <c r="F759" s="10">
        <f t="shared" si="94"/>
        <v>4.5999999999999996</v>
      </c>
      <c r="G759" s="4">
        <f t="shared" si="93"/>
        <v>261850.49098829471</v>
      </c>
      <c r="H759" s="42">
        <f t="shared" si="95"/>
        <v>9.6155564787379806</v>
      </c>
      <c r="I759" s="10">
        <f t="shared" si="96"/>
        <v>1.2890963479682922</v>
      </c>
      <c r="J759" s="4">
        <f t="shared" si="97"/>
        <v>1140.3137073579908</v>
      </c>
      <c r="K759" s="4">
        <f t="shared" si="91"/>
        <v>256.3539650550764</v>
      </c>
      <c r="L759" s="42">
        <f>Pressure!Q759</f>
        <v>0.96901415148092307</v>
      </c>
      <c r="M759" s="10">
        <f t="shared" si="92"/>
        <v>1.4835735723044097</v>
      </c>
      <c r="N759" s="10">
        <f t="shared" si="98"/>
        <v>2.6101623315922193</v>
      </c>
    </row>
    <row r="760" spans="3:14">
      <c r="C760" s="4">
        <f>Pressure!AB760*1000000</f>
        <v>6331579.6690308461</v>
      </c>
      <c r="D760" s="78">
        <f>Pressure!I760</f>
        <v>1.3967353966066323E-4</v>
      </c>
      <c r="E760" s="40">
        <f>Pressure!H760</f>
        <v>139.67353966066324</v>
      </c>
      <c r="F760" s="10">
        <f t="shared" si="94"/>
        <v>4.5999999999999996</v>
      </c>
      <c r="G760" s="4">
        <f t="shared" si="93"/>
        <v>261782.51814710931</v>
      </c>
      <c r="H760" s="42">
        <f t="shared" si="95"/>
        <v>9.6135842145148391</v>
      </c>
      <c r="I760" s="10">
        <f t="shared" si="96"/>
        <v>1.2890772999780329</v>
      </c>
      <c r="J760" s="4">
        <f t="shared" si="97"/>
        <v>1140.000852193856</v>
      </c>
      <c r="K760" s="4">
        <f t="shared" si="91"/>
        <v>256.28363207451463</v>
      </c>
      <c r="L760" s="42">
        <f>Pressure!Q760</f>
        <v>0.97031494627795578</v>
      </c>
      <c r="M760" s="10">
        <f t="shared" si="92"/>
        <v>1.4831106573314907</v>
      </c>
      <c r="N760" s="10">
        <f t="shared" si="98"/>
        <v>2.6101623315922193</v>
      </c>
    </row>
    <row r="761" spans="3:14">
      <c r="C761" s="4">
        <f>Pressure!AB761*1000000</f>
        <v>6329928.8802708862</v>
      </c>
      <c r="D761" s="78">
        <f>Pressure!I761</f>
        <v>1.3967353966066323E-4</v>
      </c>
      <c r="E761" s="40">
        <f>Pressure!H761</f>
        <v>139.67353966066324</v>
      </c>
      <c r="F761" s="10">
        <f t="shared" si="94"/>
        <v>4.5999999999999996</v>
      </c>
      <c r="G761" s="4">
        <f t="shared" si="93"/>
        <v>261714.26541065163</v>
      </c>
      <c r="H761" s="42">
        <f t="shared" si="95"/>
        <v>9.6116037395333151</v>
      </c>
      <c r="I761" s="10">
        <f t="shared" si="96"/>
        <v>1.2890581635973364</v>
      </c>
      <c r="J761" s="4">
        <f t="shared" si="97"/>
        <v>1139.6867087698836</v>
      </c>
      <c r="K761" s="4">
        <f t="shared" si="91"/>
        <v>256.21300948021303</v>
      </c>
      <c r="L761" s="42">
        <f>Pressure!Q761</f>
        <v>0.97161569106072176</v>
      </c>
      <c r="M761" s="10">
        <f t="shared" si="92"/>
        <v>1.4826458506300471</v>
      </c>
      <c r="N761" s="10">
        <f t="shared" si="98"/>
        <v>2.6101623315922193</v>
      </c>
    </row>
    <row r="762" spans="3:14">
      <c r="C762" s="4">
        <f>Pressure!AB762*1000000</f>
        <v>6328271.3209039848</v>
      </c>
      <c r="D762" s="78">
        <f>Pressure!I762</f>
        <v>1.3967353966066323E-4</v>
      </c>
      <c r="E762" s="40">
        <f>Pressure!H762</f>
        <v>139.67353966066324</v>
      </c>
      <c r="F762" s="10">
        <f t="shared" si="94"/>
        <v>4.5999999999999996</v>
      </c>
      <c r="G762" s="4">
        <f t="shared" si="93"/>
        <v>261645.73273986045</v>
      </c>
      <c r="H762" s="42">
        <f t="shared" si="95"/>
        <v>9.6096150515280918</v>
      </c>
      <c r="I762" s="10">
        <f t="shared" si="96"/>
        <v>1.2890389386846568</v>
      </c>
      <c r="J762" s="4">
        <f t="shared" si="97"/>
        <v>1139.3712769062886</v>
      </c>
      <c r="K762" s="4">
        <f t="shared" si="91"/>
        <v>256.14209723175412</v>
      </c>
      <c r="L762" s="42">
        <f>Pressure!Q762</f>
        <v>0.972916385612142</v>
      </c>
      <c r="M762" s="10">
        <f t="shared" si="92"/>
        <v>1.4821791521698855</v>
      </c>
      <c r="N762" s="10">
        <f t="shared" si="98"/>
        <v>2.6101623315922193</v>
      </c>
    </row>
    <row r="763" spans="3:14">
      <c r="C763" s="4">
        <f>Pressure!AB763*1000000</f>
        <v>6326606.9899812276</v>
      </c>
      <c r="D763" s="78">
        <f>Pressure!I763</f>
        <v>1.3967353966066323E-4</v>
      </c>
      <c r="E763" s="40">
        <f>Pressure!H763</f>
        <v>139.67353966066324</v>
      </c>
      <c r="F763" s="10">
        <f t="shared" si="94"/>
        <v>4.5999999999999996</v>
      </c>
      <c r="G763" s="4">
        <f t="shared" si="93"/>
        <v>261576.92009550243</v>
      </c>
      <c r="H763" s="42">
        <f t="shared" si="95"/>
        <v>9.6076181482234269</v>
      </c>
      <c r="I763" s="10">
        <f t="shared" si="96"/>
        <v>1.2890196250976713</v>
      </c>
      <c r="J763" s="4">
        <f t="shared" si="97"/>
        <v>1139.0545564224933</v>
      </c>
      <c r="K763" s="4">
        <f t="shared" si="91"/>
        <v>256.0708952885422</v>
      </c>
      <c r="L763" s="42">
        <f>Pressure!Q763</f>
        <v>0.97421702971496582</v>
      </c>
      <c r="M763" s="10">
        <f t="shared" si="92"/>
        <v>1.4817105619202666</v>
      </c>
      <c r="N763" s="10">
        <f t="shared" si="98"/>
        <v>2.6101623315922193</v>
      </c>
    </row>
    <row r="764" spans="3:14">
      <c r="C764" s="4">
        <f>Pressure!AB764*1000000</f>
        <v>6324935.886549145</v>
      </c>
      <c r="D764" s="78">
        <f>Pressure!I764</f>
        <v>1.3967353966066323E-4</v>
      </c>
      <c r="E764" s="40">
        <f>Pressure!H764</f>
        <v>139.67353966066324</v>
      </c>
      <c r="F764" s="10">
        <f t="shared" si="94"/>
        <v>4.5999999999999996</v>
      </c>
      <c r="G764" s="4">
        <f t="shared" si="93"/>
        <v>261507.82743815586</v>
      </c>
      <c r="H764" s="42">
        <f t="shared" si="95"/>
        <v>9.6056130273326108</v>
      </c>
      <c r="I764" s="10">
        <f t="shared" si="96"/>
        <v>1.289000222693274</v>
      </c>
      <c r="J764" s="4">
        <f t="shared" si="97"/>
        <v>1138.7365471370538</v>
      </c>
      <c r="K764" s="4">
        <f t="shared" si="91"/>
        <v>255.99940360978684</v>
      </c>
      <c r="L764" s="42">
        <f>Pressure!Q764</f>
        <v>0.97551762315177049</v>
      </c>
      <c r="M764" s="10">
        <f t="shared" si="92"/>
        <v>1.4812400798508005</v>
      </c>
      <c r="N764" s="10">
        <f t="shared" si="98"/>
        <v>2.6101623315922193</v>
      </c>
    </row>
    <row r="765" spans="3:14">
      <c r="C765" s="4">
        <f>Pressure!AB765*1000000</f>
        <v>6323258.0096499259</v>
      </c>
      <c r="D765" s="78">
        <f>Pressure!I765</f>
        <v>1.3967353966066323E-4</v>
      </c>
      <c r="E765" s="40">
        <f>Pressure!H765</f>
        <v>139.67353966066324</v>
      </c>
      <c r="F765" s="10">
        <f t="shared" si="94"/>
        <v>4.5999999999999996</v>
      </c>
      <c r="G765" s="4">
        <f t="shared" si="93"/>
        <v>261438.45472821951</v>
      </c>
      <c r="H765" s="42">
        <f t="shared" si="95"/>
        <v>9.6035996865582742</v>
      </c>
      <c r="I765" s="10">
        <f t="shared" si="96"/>
        <v>1.288980731327575</v>
      </c>
      <c r="J765" s="4">
        <f t="shared" si="97"/>
        <v>1138.4172488676993</v>
      </c>
      <c r="K765" s="4">
        <f t="shared" si="91"/>
        <v>255.92762215451179</v>
      </c>
      <c r="L765" s="42">
        <f>Pressure!Q765</f>
        <v>0.97681816570496016</v>
      </c>
      <c r="M765" s="10">
        <f t="shared" si="92"/>
        <v>1.4807677059307924</v>
      </c>
      <c r="N765" s="10">
        <f t="shared" si="98"/>
        <v>2.6101623315922193</v>
      </c>
    </row>
    <row r="766" spans="3:14">
      <c r="C766" s="4">
        <f>Pressure!AB766*1000000</f>
        <v>6321573.3583213044</v>
      </c>
      <c r="D766" s="78">
        <f>Pressure!I766</f>
        <v>1.3967353966066323E-4</v>
      </c>
      <c r="E766" s="40">
        <f>Pressure!H766</f>
        <v>139.67353966066324</v>
      </c>
      <c r="F766" s="10">
        <f t="shared" si="94"/>
        <v>4.5999999999999996</v>
      </c>
      <c r="G766" s="4">
        <f t="shared" si="93"/>
        <v>261368.80192590805</v>
      </c>
      <c r="H766" s="42">
        <f t="shared" si="95"/>
        <v>9.6015781235921907</v>
      </c>
      <c r="I766" s="10">
        <f t="shared" si="96"/>
        <v>1.2889611508558962</v>
      </c>
      <c r="J766" s="4">
        <f t="shared" si="97"/>
        <v>1138.0966614313118</v>
      </c>
      <c r="K766" s="4">
        <f t="shared" si="91"/>
        <v>255.85555088155024</v>
      </c>
      <c r="L766" s="42">
        <f>Pressure!Q766</f>
        <v>0.97811865715676483</v>
      </c>
      <c r="M766" s="10">
        <f t="shared" si="92"/>
        <v>1.4802934401291368</v>
      </c>
      <c r="N766" s="10">
        <f t="shared" si="98"/>
        <v>2.6101623315922193</v>
      </c>
    </row>
    <row r="767" spans="3:14">
      <c r="C767" s="4">
        <f>Pressure!AB767*1000000</f>
        <v>6319881.9315966815</v>
      </c>
      <c r="D767" s="78">
        <f>Pressure!I767</f>
        <v>1.3967353966066323E-4</v>
      </c>
      <c r="E767" s="40">
        <f>Pressure!H767</f>
        <v>139.67353966066324</v>
      </c>
      <c r="F767" s="10">
        <f t="shared" si="94"/>
        <v>4.5999999999999996</v>
      </c>
      <c r="G767" s="4">
        <f t="shared" si="93"/>
        <v>261298.86899125687</v>
      </c>
      <c r="H767" s="42">
        <f t="shared" si="95"/>
        <v>9.5995483361154346</v>
      </c>
      <c r="I767" s="10">
        <f t="shared" si="96"/>
        <v>1.2889414811327708</v>
      </c>
      <c r="J767" s="4">
        <f t="shared" si="97"/>
        <v>1137.7747846439484</v>
      </c>
      <c r="K767" s="4">
        <f t="shared" si="91"/>
        <v>255.78318974955002</v>
      </c>
      <c r="L767" s="42">
        <f>Pressure!Q767</f>
        <v>0.97941909728923959</v>
      </c>
      <c r="M767" s="10">
        <f t="shared" si="92"/>
        <v>1.4798172824148255</v>
      </c>
      <c r="N767" s="10">
        <f t="shared" si="98"/>
        <v>2.6101623315922193</v>
      </c>
    </row>
    <row r="768" spans="3:14">
      <c r="C768" s="4">
        <f>Pressure!AB768*1000000</f>
        <v>6318183.7285050116</v>
      </c>
      <c r="D768" s="78">
        <f>Pressure!I768</f>
        <v>1.3967353966066323E-4</v>
      </c>
      <c r="E768" s="40">
        <f>Pressure!H768</f>
        <v>139.67353966066324</v>
      </c>
      <c r="F768" s="10">
        <f t="shared" si="94"/>
        <v>4.5999999999999996</v>
      </c>
      <c r="G768" s="4">
        <f t="shared" si="93"/>
        <v>261228.65588411759</v>
      </c>
      <c r="H768" s="42">
        <f t="shared" si="95"/>
        <v>9.5975103217982234</v>
      </c>
      <c r="I768" s="10">
        <f t="shared" si="96"/>
        <v>1.2889217220119378</v>
      </c>
      <c r="J768" s="4">
        <f t="shared" si="97"/>
        <v>1137.45161832082</v>
      </c>
      <c r="K768" s="4">
        <f t="shared" si="91"/>
        <v>255.71053871696867</v>
      </c>
      <c r="L768" s="42">
        <f>Pressure!Q768</f>
        <v>0.98071948588426394</v>
      </c>
      <c r="M768" s="10">
        <f t="shared" si="92"/>
        <v>1.4793392327568291</v>
      </c>
      <c r="N768" s="10">
        <f t="shared" si="98"/>
        <v>2.6101623315922193</v>
      </c>
    </row>
    <row r="769" spans="3:14">
      <c r="C769" s="4">
        <f>Pressure!AB769*1000000</f>
        <v>6316478.7480707215</v>
      </c>
      <c r="D769" s="78">
        <f>Pressure!I769</f>
        <v>1.3967353966066323E-4</v>
      </c>
      <c r="E769" s="40">
        <f>Pressure!H769</f>
        <v>139.67353966066324</v>
      </c>
      <c r="F769" s="10">
        <f t="shared" si="94"/>
        <v>4.5999999999999996</v>
      </c>
      <c r="G769" s="4">
        <f t="shared" si="93"/>
        <v>261158.1625641546</v>
      </c>
      <c r="H769" s="42">
        <f t="shared" si="95"/>
        <v>9.5954640782998339</v>
      </c>
      <c r="I769" s="10">
        <f t="shared" si="96"/>
        <v>1.2889018733463393</v>
      </c>
      <c r="J769" s="4">
        <f t="shared" si="97"/>
        <v>1137.1271622762763</v>
      </c>
      <c r="K769" s="4">
        <f t="shared" si="91"/>
        <v>255.63759774207011</v>
      </c>
      <c r="L769" s="42">
        <f>Pressure!Q769</f>
        <v>0.98201982272354083</v>
      </c>
      <c r="M769" s="10">
        <f t="shared" si="92"/>
        <v>1.4788592911239478</v>
      </c>
      <c r="N769" s="10">
        <f t="shared" si="98"/>
        <v>2.6101623315922193</v>
      </c>
    </row>
    <row r="770" spans="3:14">
      <c r="C770" s="4">
        <f>Pressure!AB770*1000000</f>
        <v>6314766.9893139638</v>
      </c>
      <c r="D770" s="78">
        <f>Pressure!I770</f>
        <v>1.3967353966066323E-4</v>
      </c>
      <c r="E770" s="40">
        <f>Pressure!H770</f>
        <v>139.67353966066324</v>
      </c>
      <c r="F770" s="10">
        <f t="shared" si="94"/>
        <v>4.5999999999999996</v>
      </c>
      <c r="G770" s="4">
        <f t="shared" si="93"/>
        <v>261087.38899085563</v>
      </c>
      <c r="H770" s="42">
        <f t="shared" si="95"/>
        <v>9.5934096032688512</v>
      </c>
      <c r="I770" s="10">
        <f t="shared" si="96"/>
        <v>1.2888819349881202</v>
      </c>
      <c r="J770" s="4">
        <f t="shared" si="97"/>
        <v>1136.8014163238531</v>
      </c>
      <c r="K770" s="4">
        <f t="shared" si="91"/>
        <v>255.56436678293537</v>
      </c>
      <c r="L770" s="42">
        <f>Pressure!Q770</f>
        <v>0.98332010758859545</v>
      </c>
      <c r="M770" s="10">
        <f t="shared" si="92"/>
        <v>1.4783774574844608</v>
      </c>
      <c r="N770" s="10">
        <f t="shared" si="98"/>
        <v>2.6101623315922193</v>
      </c>
    </row>
    <row r="771" spans="3:14">
      <c r="C771" s="4">
        <f>Pressure!AB771*1000000</f>
        <v>6313048.4512503799</v>
      </c>
      <c r="D771" s="78">
        <f>Pressure!I771</f>
        <v>1.3967353966066323E-4</v>
      </c>
      <c r="E771" s="40">
        <f>Pressure!H771</f>
        <v>139.67353966066324</v>
      </c>
      <c r="F771" s="10">
        <f t="shared" si="94"/>
        <v>4.5999999999999996</v>
      </c>
      <c r="G771" s="4">
        <f t="shared" si="93"/>
        <v>261016.33512352186</v>
      </c>
      <c r="H771" s="42">
        <f t="shared" si="95"/>
        <v>9.5913468943429194</v>
      </c>
      <c r="I771" s="10">
        <f t="shared" si="96"/>
        <v>1.2888619067886224</v>
      </c>
      <c r="J771" s="4">
        <f t="shared" si="97"/>
        <v>1136.4743802762282</v>
      </c>
      <c r="K771" s="4">
        <f t="shared" si="91"/>
        <v>255.49084579745249</v>
      </c>
      <c r="L771" s="42">
        <f>Pressure!Q771</f>
        <v>0.98462034026077483</v>
      </c>
      <c r="M771" s="10">
        <f t="shared" si="92"/>
        <v>1.4778937318070162</v>
      </c>
      <c r="N771" s="10">
        <f t="shared" si="98"/>
        <v>2.6101623315922193</v>
      </c>
    </row>
    <row r="772" spans="3:14">
      <c r="C772" s="4">
        <f>Pressure!AB772*1000000</f>
        <v>6311323.1328911018</v>
      </c>
      <c r="D772" s="78">
        <f>Pressure!I772</f>
        <v>1.3967353966066323E-4</v>
      </c>
      <c r="E772" s="40">
        <f>Pressure!H772</f>
        <v>139.67353966066324</v>
      </c>
      <c r="F772" s="10">
        <f t="shared" si="94"/>
        <v>4.5999999999999996</v>
      </c>
      <c r="G772" s="4">
        <f t="shared" si="93"/>
        <v>260945.00092126796</v>
      </c>
      <c r="H772" s="42">
        <f t="shared" si="95"/>
        <v>9.5892759491486839</v>
      </c>
      <c r="I772" s="10">
        <f t="shared" si="96"/>
        <v>1.2888417885983823</v>
      </c>
      <c r="J772" s="4">
        <f t="shared" si="97"/>
        <v>1136.1460539452203</v>
      </c>
      <c r="K772" s="4">
        <f t="shared" si="91"/>
        <v>255.41703474331646</v>
      </c>
      <c r="L772" s="42">
        <f>Pressure!Q772</f>
        <v>0.98592052052124679</v>
      </c>
      <c r="M772" s="10">
        <f t="shared" si="92"/>
        <v>1.4774081140599726</v>
      </c>
      <c r="N772" s="10">
        <f t="shared" si="98"/>
        <v>2.6101623315922193</v>
      </c>
    </row>
    <row r="773" spans="3:14">
      <c r="C773" s="4">
        <f>Pressure!AB773*1000000</f>
        <v>6309591.0332429036</v>
      </c>
      <c r="D773" s="78">
        <f>Pressure!I773</f>
        <v>1.3967353966066323E-4</v>
      </c>
      <c r="E773" s="40">
        <f>Pressure!H773</f>
        <v>139.67353966066324</v>
      </c>
      <c r="F773" s="10">
        <f t="shared" si="94"/>
        <v>4.5999999999999996</v>
      </c>
      <c r="G773" s="4">
        <f t="shared" si="93"/>
        <v>260873.38634302851</v>
      </c>
      <c r="H773" s="42">
        <f t="shared" si="95"/>
        <v>9.5871967653020018</v>
      </c>
      <c r="I773" s="10">
        <f t="shared" si="96"/>
        <v>1.2888215802671297</v>
      </c>
      <c r="J773" s="4">
        <f t="shared" si="97"/>
        <v>1135.8164371418204</v>
      </c>
      <c r="K773" s="4">
        <f t="shared" si="91"/>
        <v>255.34293357803617</v>
      </c>
      <c r="L773" s="42">
        <f>Pressure!Q773</f>
        <v>0.98722064815099897</v>
      </c>
      <c r="M773" s="10">
        <f t="shared" si="92"/>
        <v>1.4769206042114253</v>
      </c>
      <c r="N773" s="10">
        <f t="shared" si="98"/>
        <v>2.6101623315922193</v>
      </c>
    </row>
    <row r="774" spans="3:14">
      <c r="C774" s="4">
        <f>Pressure!AB774*1000000</f>
        <v>6307852.1513080234</v>
      </c>
      <c r="D774" s="78">
        <f>Pressure!I774</f>
        <v>1.3967353966066323E-4</v>
      </c>
      <c r="E774" s="40">
        <f>Pressure!H774</f>
        <v>139.67353966066324</v>
      </c>
      <c r="F774" s="10">
        <f t="shared" si="94"/>
        <v>4.5999999999999996</v>
      </c>
      <c r="G774" s="4">
        <f t="shared" si="93"/>
        <v>260801.49134755053</v>
      </c>
      <c r="H774" s="42">
        <f t="shared" si="95"/>
        <v>9.5851093404076977</v>
      </c>
      <c r="I774" s="10">
        <f t="shared" si="96"/>
        <v>1.2888012816437824</v>
      </c>
      <c r="J774" s="4">
        <f t="shared" si="97"/>
        <v>1135.4855296761552</v>
      </c>
      <c r="K774" s="4">
        <f t="shared" si="91"/>
        <v>255.26854225892615</v>
      </c>
      <c r="L774" s="42">
        <f>Pressure!Q774</f>
        <v>0.98852072293083804</v>
      </c>
      <c r="M774" s="10">
        <f t="shared" si="92"/>
        <v>1.4764312022294594</v>
      </c>
      <c r="N774" s="10">
        <f t="shared" si="98"/>
        <v>2.6101623315922193</v>
      </c>
    </row>
    <row r="775" spans="3:14">
      <c r="C775" s="4">
        <f>Pressure!AB775*1000000</f>
        <v>6306106.4860843131</v>
      </c>
      <c r="D775" s="78">
        <f>Pressure!I775</f>
        <v>1.3967353966066323E-4</v>
      </c>
      <c r="E775" s="40">
        <f>Pressure!H775</f>
        <v>139.67353966066324</v>
      </c>
      <c r="F775" s="10">
        <f t="shared" si="94"/>
        <v>4.5999999999999996</v>
      </c>
      <c r="G775" s="4">
        <f t="shared" si="93"/>
        <v>260729.31589339967</v>
      </c>
      <c r="H775" s="42">
        <f t="shared" si="95"/>
        <v>9.5830136720597263</v>
      </c>
      <c r="I775" s="10">
        <f t="shared" si="96"/>
        <v>1.2887808925764446</v>
      </c>
      <c r="J775" s="4">
        <f t="shared" si="97"/>
        <v>1135.1533313575167</v>
      </c>
      <c r="K775" s="4">
        <f t="shared" si="91"/>
        <v>255.19386074311333</v>
      </c>
      <c r="L775" s="42">
        <f>Pressure!Q775</f>
        <v>0.98982074464138869</v>
      </c>
      <c r="M775" s="10">
        <f t="shared" si="92"/>
        <v>1.4759399080818962</v>
      </c>
      <c r="N775" s="10">
        <f t="shared" si="98"/>
        <v>2.6101623315922193</v>
      </c>
    </row>
    <row r="776" spans="3:14">
      <c r="C776" s="4">
        <f>Pressure!AB776*1000000</f>
        <v>6304354.036565084</v>
      </c>
      <c r="D776" s="78">
        <f>Pressure!I776</f>
        <v>1.3967353966066323E-4</v>
      </c>
      <c r="E776" s="40">
        <f>Pressure!H776</f>
        <v>139.67353966066324</v>
      </c>
      <c r="F776" s="10">
        <f t="shared" si="94"/>
        <v>4.5999999999999996</v>
      </c>
      <c r="G776" s="4">
        <f t="shared" si="93"/>
        <v>260656.85993895383</v>
      </c>
      <c r="H776" s="42">
        <f t="shared" si="95"/>
        <v>9.5809097578410043</v>
      </c>
      <c r="I776" s="10">
        <f t="shared" si="96"/>
        <v>1.2887604129124035</v>
      </c>
      <c r="J776" s="4">
        <f t="shared" si="97"/>
        <v>1134.8198419943333</v>
      </c>
      <c r="K776" s="4">
        <f t="shared" si="91"/>
        <v>255.11888898753054</v>
      </c>
      <c r="L776" s="42">
        <f>Pressure!Q776</f>
        <v>0.99112071306309302</v>
      </c>
      <c r="M776" s="10">
        <f t="shared" si="92"/>
        <v>1.4754467217366789</v>
      </c>
      <c r="N776" s="10">
        <f t="shared" si="98"/>
        <v>2.6101623315922193</v>
      </c>
    </row>
    <row r="777" spans="3:14">
      <c r="C777" s="4">
        <f>Pressure!AB777*1000000</f>
        <v>6302594.8017392475</v>
      </c>
      <c r="D777" s="78">
        <f>Pressure!I777</f>
        <v>1.3967353966066323E-4</v>
      </c>
      <c r="E777" s="40">
        <f>Pressure!H777</f>
        <v>139.67353966066324</v>
      </c>
      <c r="F777" s="10">
        <f t="shared" si="94"/>
        <v>4.5999999999999996</v>
      </c>
      <c r="G777" s="4">
        <f t="shared" si="93"/>
        <v>260584.12344240904</v>
      </c>
      <c r="H777" s="42">
        <f t="shared" si="95"/>
        <v>9.5787975953235165</v>
      </c>
      <c r="I777" s="10">
        <f t="shared" si="96"/>
        <v>1.2887398424981269</v>
      </c>
      <c r="J777" s="4">
        <f t="shared" si="97"/>
        <v>1134.4850613941958</v>
      </c>
      <c r="K777" s="4">
        <f t="shared" si="91"/>
        <v>255.04362694892222</v>
      </c>
      <c r="L777" s="42">
        <f>Pressure!Q777</f>
        <v>0.99242062797620922</v>
      </c>
      <c r="M777" s="10">
        <f t="shared" si="92"/>
        <v>1.4749516431612411</v>
      </c>
      <c r="N777" s="10">
        <f t="shared" si="98"/>
        <v>2.6101623315922193</v>
      </c>
    </row>
    <row r="778" spans="3:14">
      <c r="C778" s="4">
        <f>Pressure!AB778*1000000</f>
        <v>6300828.7805911135</v>
      </c>
      <c r="D778" s="78">
        <f>Pressure!I778</f>
        <v>1.3967353966066323E-4</v>
      </c>
      <c r="E778" s="40">
        <f>Pressure!H778</f>
        <v>139.67353966066324</v>
      </c>
      <c r="F778" s="10">
        <f t="shared" si="94"/>
        <v>4.5999999999999996</v>
      </c>
      <c r="G778" s="4">
        <f t="shared" si="93"/>
        <v>260511.10636177103</v>
      </c>
      <c r="H778" s="42">
        <f t="shared" si="95"/>
        <v>9.5766771820681011</v>
      </c>
      <c r="I778" s="10">
        <f t="shared" si="96"/>
        <v>1.2887191811792578</v>
      </c>
      <c r="J778" s="4">
        <f t="shared" si="97"/>
        <v>1134.1489893638191</v>
      </c>
      <c r="K778" s="4">
        <f t="shared" si="91"/>
        <v>254.96807458383594</v>
      </c>
      <c r="L778" s="42">
        <f>Pressure!Q778</f>
        <v>0.99372048916081124</v>
      </c>
      <c r="M778" s="10">
        <f t="shared" si="92"/>
        <v>1.4744546723233889</v>
      </c>
      <c r="N778" s="10">
        <f t="shared" si="98"/>
        <v>2.6101623315922193</v>
      </c>
    </row>
    <row r="779" spans="3:14">
      <c r="C779" s="4">
        <f>Pressure!AB779*1000000</f>
        <v>6299055.9721006015</v>
      </c>
      <c r="D779" s="78">
        <f>Pressure!I779</f>
        <v>1.3967353966066323E-4</v>
      </c>
      <c r="E779" s="40">
        <f>Pressure!H779</f>
        <v>139.67353966066324</v>
      </c>
      <c r="F779" s="10">
        <f t="shared" si="94"/>
        <v>4.5999999999999996</v>
      </c>
      <c r="G779" s="4">
        <f t="shared" si="93"/>
        <v>260437.80865486406</v>
      </c>
      <c r="H779" s="42">
        <f t="shared" si="95"/>
        <v>9.5745485156246808</v>
      </c>
      <c r="I779" s="10">
        <f t="shared" si="96"/>
        <v>1.2886984288006142</v>
      </c>
      <c r="J779" s="4">
        <f t="shared" si="97"/>
        <v>1133.8116257090833</v>
      </c>
      <c r="K779" s="4">
        <f t="shared" si="91"/>
        <v>254.89223184863164</v>
      </c>
      <c r="L779" s="42">
        <f>Pressure!Q779</f>
        <v>0.99502029639678735</v>
      </c>
      <c r="M779" s="10">
        <f t="shared" si="92"/>
        <v>1.473955809190298</v>
      </c>
      <c r="N779" s="10">
        <f t="shared" si="98"/>
        <v>2.6101623315922193</v>
      </c>
    </row>
    <row r="780" spans="3:14">
      <c r="C780" s="4">
        <f>Pressure!AB780*1000000</f>
        <v>6297276.3752430445</v>
      </c>
      <c r="D780" s="78">
        <f>Pressure!I780</f>
        <v>1.3967353966066323E-4</v>
      </c>
      <c r="E780" s="40">
        <f>Pressure!H780</f>
        <v>139.67353966066324</v>
      </c>
      <c r="F780" s="10">
        <f t="shared" si="94"/>
        <v>4.5999999999999996</v>
      </c>
      <c r="G780" s="4">
        <f t="shared" si="93"/>
        <v>260364.23027932268</v>
      </c>
      <c r="H780" s="42">
        <f t="shared" si="95"/>
        <v>9.5724115935320029</v>
      </c>
      <c r="I780" s="10">
        <f t="shared" si="96"/>
        <v>1.288677585206184</v>
      </c>
      <c r="J780" s="4">
        <f t="shared" si="97"/>
        <v>1133.472970234995</v>
      </c>
      <c r="K780" s="4">
        <f t="shared" si="91"/>
        <v>254.81609869947283</v>
      </c>
      <c r="L780" s="42">
        <f>Pressure!Q780</f>
        <v>0.99632004946383956</v>
      </c>
      <c r="M780" s="10">
        <f t="shared" si="92"/>
        <v>1.4734550537292752</v>
      </c>
      <c r="N780" s="10">
        <f t="shared" si="98"/>
        <v>2.6101623315922193</v>
      </c>
    </row>
    <row r="781" spans="3:14">
      <c r="C781" s="4">
        <f>Pressure!AB781*1000000</f>
        <v>6295489.9889894007</v>
      </c>
      <c r="D781" s="78">
        <f>Pressure!I781</f>
        <v>1.3967353966066323E-4</v>
      </c>
      <c r="E781" s="40">
        <f>Pressure!H781</f>
        <v>139.67353966066324</v>
      </c>
      <c r="F781" s="10">
        <f t="shared" si="94"/>
        <v>4.5999999999999996</v>
      </c>
      <c r="G781" s="4">
        <f t="shared" si="93"/>
        <v>260290.37119260069</v>
      </c>
      <c r="H781" s="42">
        <f t="shared" si="95"/>
        <v>9.5702664133179187</v>
      </c>
      <c r="I781" s="10">
        <f t="shared" si="96"/>
        <v>1.2886566502391237</v>
      </c>
      <c r="J781" s="4">
        <f t="shared" si="97"/>
        <v>1133.133022745729</v>
      </c>
      <c r="K781" s="4">
        <f t="shared" si="91"/>
        <v>254.739675092336</v>
      </c>
      <c r="L781" s="42">
        <f>Pressure!Q781</f>
        <v>0.99761974814148269</v>
      </c>
      <c r="M781" s="10">
        <f t="shared" si="92"/>
        <v>1.4729524059075139</v>
      </c>
      <c r="N781" s="10">
        <f t="shared" si="98"/>
        <v>2.6101623315922193</v>
      </c>
    </row>
    <row r="782" spans="3:14">
      <c r="C782" s="4">
        <f>Pressure!AB782*1000000</f>
        <v>6293696.8123059785</v>
      </c>
      <c r="D782" s="78">
        <f>Pressure!I782</f>
        <v>1.3967353966066323E-4</v>
      </c>
      <c r="E782" s="40">
        <f>Pressure!H782</f>
        <v>139.67353966066324</v>
      </c>
      <c r="F782" s="10">
        <f t="shared" si="94"/>
        <v>4.5999999999999996</v>
      </c>
      <c r="G782" s="4">
        <f t="shared" si="93"/>
        <v>260216.23135195949</v>
      </c>
      <c r="H782" s="42">
        <f t="shared" si="95"/>
        <v>9.5681129724989837</v>
      </c>
      <c r="I782" s="10">
        <f t="shared" si="96"/>
        <v>1.2886356237417527</v>
      </c>
      <c r="J782" s="4">
        <f t="shared" si="97"/>
        <v>1132.7917830445747</v>
      </c>
      <c r="K782" s="4">
        <f t="shared" si="91"/>
        <v>254.66296098299867</v>
      </c>
      <c r="L782" s="42">
        <f>Pressure!Q782</f>
        <v>0.99891939220904336</v>
      </c>
      <c r="M782" s="10">
        <f t="shared" si="92"/>
        <v>1.4724478656919635</v>
      </c>
      <c r="N782" s="10">
        <f t="shared" si="98"/>
        <v>2.6101623315922193</v>
      </c>
    </row>
    <row r="783" spans="3:14">
      <c r="C783" s="4">
        <f>Pressure!AB783*1000000</f>
        <v>6291896.844154587</v>
      </c>
      <c r="D783" s="78">
        <f>Pressure!I783</f>
        <v>1.3967353966066323E-4</v>
      </c>
      <c r="E783" s="40">
        <f>Pressure!H783</f>
        <v>139.67353966066324</v>
      </c>
      <c r="F783" s="10">
        <f t="shared" si="94"/>
        <v>4.5999999999999996</v>
      </c>
      <c r="G783" s="4">
        <f t="shared" si="93"/>
        <v>260141.81071447459</v>
      </c>
      <c r="H783" s="42">
        <f t="shared" si="95"/>
        <v>9.5659512685806654</v>
      </c>
      <c r="I783" s="10">
        <f t="shared" si="96"/>
        <v>1.2886145055555511</v>
      </c>
      <c r="J783" s="4">
        <f t="shared" si="97"/>
        <v>1132.4492509339652</v>
      </c>
      <c r="K783" s="4">
        <f t="shared" ref="K783:K846" si="99">J783/4.4482</f>
        <v>254.58595632704584</v>
      </c>
      <c r="L783" s="42">
        <f>Pressure!Q783</f>
        <v>1.0002189814456592</v>
      </c>
      <c r="M783" s="10">
        <f t="shared" ref="M783:M846" si="100">(J783+J782)/2*(L783-L782)</f>
        <v>1.4719414330495728</v>
      </c>
      <c r="N783" s="10">
        <f t="shared" si="98"/>
        <v>2.6101623315922193</v>
      </c>
    </row>
    <row r="784" spans="3:14">
      <c r="C784" s="4">
        <f>Pressure!AB784*1000000</f>
        <v>6290090.0834925389</v>
      </c>
      <c r="D784" s="78">
        <f>Pressure!I784</f>
        <v>1.3967353966066323E-4</v>
      </c>
      <c r="E784" s="40">
        <f>Pressure!H784</f>
        <v>139.67353966066324</v>
      </c>
      <c r="F784" s="10">
        <f t="shared" si="94"/>
        <v>4.5999999999999996</v>
      </c>
      <c r="G784" s="4">
        <f t="shared" si="93"/>
        <v>260067.10923703545</v>
      </c>
      <c r="H784" s="42">
        <f t="shared" si="95"/>
        <v>9.563781299057327</v>
      </c>
      <c r="I784" s="10">
        <f t="shared" si="96"/>
        <v>1.2885932955211581</v>
      </c>
      <c r="J784" s="4">
        <f t="shared" si="97"/>
        <v>1132.1054262154782</v>
      </c>
      <c r="K784" s="4">
        <f t="shared" si="99"/>
        <v>254.50866107987011</v>
      </c>
      <c r="L784" s="42">
        <f>Pressure!Q784</f>
        <v>1.0015185156302779</v>
      </c>
      <c r="M784" s="10">
        <f t="shared" si="100"/>
        <v>1.4714331079469332</v>
      </c>
      <c r="N784" s="10">
        <f t="shared" si="98"/>
        <v>2.6101623315922193</v>
      </c>
    </row>
    <row r="785" spans="3:14">
      <c r="C785" s="4">
        <f>Pressure!AB785*1000000</f>
        <v>6288276.5292727118</v>
      </c>
      <c r="D785" s="78">
        <f>Pressure!I785</f>
        <v>1.3967353966066323E-4</v>
      </c>
      <c r="E785" s="40">
        <f>Pressure!H785</f>
        <v>139.67353966066324</v>
      </c>
      <c r="F785" s="10">
        <f t="shared" si="94"/>
        <v>4.5999999999999996</v>
      </c>
      <c r="G785" s="4">
        <f t="shared" si="93"/>
        <v>259992.12687634831</v>
      </c>
      <c r="H785" s="42">
        <f t="shared" si="95"/>
        <v>9.5616030614122725</v>
      </c>
      <c r="I785" s="10">
        <f t="shared" si="96"/>
        <v>1.2885719934783681</v>
      </c>
      <c r="J785" s="4">
        <f t="shared" si="97"/>
        <v>1131.7603086898478</v>
      </c>
      <c r="K785" s="4">
        <f t="shared" si="99"/>
        <v>254.43107519667456</v>
      </c>
      <c r="L785" s="42">
        <f>Pressure!Q785</f>
        <v>1.0028179945416562</v>
      </c>
      <c r="M785" s="10">
        <f t="shared" si="100"/>
        <v>1.4709228903506715</v>
      </c>
      <c r="N785" s="10">
        <f t="shared" si="98"/>
        <v>2.6101623315922193</v>
      </c>
    </row>
    <row r="786" spans="3:14">
      <c r="C786" s="4">
        <f>Pressure!AB786*1000000</f>
        <v>6286456.1804433437</v>
      </c>
      <c r="D786" s="78">
        <f>Pressure!I786</f>
        <v>1.3967353966066323E-4</v>
      </c>
      <c r="E786" s="40">
        <f>Pressure!H786</f>
        <v>139.67353966066324</v>
      </c>
      <c r="F786" s="10">
        <f t="shared" si="94"/>
        <v>4.5999999999999996</v>
      </c>
      <c r="G786" s="4">
        <f t="shared" si="93"/>
        <v>259916.86358892749</v>
      </c>
      <c r="H786" s="42">
        <f t="shared" si="95"/>
        <v>9.5594165531175204</v>
      </c>
      <c r="I786" s="10">
        <f t="shared" si="96"/>
        <v>1.2885505992661259</v>
      </c>
      <c r="J786" s="4">
        <f t="shared" si="97"/>
        <v>1131.4138981569242</v>
      </c>
      <c r="K786" s="4">
        <f t="shared" si="99"/>
        <v>254.35319863246352</v>
      </c>
      <c r="L786" s="42">
        <f>Pressure!Q786</f>
        <v>1.004117417958359</v>
      </c>
      <c r="M786" s="10">
        <f t="shared" si="100"/>
        <v>1.470410780227184</v>
      </c>
      <c r="N786" s="10">
        <f t="shared" si="98"/>
        <v>2.6101623315922193</v>
      </c>
    </row>
    <row r="787" spans="3:14">
      <c r="C787" s="4">
        <f>Pressure!AB787*1000000</f>
        <v>6284629.0359479887</v>
      </c>
      <c r="D787" s="78">
        <f>Pressure!I787</f>
        <v>1.3967353966066323E-4</v>
      </c>
      <c r="E787" s="40">
        <f>Pressure!H787</f>
        <v>139.67353966066324</v>
      </c>
      <c r="F787" s="10">
        <f t="shared" si="94"/>
        <v>4.5999999999999996</v>
      </c>
      <c r="G787" s="4">
        <f t="shared" si="93"/>
        <v>259841.31933109366</v>
      </c>
      <c r="H787" s="42">
        <f t="shared" si="95"/>
        <v>9.5572217716337011</v>
      </c>
      <c r="I787" s="10">
        <f t="shared" si="96"/>
        <v>1.2885291127225225</v>
      </c>
      <c r="J787" s="4">
        <f t="shared" si="97"/>
        <v>1131.066194415667</v>
      </c>
      <c r="K787" s="4">
        <f t="shared" si="99"/>
        <v>254.27503134204107</v>
      </c>
      <c r="L787" s="42">
        <f>Pressure!Q787</f>
        <v>1.0054167856587588</v>
      </c>
      <c r="M787" s="10">
        <f t="shared" si="100"/>
        <v>1.4698967775432381</v>
      </c>
      <c r="N787" s="10">
        <f t="shared" si="98"/>
        <v>2.6101623315922193</v>
      </c>
    </row>
    <row r="788" spans="3:14">
      <c r="C788" s="4">
        <f>Pressure!AB788*1000000</f>
        <v>6282795.0947259543</v>
      </c>
      <c r="D788" s="78">
        <f>Pressure!I788</f>
        <v>1.3967353966066323E-4</v>
      </c>
      <c r="E788" s="40">
        <f>Pressure!H788</f>
        <v>139.67353966066324</v>
      </c>
      <c r="F788" s="10">
        <f t="shared" si="94"/>
        <v>4.5999999999999996</v>
      </c>
      <c r="G788" s="4">
        <f t="shared" si="93"/>
        <v>259765.49405899196</v>
      </c>
      <c r="H788" s="42">
        <f t="shared" si="95"/>
        <v>9.5550187144105863</v>
      </c>
      <c r="I788" s="10">
        <f t="shared" si="96"/>
        <v>1.2885075336847973</v>
      </c>
      <c r="J788" s="4">
        <f t="shared" si="97"/>
        <v>1130.7171972642277</v>
      </c>
      <c r="K788" s="4">
        <f t="shared" si="99"/>
        <v>254.19657328002961</v>
      </c>
      <c r="L788" s="42">
        <f>Pressure!Q788</f>
        <v>1.0067160974210343</v>
      </c>
      <c r="M788" s="10">
        <f t="shared" si="100"/>
        <v>1.4693808822645196</v>
      </c>
      <c r="N788" s="10">
        <f t="shared" si="98"/>
        <v>2.6101623315922193</v>
      </c>
    </row>
    <row r="789" spans="3:14">
      <c r="C789" s="4">
        <f>Pressure!AB789*1000000</f>
        <v>6280954.3557116156</v>
      </c>
      <c r="D789" s="78">
        <f>Pressure!I789</f>
        <v>1.3967353966066323E-4</v>
      </c>
      <c r="E789" s="40">
        <f>Pressure!H789</f>
        <v>139.67353966066324</v>
      </c>
      <c r="F789" s="10">
        <f t="shared" si="94"/>
        <v>4.5999999999999996</v>
      </c>
      <c r="G789" s="4">
        <f t="shared" si="93"/>
        <v>259689.38772856351</v>
      </c>
      <c r="H789" s="42">
        <f t="shared" si="95"/>
        <v>9.5528073788862571</v>
      </c>
      <c r="I789" s="10">
        <f t="shared" si="96"/>
        <v>1.2884858619893276</v>
      </c>
      <c r="J789" s="4">
        <f t="shared" si="97"/>
        <v>1130.3669064998187</v>
      </c>
      <c r="K789" s="4">
        <f t="shared" si="99"/>
        <v>254.1178244008405</v>
      </c>
      <c r="L789" s="42">
        <f>Pressure!Q789</f>
        <v>1.0080153530231699</v>
      </c>
      <c r="M789" s="10">
        <f t="shared" si="100"/>
        <v>1.4688630943576155</v>
      </c>
      <c r="N789" s="10">
        <f t="shared" si="98"/>
        <v>2.6101623315922193</v>
      </c>
    </row>
    <row r="790" spans="3:14">
      <c r="C790" s="4">
        <f>Pressure!AB790*1000000</f>
        <v>6279106.8178351559</v>
      </c>
      <c r="D790" s="78">
        <f>Pressure!I790</f>
        <v>1.3967353966066323E-4</v>
      </c>
      <c r="E790" s="40">
        <f>Pressure!H790</f>
        <v>139.67353966066324</v>
      </c>
      <c r="F790" s="10">
        <f t="shared" si="94"/>
        <v>4.5999999999999996</v>
      </c>
      <c r="G790" s="4">
        <f t="shared" si="93"/>
        <v>259613.00029557623</v>
      </c>
      <c r="H790" s="42">
        <f t="shared" si="95"/>
        <v>9.5505877624879734</v>
      </c>
      <c r="I790" s="10">
        <f t="shared" si="96"/>
        <v>1.2884640974716319</v>
      </c>
      <c r="J790" s="4">
        <f t="shared" si="97"/>
        <v>1130.0153219188551</v>
      </c>
      <c r="K790" s="4">
        <f t="shared" si="99"/>
        <v>254.03878465870579</v>
      </c>
      <c r="L790" s="42">
        <f>Pressure!Q790</f>
        <v>1.0093145522429543</v>
      </c>
      <c r="M790" s="10">
        <f t="shared" si="100"/>
        <v>1.4683434137880162</v>
      </c>
      <c r="N790" s="10">
        <f t="shared" si="98"/>
        <v>2.6101623315922193</v>
      </c>
    </row>
    <row r="791" spans="3:14">
      <c r="C791" s="4">
        <f>Pressure!AB791*1000000</f>
        <v>6277252.4800218577</v>
      </c>
      <c r="D791" s="78">
        <f>Pressure!I791</f>
        <v>1.3967353966066323E-4</v>
      </c>
      <c r="E791" s="40">
        <f>Pressure!H791</f>
        <v>139.67353966066324</v>
      </c>
      <c r="F791" s="10">
        <f t="shared" si="94"/>
        <v>4.5999999999999996</v>
      </c>
      <c r="G791" s="4">
        <f t="shared" si="93"/>
        <v>259536.33171559533</v>
      </c>
      <c r="H791" s="42">
        <f t="shared" si="95"/>
        <v>9.5483598626312904</v>
      </c>
      <c r="I791" s="10">
        <f t="shared" si="96"/>
        <v>1.2884422399663609</v>
      </c>
      <c r="J791" s="4">
        <f t="shared" si="97"/>
        <v>1129.6624433168192</v>
      </c>
      <c r="K791" s="4">
        <f t="shared" si="99"/>
        <v>253.95945400764788</v>
      </c>
      <c r="L791" s="42">
        <f>Pressure!Q791</f>
        <v>1.01061369485798</v>
      </c>
      <c r="M791" s="10">
        <f t="shared" si="100"/>
        <v>1.4678218405218832</v>
      </c>
      <c r="N791" s="10">
        <f t="shared" si="98"/>
        <v>2.6101623315922193</v>
      </c>
    </row>
    <row r="792" spans="3:14">
      <c r="C792" s="4">
        <f>Pressure!AB792*1000000</f>
        <v>6275391.3411926655</v>
      </c>
      <c r="D792" s="78">
        <f>Pressure!I792</f>
        <v>1.3967353966066323E-4</v>
      </c>
      <c r="E792" s="40">
        <f>Pressure!H792</f>
        <v>139.67353966066324</v>
      </c>
      <c r="F792" s="10">
        <f t="shared" si="94"/>
        <v>4.5999999999999996</v>
      </c>
      <c r="G792" s="4">
        <f t="shared" si="93"/>
        <v>259459.38194400666</v>
      </c>
      <c r="H792" s="42">
        <f t="shared" si="95"/>
        <v>9.5461236767207769</v>
      </c>
      <c r="I792" s="10">
        <f t="shared" si="96"/>
        <v>1.2884202893072987</v>
      </c>
      <c r="J792" s="4">
        <f t="shared" si="97"/>
        <v>1129.3082704883682</v>
      </c>
      <c r="K792" s="4">
        <f t="shared" si="99"/>
        <v>253.87983240150356</v>
      </c>
      <c r="L792" s="42">
        <f>Pressure!Q792</f>
        <v>1.0119127806456423</v>
      </c>
      <c r="M792" s="10">
        <f t="shared" si="100"/>
        <v>1.4672983745247792</v>
      </c>
      <c r="N792" s="10">
        <f t="shared" si="98"/>
        <v>2.6101623315922193</v>
      </c>
    </row>
    <row r="793" spans="3:14">
      <c r="C793" s="4">
        <f>Pressure!AB793*1000000</f>
        <v>6273523.4002637947</v>
      </c>
      <c r="D793" s="78">
        <f>Pressure!I793</f>
        <v>1.3967353966066323E-4</v>
      </c>
      <c r="E793" s="40">
        <f>Pressure!H793</f>
        <v>139.67353966066324</v>
      </c>
      <c r="F793" s="10">
        <f t="shared" si="94"/>
        <v>4.5999999999999996</v>
      </c>
      <c r="G793" s="4">
        <f t="shared" si="93"/>
        <v>259382.1509360006</v>
      </c>
      <c r="H793" s="42">
        <f t="shared" si="95"/>
        <v>9.5438792021494763</v>
      </c>
      <c r="I793" s="10">
        <f t="shared" si="96"/>
        <v>1.2883982453273557</v>
      </c>
      <c r="J793" s="4">
        <f t="shared" si="97"/>
        <v>1128.9528032272583</v>
      </c>
      <c r="K793" s="4">
        <f t="shared" si="99"/>
        <v>253.79991979390726</v>
      </c>
      <c r="L793" s="42">
        <f>Pressure!Q793</f>
        <v>1.0132118093831379</v>
      </c>
      <c r="M793" s="10">
        <f t="shared" si="100"/>
        <v>1.4667730157621968</v>
      </c>
      <c r="N793" s="10">
        <f t="shared" si="98"/>
        <v>2.6101623315922193</v>
      </c>
    </row>
    <row r="794" spans="3:14">
      <c r="C794" s="4">
        <f>Pressure!AB794*1000000</f>
        <v>6271648.6561469026</v>
      </c>
      <c r="D794" s="78">
        <f>Pressure!I794</f>
        <v>1.3967353966066323E-4</v>
      </c>
      <c r="E794" s="40">
        <f>Pressure!H794</f>
        <v>139.67353966066324</v>
      </c>
      <c r="F794" s="10">
        <f t="shared" si="94"/>
        <v>4.5999999999999996</v>
      </c>
      <c r="G794" s="4">
        <f t="shared" si="93"/>
        <v>259304.63864657906</v>
      </c>
      <c r="H794" s="42">
        <f t="shared" si="95"/>
        <v>9.5416264362991097</v>
      </c>
      <c r="I794" s="10">
        <f t="shared" si="96"/>
        <v>1.288376107858568</v>
      </c>
      <c r="J794" s="4">
        <f t="shared" si="97"/>
        <v>1128.5960413263797</v>
      </c>
      <c r="K794" s="4">
        <f t="shared" si="99"/>
        <v>253.71971613829857</v>
      </c>
      <c r="L794" s="42">
        <f>Pressure!Q794</f>
        <v>1.0145107808474649</v>
      </c>
      <c r="M794" s="10">
        <f t="shared" si="100"/>
        <v>1.4662457641997868</v>
      </c>
      <c r="N794" s="10">
        <f t="shared" si="98"/>
        <v>2.6101623315922193</v>
      </c>
    </row>
    <row r="795" spans="3:14">
      <c r="C795" s="4">
        <f>Pressure!AB795*1000000</f>
        <v>6269767.1077490337</v>
      </c>
      <c r="D795" s="78">
        <f>Pressure!I795</f>
        <v>1.3967353966066323E-4</v>
      </c>
      <c r="E795" s="40">
        <f>Pressure!H795</f>
        <v>139.67353966066324</v>
      </c>
      <c r="F795" s="10">
        <f t="shared" si="94"/>
        <v>4.5999999999999996</v>
      </c>
      <c r="G795" s="4">
        <f t="shared" si="93"/>
        <v>259226.8450305532</v>
      </c>
      <c r="H795" s="42">
        <f t="shared" si="95"/>
        <v>9.5393653765400046</v>
      </c>
      <c r="I795" s="10">
        <f t="shared" si="96"/>
        <v>1.2883538767320919</v>
      </c>
      <c r="J795" s="4">
        <f t="shared" si="97"/>
        <v>1128.2379845777434</v>
      </c>
      <c r="K795" s="4">
        <f t="shared" si="99"/>
        <v>253.63922138791949</v>
      </c>
      <c r="L795" s="42">
        <f>Pressure!Q795</f>
        <v>1.0158096948154209</v>
      </c>
      <c r="M795" s="10">
        <f t="shared" si="100"/>
        <v>1.4657166198026259</v>
      </c>
      <c r="N795" s="10">
        <f t="shared" si="98"/>
        <v>2.6101623315922193</v>
      </c>
    </row>
    <row r="796" spans="3:14">
      <c r="C796" s="4">
        <f>Pressure!AB796*1000000</f>
        <v>6267878.7539726216</v>
      </c>
      <c r="D796" s="78">
        <f>Pressure!I796</f>
        <v>1.3967353966066323E-4</v>
      </c>
      <c r="E796" s="40">
        <f>Pressure!H796</f>
        <v>139.67353966066324</v>
      </c>
      <c r="F796" s="10">
        <f t="shared" si="94"/>
        <v>4.5999999999999996</v>
      </c>
      <c r="G796" s="4">
        <f t="shared" ref="G796:G862" si="101">IF(C796/(1+(k-1)/2*N796^2)^(k/(k-1))&lt;patm*1000000,patm*1000000,C796/(1+(k-1)/2*N796^2)^(k/(k-1)))</f>
        <v>259148.77004254353</v>
      </c>
      <c r="H796" s="42">
        <f t="shared" si="95"/>
        <v>9.5370960202311021</v>
      </c>
      <c r="I796" s="10">
        <f t="shared" si="96"/>
        <v>1.2883315517782017</v>
      </c>
      <c r="J796" s="4">
        <f t="shared" si="97"/>
        <v>1127.878632772484</v>
      </c>
      <c r="K796" s="4">
        <f t="shared" si="99"/>
        <v>253.55843549581493</v>
      </c>
      <c r="L796" s="42">
        <f>Pressure!Q796</f>
        <v>1.0171085510636029</v>
      </c>
      <c r="M796" s="10">
        <f t="shared" si="100"/>
        <v>1.4651855825362166</v>
      </c>
      <c r="N796" s="10">
        <f t="shared" si="98"/>
        <v>2.6101623315922193</v>
      </c>
    </row>
    <row r="797" spans="3:14">
      <c r="C797" s="4">
        <f>Pressure!AB797*1000000</f>
        <v>6265983.5937154638</v>
      </c>
      <c r="D797" s="78">
        <f>Pressure!I797</f>
        <v>1.3967353966066323E-4</v>
      </c>
      <c r="E797" s="40">
        <f>Pressure!H797</f>
        <v>139.67353966066324</v>
      </c>
      <c r="F797" s="10">
        <f t="shared" ref="F797:F860" si="102">aexit/E797</f>
        <v>4.5999999999999996</v>
      </c>
      <c r="G797" s="4">
        <f t="shared" si="101"/>
        <v>259070.41363697895</v>
      </c>
      <c r="H797" s="42">
        <f t="shared" ref="H797:H860" si="103">1/(((k+1)/2)^(1/(k-1))*(patm*1000000/C797)^(1/k)*SQRT((k+1)/(k-1)*(1-(patm*1000000/C797)^((k-1)/k))))</f>
        <v>9.5348183647198841</v>
      </c>
      <c r="I797" s="10">
        <f t="shared" ref="I797:I860" si="104">etanoz*SQRT(2*k^2/(k-1)*(2/(k+1))^((k+1)/(k-1))*(1-(G797/C797)^((k-1)/k)))+(G797-patm*1000000)/C797*(aexit/E797)</f>
        <v>1.2883091328262855</v>
      </c>
      <c r="J797" s="4">
        <f t="shared" ref="J797:J860" si="105">I797*D797*C797</f>
        <v>1127.5179857008536</v>
      </c>
      <c r="K797" s="4">
        <f t="shared" si="99"/>
        <v>253.47735841483154</v>
      </c>
      <c r="L797" s="42">
        <f>Pressure!Q797</f>
        <v>1.0184073493684054</v>
      </c>
      <c r="M797" s="10">
        <f t="shared" si="100"/>
        <v>1.4646526523652381</v>
      </c>
      <c r="N797" s="10">
        <f t="shared" si="98"/>
        <v>2.6101623315922193</v>
      </c>
    </row>
    <row r="798" spans="3:14">
      <c r="C798" s="4">
        <f>Pressure!AB798*1000000</f>
        <v>6264081.6258707941</v>
      </c>
      <c r="D798" s="78">
        <f>Pressure!I798</f>
        <v>1.3967353966066323E-4</v>
      </c>
      <c r="E798" s="40">
        <f>Pressure!H798</f>
        <v>139.67353966066324</v>
      </c>
      <c r="F798" s="10">
        <f t="shared" si="102"/>
        <v>4.5999999999999996</v>
      </c>
      <c r="G798" s="4">
        <f t="shared" si="101"/>
        <v>258991.77576809959</v>
      </c>
      <c r="H798" s="42">
        <f t="shared" si="103"/>
        <v>9.5325324073424493</v>
      </c>
      <c r="I798" s="10">
        <f t="shared" si="104"/>
        <v>1.2882866197048424</v>
      </c>
      <c r="J798" s="4">
        <f t="shared" si="105"/>
        <v>1127.1560431522355</v>
      </c>
      <c r="K798" s="4">
        <f t="shared" si="99"/>
        <v>253.39599009762051</v>
      </c>
      <c r="L798" s="42">
        <f>Pressure!Q798</f>
        <v>1.0197060895060204</v>
      </c>
      <c r="M798" s="10">
        <f t="shared" si="100"/>
        <v>1.4641178292548085</v>
      </c>
      <c r="N798" s="10">
        <f t="shared" ref="N798:N861" si="106">N797-1/834*(me-mef)</f>
        <v>2.6101623315922193</v>
      </c>
    </row>
    <row r="799" spans="3:14">
      <c r="C799" s="4">
        <f>Pressure!AB799*1000000</f>
        <v>6262172.849327188</v>
      </c>
      <c r="D799" s="78">
        <f>Pressure!I799</f>
        <v>1.3967353966066323E-4</v>
      </c>
      <c r="E799" s="40">
        <f>Pressure!H799</f>
        <v>139.67353966066324</v>
      </c>
      <c r="F799" s="10">
        <f t="shared" si="102"/>
        <v>4.5999999999999996</v>
      </c>
      <c r="G799" s="4">
        <f t="shared" si="101"/>
        <v>258912.85638995303</v>
      </c>
      <c r="H799" s="42">
        <f t="shared" si="103"/>
        <v>9.5302381454234055</v>
      </c>
      <c r="I799" s="10">
        <f t="shared" si="104"/>
        <v>1.2882640122414786</v>
      </c>
      <c r="J799" s="4">
        <f t="shared" si="105"/>
        <v>1126.7928049151267</v>
      </c>
      <c r="K799" s="4">
        <f t="shared" si="99"/>
        <v>253.31433049663386</v>
      </c>
      <c r="L799" s="42">
        <f>Pressure!Q799</f>
        <v>1.0210047712524359</v>
      </c>
      <c r="M799" s="10">
        <f t="shared" si="100"/>
        <v>1.4635811131697356</v>
      </c>
      <c r="N799" s="10">
        <f t="shared" si="106"/>
        <v>2.6101623315922193</v>
      </c>
    </row>
    <row r="800" spans="3:14">
      <c r="C800" s="4">
        <f>Pressure!AB800*1000000</f>
        <v>6260257.2629683716</v>
      </c>
      <c r="D800" s="78">
        <f>Pressure!I800</f>
        <v>1.3967353966066323E-4</v>
      </c>
      <c r="E800" s="40">
        <f>Pressure!H800</f>
        <v>139.67353966066324</v>
      </c>
      <c r="F800" s="10">
        <f t="shared" si="102"/>
        <v>4.5999999999999996</v>
      </c>
      <c r="G800" s="4">
        <f t="shared" si="101"/>
        <v>258833.65545638633</v>
      </c>
      <c r="H800" s="42">
        <f t="shared" si="103"/>
        <v>9.5279355762756026</v>
      </c>
      <c r="I800" s="10">
        <f t="shared" si="104"/>
        <v>1.2882413102629013</v>
      </c>
      <c r="J800" s="4">
        <f t="shared" si="105"/>
        <v>1126.4282707771017</v>
      </c>
      <c r="K800" s="4">
        <f t="shared" si="99"/>
        <v>253.2323795641162</v>
      </c>
      <c r="L800" s="42">
        <f>Pressure!Q800</f>
        <v>1.0223033943834356</v>
      </c>
      <c r="M800" s="10">
        <f t="shared" si="100"/>
        <v>1.4630425040749881</v>
      </c>
      <c r="N800" s="10">
        <f t="shared" si="106"/>
        <v>2.6101623315922193</v>
      </c>
    </row>
    <row r="801" spans="3:14">
      <c r="C801" s="4">
        <f>Pressure!AB801*1000000</f>
        <v>6258334.8656737665</v>
      </c>
      <c r="D801" s="78">
        <f>Pressure!I801</f>
        <v>1.3967353966066323E-4</v>
      </c>
      <c r="E801" s="40">
        <f>Pressure!H801</f>
        <v>139.67353966066324</v>
      </c>
      <c r="F801" s="10">
        <f t="shared" si="102"/>
        <v>4.5999999999999996</v>
      </c>
      <c r="G801" s="4">
        <f t="shared" si="101"/>
        <v>258754.17292106856</v>
      </c>
      <c r="H801" s="42">
        <f t="shared" si="103"/>
        <v>9.5256246972007776</v>
      </c>
      <c r="I801" s="10">
        <f t="shared" si="104"/>
        <v>1.2882185135949211</v>
      </c>
      <c r="J801" s="4">
        <f t="shared" si="105"/>
        <v>1126.0624405249152</v>
      </c>
      <c r="K801" s="4">
        <f t="shared" si="99"/>
        <v>253.15013725212788</v>
      </c>
      <c r="L801" s="42">
        <f>Pressure!Q801</f>
        <v>1.0236019586745968</v>
      </c>
      <c r="M801" s="10">
        <f t="shared" si="100"/>
        <v>1.4625020019344923</v>
      </c>
      <c r="N801" s="10">
        <f t="shared" si="106"/>
        <v>2.6101623315922193</v>
      </c>
    </row>
    <row r="802" spans="3:14">
      <c r="C802" s="4">
        <f>Pressure!AB802*1000000</f>
        <v>6256405.6563179214</v>
      </c>
      <c r="D802" s="78">
        <f>Pressure!I802</f>
        <v>1.3967353966066323E-4</v>
      </c>
      <c r="E802" s="40">
        <f>Pressure!H802</f>
        <v>139.67353966066324</v>
      </c>
      <c r="F802" s="10">
        <f t="shared" si="102"/>
        <v>4.5999999999999996</v>
      </c>
      <c r="G802" s="4">
        <f t="shared" si="101"/>
        <v>258674.4087374674</v>
      </c>
      <c r="H802" s="42">
        <f t="shared" si="103"/>
        <v>9.5233055054888958</v>
      </c>
      <c r="I802" s="10">
        <f t="shared" si="104"/>
        <v>1.2881956220624431</v>
      </c>
      <c r="J802" s="4">
        <f t="shared" si="105"/>
        <v>1125.6953139443954</v>
      </c>
      <c r="K802" s="4">
        <f t="shared" si="99"/>
        <v>253.06760351252089</v>
      </c>
      <c r="L802" s="42">
        <f>Pressure!Q802</f>
        <v>1.0249004639012904</v>
      </c>
      <c r="M802" s="10">
        <f t="shared" si="100"/>
        <v>1.4619596067131373</v>
      </c>
      <c r="N802" s="10">
        <f t="shared" si="106"/>
        <v>2.6101623315922193</v>
      </c>
    </row>
    <row r="803" spans="3:14">
      <c r="C803" s="4">
        <f>Pressure!AB803*1000000</f>
        <v>6254469.6337707862</v>
      </c>
      <c r="D803" s="78">
        <f>Pressure!I803</f>
        <v>1.3967353966066323E-4</v>
      </c>
      <c r="E803" s="40">
        <f>Pressure!H803</f>
        <v>139.67353966066324</v>
      </c>
      <c r="F803" s="10">
        <f t="shared" si="102"/>
        <v>4.5999999999999996</v>
      </c>
      <c r="G803" s="4">
        <f t="shared" si="101"/>
        <v>258594.36285886026</v>
      </c>
      <c r="H803" s="42">
        <f t="shared" si="103"/>
        <v>9.5209779984183918</v>
      </c>
      <c r="I803" s="10">
        <f t="shared" si="104"/>
        <v>1.2881726354894647</v>
      </c>
      <c r="J803" s="4">
        <f t="shared" si="105"/>
        <v>1125.3268908204946</v>
      </c>
      <c r="K803" s="4">
        <f t="shared" si="99"/>
        <v>252.98477829695037</v>
      </c>
      <c r="L803" s="42">
        <f>Pressure!Q803</f>
        <v>1.0261989098386797</v>
      </c>
      <c r="M803" s="10">
        <f t="shared" si="100"/>
        <v>1.4614153183749916</v>
      </c>
      <c r="N803" s="10">
        <f t="shared" si="106"/>
        <v>2.6101623315922193</v>
      </c>
    </row>
    <row r="804" spans="3:14">
      <c r="C804" s="4">
        <f>Pressure!AB804*1000000</f>
        <v>6252526.7968976516</v>
      </c>
      <c r="D804" s="78">
        <f>Pressure!I804</f>
        <v>1.3967353966066323E-4</v>
      </c>
      <c r="E804" s="40">
        <f>Pressure!H804</f>
        <v>139.67353966066324</v>
      </c>
      <c r="F804" s="10">
        <f t="shared" si="102"/>
        <v>4.5999999999999996</v>
      </c>
      <c r="G804" s="4">
        <f t="shared" si="101"/>
        <v>258514.03523833203</v>
      </c>
      <c r="H804" s="42">
        <f t="shared" si="103"/>
        <v>9.5186421732561559</v>
      </c>
      <c r="I804" s="10">
        <f t="shared" si="104"/>
        <v>1.2881495536990735</v>
      </c>
      <c r="J804" s="4">
        <f t="shared" si="105"/>
        <v>1124.9571709372788</v>
      </c>
      <c r="K804" s="4">
        <f t="shared" si="99"/>
        <v>252.90166155687217</v>
      </c>
      <c r="L804" s="42">
        <f>Pressure!Q804</f>
        <v>1.0274972962617193</v>
      </c>
      <c r="M804" s="10">
        <f t="shared" si="100"/>
        <v>1.4608691368843352</v>
      </c>
      <c r="N804" s="10">
        <f t="shared" si="106"/>
        <v>2.6101623315922193</v>
      </c>
    </row>
    <row r="805" spans="3:14">
      <c r="C805" s="4">
        <f>Pressure!AB805*1000000</f>
        <v>6250577.1445590369</v>
      </c>
      <c r="D805" s="78">
        <f>Pressure!I805</f>
        <v>1.3967353966066323E-4</v>
      </c>
      <c r="E805" s="40">
        <f>Pressure!H805</f>
        <v>139.67353966066324</v>
      </c>
      <c r="F805" s="10">
        <f t="shared" si="102"/>
        <v>4.5999999999999996</v>
      </c>
      <c r="G805" s="4">
        <f t="shared" si="101"/>
        <v>258433.42582877024</v>
      </c>
      <c r="H805" s="42">
        <f t="shared" si="103"/>
        <v>9.5162980272573421</v>
      </c>
      <c r="I805" s="10">
        <f t="shared" si="104"/>
        <v>1.2881263765134401</v>
      </c>
      <c r="J805" s="4">
        <f t="shared" si="105"/>
        <v>1124.5861540779058</v>
      </c>
      <c r="K805" s="4">
        <f t="shared" si="99"/>
        <v>252.81825324353801</v>
      </c>
      <c r="L805" s="42">
        <f>Pressure!Q805</f>
        <v>1.0287956229451543</v>
      </c>
      <c r="M805" s="10">
        <f t="shared" si="100"/>
        <v>1.4603210622051439</v>
      </c>
      <c r="N805" s="10">
        <f t="shared" si="106"/>
        <v>2.6101623315922193</v>
      </c>
    </row>
    <row r="806" spans="3:14">
      <c r="C806" s="4">
        <f>Pressure!AB806*1000000</f>
        <v>6248620.6756108785</v>
      </c>
      <c r="D806" s="78">
        <f>Pressure!I806</f>
        <v>1.3967353966066323E-4</v>
      </c>
      <c r="E806" s="40">
        <f>Pressure!H806</f>
        <v>139.67353966066324</v>
      </c>
      <c r="F806" s="10">
        <f t="shared" si="102"/>
        <v>4.5999999999999996</v>
      </c>
      <c r="G806" s="4">
        <f t="shared" si="101"/>
        <v>258352.53458287299</v>
      </c>
      <c r="H806" s="42">
        <f t="shared" si="103"/>
        <v>9.513945557665588</v>
      </c>
      <c r="I806" s="10">
        <f t="shared" si="104"/>
        <v>1.2881031037538189</v>
      </c>
      <c r="J806" s="4">
        <f t="shared" si="105"/>
        <v>1124.2138400246617</v>
      </c>
      <c r="K806" s="4">
        <f t="shared" si="99"/>
        <v>252.73455330800363</v>
      </c>
      <c r="L806" s="42">
        <f>Pressure!Q806</f>
        <v>1.0300938896635192</v>
      </c>
      <c r="M806" s="10">
        <f t="shared" si="100"/>
        <v>1.4597710943013531</v>
      </c>
      <c r="N806" s="10">
        <f t="shared" si="106"/>
        <v>2.6101623315922193</v>
      </c>
    </row>
    <row r="807" spans="3:14">
      <c r="C807" s="4">
        <f>Pressure!AB807*1000000</f>
        <v>6246657.3889043285</v>
      </c>
      <c r="D807" s="78">
        <f>Pressure!I807</f>
        <v>1.3967353966066323E-4</v>
      </c>
      <c r="E807" s="40">
        <f>Pressure!H807</f>
        <v>139.67353966066324</v>
      </c>
      <c r="F807" s="10">
        <f t="shared" si="102"/>
        <v>4.5999999999999996</v>
      </c>
      <c r="G807" s="4">
        <f t="shared" si="101"/>
        <v>258271.36145314056</v>
      </c>
      <c r="H807" s="42">
        <f t="shared" si="103"/>
        <v>9.5115847617127702</v>
      </c>
      <c r="I807" s="10">
        <f t="shared" si="104"/>
        <v>1.2880797352405402</v>
      </c>
      <c r="J807" s="4">
        <f t="shared" si="105"/>
        <v>1123.8402285589223</v>
      </c>
      <c r="K807" s="4">
        <f t="shared" si="99"/>
        <v>252.65056170112007</v>
      </c>
      <c r="L807" s="42">
        <f>Pressure!Q807</f>
        <v>1.0313920961911374</v>
      </c>
      <c r="M807" s="10">
        <f t="shared" si="100"/>
        <v>1.459219233136863</v>
      </c>
      <c r="N807" s="10">
        <f t="shared" si="106"/>
        <v>2.6101623315922193</v>
      </c>
    </row>
    <row r="808" spans="3:14">
      <c r="C808" s="4">
        <f>Pressure!AB808*1000000</f>
        <v>6244687.2832858665</v>
      </c>
      <c r="D808" s="78">
        <f>Pressure!I808</f>
        <v>1.3967353966066323E-4</v>
      </c>
      <c r="E808" s="40">
        <f>Pressure!H808</f>
        <v>139.67353966066324</v>
      </c>
      <c r="F808" s="10">
        <f t="shared" si="102"/>
        <v>4.5999999999999996</v>
      </c>
      <c r="G808" s="4">
        <f t="shared" si="101"/>
        <v>258189.90639188007</v>
      </c>
      <c r="H808" s="42">
        <f t="shared" si="103"/>
        <v>9.5092156366190999</v>
      </c>
      <c r="I808" s="10">
        <f t="shared" si="104"/>
        <v>1.2880562707930092</v>
      </c>
      <c r="J808" s="4">
        <f t="shared" si="105"/>
        <v>1123.4653194611731</v>
      </c>
      <c r="K808" s="4">
        <f t="shared" si="99"/>
        <v>252.5662783735383</v>
      </c>
      <c r="L808" s="42">
        <f>Pressure!Q808</f>
        <v>1.0326902423021194</v>
      </c>
      <c r="M808" s="10">
        <f t="shared" si="100"/>
        <v>1.4586654786752813</v>
      </c>
      <c r="N808" s="10">
        <f t="shared" si="106"/>
        <v>2.6101623315922193</v>
      </c>
    </row>
    <row r="809" spans="3:14">
      <c r="C809" s="4">
        <f>Pressure!AB809*1000000</f>
        <v>6242710.3575972365</v>
      </c>
      <c r="D809" s="78">
        <f>Pressure!I809</f>
        <v>1.3967353966066323E-4</v>
      </c>
      <c r="E809" s="40">
        <f>Pressure!H809</f>
        <v>139.67353966066324</v>
      </c>
      <c r="F809" s="10">
        <f t="shared" si="102"/>
        <v>4.5999999999999996</v>
      </c>
      <c r="G809" s="4">
        <f t="shared" si="101"/>
        <v>258108.16935120273</v>
      </c>
      <c r="H809" s="42">
        <f t="shared" si="103"/>
        <v>9.5068381795930836</v>
      </c>
      <c r="I809" s="10">
        <f t="shared" si="104"/>
        <v>1.2880327102297007</v>
      </c>
      <c r="J809" s="4">
        <f t="shared" si="105"/>
        <v>1123.0891125109993</v>
      </c>
      <c r="K809" s="4">
        <f t="shared" si="99"/>
        <v>252.48170327570688</v>
      </c>
      <c r="L809" s="42">
        <f>Pressure!Q809</f>
        <v>1.0339883277703625</v>
      </c>
      <c r="M809" s="10">
        <f t="shared" si="100"/>
        <v>1.4581098308801839</v>
      </c>
      <c r="N809" s="10">
        <f t="shared" si="106"/>
        <v>2.6101623315922193</v>
      </c>
    </row>
    <row r="810" spans="3:14">
      <c r="C810" s="4">
        <f>Pressure!AB810*1000000</f>
        <v>6240726.6106755249</v>
      </c>
      <c r="D810" s="78">
        <f>Pressure!I810</f>
        <v>1.3967353966066323E-4</v>
      </c>
      <c r="E810" s="40">
        <f>Pressure!H810</f>
        <v>139.67353966066324</v>
      </c>
      <c r="F810" s="10">
        <f t="shared" si="102"/>
        <v>4.5999999999999996</v>
      </c>
      <c r="G810" s="4">
        <f t="shared" si="101"/>
        <v>258026.15028302732</v>
      </c>
      <c r="H810" s="42">
        <f t="shared" si="103"/>
        <v>9.5044523878315221</v>
      </c>
      <c r="I810" s="10">
        <f t="shared" si="104"/>
        <v>1.2880090533681567</v>
      </c>
      <c r="J810" s="4">
        <f t="shared" si="105"/>
        <v>1122.7116074871001</v>
      </c>
      <c r="K810" s="4">
        <f t="shared" si="99"/>
        <v>252.39683635787512</v>
      </c>
      <c r="L810" s="42">
        <f>Pressure!Q810</f>
        <v>1.0352863523695497</v>
      </c>
      <c r="M810" s="10">
        <f t="shared" si="100"/>
        <v>1.4575522897148763</v>
      </c>
      <c r="N810" s="10">
        <f t="shared" si="106"/>
        <v>2.6101623315922193</v>
      </c>
    </row>
    <row r="811" spans="3:14">
      <c r="C811" s="4">
        <f>Pressure!AB811*1000000</f>
        <v>6238736.041353045</v>
      </c>
      <c r="D811" s="78">
        <f>Pressure!I811</f>
        <v>1.3967353966066323E-4</v>
      </c>
      <c r="E811" s="40">
        <f>Pressure!H811</f>
        <v>139.67353966066324</v>
      </c>
      <c r="F811" s="10">
        <f t="shared" si="102"/>
        <v>4.5999999999999996</v>
      </c>
      <c r="G811" s="4">
        <f t="shared" si="101"/>
        <v>257943.84913907523</v>
      </c>
      <c r="H811" s="42">
        <f t="shared" si="103"/>
        <v>9.5020582585194298</v>
      </c>
      <c r="I811" s="10">
        <f t="shared" si="104"/>
        <v>1.2879853000249817</v>
      </c>
      <c r="J811" s="4">
        <f t="shared" si="105"/>
        <v>1122.3328041672655</v>
      </c>
      <c r="K811" s="4">
        <f t="shared" si="99"/>
        <v>252.31167757008802</v>
      </c>
      <c r="L811" s="42">
        <f>Pressure!Q811</f>
        <v>1.0365843158731483</v>
      </c>
      <c r="M811" s="10">
        <f t="shared" si="100"/>
        <v>1.4569928551426397</v>
      </c>
      <c r="N811" s="10">
        <f t="shared" si="106"/>
        <v>2.6101623315922193</v>
      </c>
    </row>
    <row r="812" spans="3:14">
      <c r="C812" s="4">
        <f>Pressure!AB812*1000000</f>
        <v>6236738.6484573921</v>
      </c>
      <c r="D812" s="78">
        <f>Pressure!I812</f>
        <v>1.3967353966066323E-4</v>
      </c>
      <c r="E812" s="40">
        <f>Pressure!H812</f>
        <v>139.67353966066324</v>
      </c>
      <c r="F812" s="10">
        <f t="shared" si="102"/>
        <v>4.5999999999999996</v>
      </c>
      <c r="G812" s="4">
        <f t="shared" si="101"/>
        <v>257861.26587087271</v>
      </c>
      <c r="H812" s="42">
        <f t="shared" si="103"/>
        <v>9.4996557888300437</v>
      </c>
      <c r="I812" s="10">
        <f t="shared" si="104"/>
        <v>1.2879614500158381</v>
      </c>
      <c r="J812" s="4">
        <f t="shared" si="105"/>
        <v>1121.9527023283883</v>
      </c>
      <c r="K812" s="4">
        <f t="shared" si="99"/>
        <v>252.22622686218884</v>
      </c>
      <c r="L812" s="42">
        <f>Pressure!Q812</f>
        <v>1.0378822180544094</v>
      </c>
      <c r="M812" s="10">
        <f t="shared" si="100"/>
        <v>1.4564315271267299</v>
      </c>
      <c r="N812" s="10">
        <f t="shared" si="106"/>
        <v>2.6101623315922193</v>
      </c>
    </row>
    <row r="813" spans="3:14">
      <c r="C813" s="4">
        <f>Pressure!AB813*1000000</f>
        <v>6234734.4308114052</v>
      </c>
      <c r="D813" s="78">
        <f>Pressure!I813</f>
        <v>1.3967353966066323E-4</v>
      </c>
      <c r="E813" s="40">
        <f>Pressure!H813</f>
        <v>139.67353966066324</v>
      </c>
      <c r="F813" s="10">
        <f t="shared" si="102"/>
        <v>4.5999999999999996</v>
      </c>
      <c r="G813" s="4">
        <f t="shared" si="101"/>
        <v>257778.40042974945</v>
      </c>
      <c r="H813" s="42">
        <f t="shared" si="103"/>
        <v>9.4972449759247901</v>
      </c>
      <c r="I813" s="10">
        <f t="shared" si="104"/>
        <v>1.2879375031554439</v>
      </c>
      <c r="J813" s="4">
        <f t="shared" si="105"/>
        <v>1121.5713017464559</v>
      </c>
      <c r="K813" s="4">
        <f t="shared" si="99"/>
        <v>252.14048418381725</v>
      </c>
      <c r="L813" s="42">
        <f>Pressure!Q813</f>
        <v>1.0391800586863669</v>
      </c>
      <c r="M813" s="10">
        <f t="shared" si="100"/>
        <v>1.4558683056301367</v>
      </c>
      <c r="N813" s="10">
        <f t="shared" si="106"/>
        <v>2.6101623315922193</v>
      </c>
    </row>
    <row r="814" spans="3:14">
      <c r="C814" s="4">
        <f>Pressure!AB814*1000000</f>
        <v>6232723.387233153</v>
      </c>
      <c r="D814" s="78">
        <f>Pressure!I814</f>
        <v>1.3967353966066323E-4</v>
      </c>
      <c r="E814" s="40">
        <f>Pressure!H814</f>
        <v>139.67353966066324</v>
      </c>
      <c r="F814" s="10">
        <f t="shared" si="102"/>
        <v>4.5999999999999996</v>
      </c>
      <c r="G814" s="4">
        <f t="shared" si="101"/>
        <v>257695.25276683786</v>
      </c>
      <c r="H814" s="42">
        <f t="shared" si="103"/>
        <v>9.494825816953222</v>
      </c>
      <c r="I814" s="10">
        <f t="shared" si="104"/>
        <v>1.2879134592575672</v>
      </c>
      <c r="J814" s="4">
        <f t="shared" si="105"/>
        <v>1121.1886021965479</v>
      </c>
      <c r="K814" s="4">
        <f t="shared" si="99"/>
        <v>252.05444948440896</v>
      </c>
      <c r="L814" s="42">
        <f>Pressure!Q814</f>
        <v>1.0404778375418362</v>
      </c>
      <c r="M814" s="10">
        <f t="shared" si="100"/>
        <v>1.455303190615832</v>
      </c>
      <c r="N814" s="10">
        <f t="shared" si="106"/>
        <v>2.6101623315922193</v>
      </c>
    </row>
    <row r="815" spans="3:14">
      <c r="C815" s="4">
        <f>Pressure!AB815*1000000</f>
        <v>6230705.5165359937</v>
      </c>
      <c r="D815" s="78">
        <f>Pressure!I815</f>
        <v>1.3967353966066323E-4</v>
      </c>
      <c r="E815" s="40">
        <f>Pressure!H815</f>
        <v>139.67353966066324</v>
      </c>
      <c r="F815" s="10">
        <f t="shared" si="102"/>
        <v>4.5999999999999996</v>
      </c>
      <c r="G815" s="4">
        <f t="shared" si="101"/>
        <v>257611.8228330756</v>
      </c>
      <c r="H815" s="42">
        <f t="shared" si="103"/>
        <v>9.4923983090531028</v>
      </c>
      <c r="I815" s="10">
        <f t="shared" si="104"/>
        <v>1.2878893181350242</v>
      </c>
      <c r="J815" s="4">
        <f t="shared" si="105"/>
        <v>1120.8046034528477</v>
      </c>
      <c r="K815" s="4">
        <f t="shared" si="99"/>
        <v>251.96812271319808</v>
      </c>
      <c r="L815" s="42">
        <f>Pressure!Q815</f>
        <v>1.0417755543934135</v>
      </c>
      <c r="M815" s="10">
        <f t="shared" si="100"/>
        <v>1.4547361820465303</v>
      </c>
      <c r="N815" s="10">
        <f t="shared" si="106"/>
        <v>2.6101623315922193</v>
      </c>
    </row>
    <row r="816" spans="3:14">
      <c r="C816" s="4">
        <f>Pressure!AB816*1000000</f>
        <v>6228680.8175284658</v>
      </c>
      <c r="D816" s="78">
        <f>Pressure!I816</f>
        <v>1.3967353966066323E-4</v>
      </c>
      <c r="E816" s="40">
        <f>Pressure!H816</f>
        <v>139.67353966066324</v>
      </c>
      <c r="F816" s="10">
        <f t="shared" si="102"/>
        <v>4.5999999999999996</v>
      </c>
      <c r="G816" s="4">
        <f t="shared" si="101"/>
        <v>257528.11057920111</v>
      </c>
      <c r="H816" s="42">
        <f t="shared" si="103"/>
        <v>9.489962449350255</v>
      </c>
      <c r="I816" s="10">
        <f t="shared" si="104"/>
        <v>1.2878650795996727</v>
      </c>
      <c r="J816" s="4">
        <f t="shared" si="105"/>
        <v>1120.4193052886208</v>
      </c>
      <c r="K816" s="4">
        <f t="shared" si="99"/>
        <v>251.88150381921244</v>
      </c>
      <c r="L816" s="42">
        <f>Pressure!Q816</f>
        <v>1.0430732090134747</v>
      </c>
      <c r="M816" s="10">
        <f t="shared" si="100"/>
        <v>1.4541672798849383</v>
      </c>
      <c r="N816" s="10">
        <f t="shared" si="106"/>
        <v>2.6101623315922193</v>
      </c>
    </row>
    <row r="817" spans="3:14">
      <c r="C817" s="4">
        <f>Pressure!AB817*1000000</f>
        <v>6226649.2890143562</v>
      </c>
      <c r="D817" s="78">
        <f>Pressure!I817</f>
        <v>1.3967353966066323E-4</v>
      </c>
      <c r="E817" s="40">
        <f>Pressure!H817</f>
        <v>139.67353966066324</v>
      </c>
      <c r="F817" s="10">
        <f t="shared" si="102"/>
        <v>4.5999999999999996</v>
      </c>
      <c r="G817" s="4">
        <f t="shared" si="101"/>
        <v>257444.11595575625</v>
      </c>
      <c r="H817" s="42">
        <f t="shared" si="103"/>
        <v>9.4875182349586087</v>
      </c>
      <c r="I817" s="10">
        <f t="shared" si="104"/>
        <v>1.2878407434624106</v>
      </c>
      <c r="J817" s="4">
        <f t="shared" si="105"/>
        <v>1120.0327074762299</v>
      </c>
      <c r="K817" s="4">
        <f t="shared" si="99"/>
        <v>251.79459275127689</v>
      </c>
      <c r="L817" s="42">
        <f>Pressure!Q817</f>
        <v>1.0443708011741741</v>
      </c>
      <c r="M817" s="10">
        <f t="shared" si="100"/>
        <v>1.4535964840935072</v>
      </c>
      <c r="N817" s="10">
        <f t="shared" si="106"/>
        <v>2.6101623315922193</v>
      </c>
    </row>
    <row r="818" spans="3:14">
      <c r="C818" s="4">
        <f>Pressure!AB818*1000000</f>
        <v>6224610.9297926659</v>
      </c>
      <c r="D818" s="78">
        <f>Pressure!I818</f>
        <v>1.3967353966066323E-4</v>
      </c>
      <c r="E818" s="40">
        <f>Pressure!H818</f>
        <v>139.67353966066324</v>
      </c>
      <c r="F818" s="10">
        <f t="shared" si="102"/>
        <v>4.5999999999999996</v>
      </c>
      <c r="G818" s="4">
        <f t="shared" si="101"/>
        <v>257359.83891308514</v>
      </c>
      <c r="H818" s="42">
        <f t="shared" si="103"/>
        <v>9.4850656629801602</v>
      </c>
      <c r="I818" s="10">
        <f t="shared" si="104"/>
        <v>1.2878163095331701</v>
      </c>
      <c r="J818" s="4">
        <f t="shared" si="105"/>
        <v>1119.6448097871257</v>
      </c>
      <c r="K818" s="4">
        <f t="shared" si="99"/>
        <v>251.70738945801128</v>
      </c>
      <c r="L818" s="42">
        <f>Pressure!Q818</f>
        <v>1.0456683306474444</v>
      </c>
      <c r="M818" s="10">
        <f t="shared" si="100"/>
        <v>1.4530237946349382</v>
      </c>
      <c r="N818" s="10">
        <f t="shared" si="106"/>
        <v>2.6101623315922193</v>
      </c>
    </row>
    <row r="819" spans="3:14">
      <c r="C819" s="4">
        <f>Pressure!AB819*1000000</f>
        <v>6222565.7386575183</v>
      </c>
      <c r="D819" s="78">
        <f>Pressure!I819</f>
        <v>1.3967353966066323E-4</v>
      </c>
      <c r="E819" s="40">
        <f>Pressure!H819</f>
        <v>139.67353966066324</v>
      </c>
      <c r="F819" s="10">
        <f t="shared" si="102"/>
        <v>4.5999999999999996</v>
      </c>
      <c r="G819" s="4">
        <f t="shared" si="101"/>
        <v>257275.27940133016</v>
      </c>
      <c r="H819" s="42">
        <f t="shared" si="103"/>
        <v>9.4826047305048373</v>
      </c>
      <c r="I819" s="10">
        <f t="shared" si="104"/>
        <v>1.2877917776209138</v>
      </c>
      <c r="J819" s="4">
        <f t="shared" si="105"/>
        <v>1119.2556119918311</v>
      </c>
      <c r="K819" s="4">
        <f t="shared" si="99"/>
        <v>251.61989388782678</v>
      </c>
      <c r="L819" s="42">
        <f>Pressure!Q819</f>
        <v>1.0469657972049944</v>
      </c>
      <c r="M819" s="10">
        <f t="shared" si="100"/>
        <v>1.452449211471428</v>
      </c>
      <c r="N819" s="10">
        <f t="shared" si="106"/>
        <v>2.6101623315922193</v>
      </c>
    </row>
    <row r="820" spans="3:14">
      <c r="C820" s="4">
        <f>Pressure!AB820*1000000</f>
        <v>6220513.7143983683</v>
      </c>
      <c r="D820" s="78">
        <f>Pressure!I820</f>
        <v>1.3967353966066323E-4</v>
      </c>
      <c r="E820" s="40">
        <f>Pressure!H820</f>
        <v>139.67353966066324</v>
      </c>
      <c r="F820" s="10">
        <f t="shared" si="102"/>
        <v>4.5999999999999996</v>
      </c>
      <c r="G820" s="4">
        <f t="shared" si="101"/>
        <v>257190.43737044066</v>
      </c>
      <c r="H820" s="42">
        <f t="shared" si="103"/>
        <v>9.4801354346107622</v>
      </c>
      <c r="I820" s="10">
        <f t="shared" si="104"/>
        <v>1.2877671475336328</v>
      </c>
      <c r="J820" s="4">
        <f t="shared" si="105"/>
        <v>1118.865113859981</v>
      </c>
      <c r="K820" s="4">
        <f t="shared" si="99"/>
        <v>251.53210598893506</v>
      </c>
      <c r="L820" s="42">
        <f>Pressure!Q820</f>
        <v>1.0482632006183088</v>
      </c>
      <c r="M820" s="10">
        <f t="shared" si="100"/>
        <v>1.4518727345649363</v>
      </c>
      <c r="N820" s="10">
        <f t="shared" si="106"/>
        <v>2.6101623315922193</v>
      </c>
    </row>
    <row r="821" spans="3:14">
      <c r="C821" s="4">
        <f>Pressure!AB821*1000000</f>
        <v>6218454.8557998734</v>
      </c>
      <c r="D821" s="78">
        <f>Pressure!I821</f>
        <v>1.3967353966066323E-4</v>
      </c>
      <c r="E821" s="40">
        <f>Pressure!H821</f>
        <v>139.67353966066324</v>
      </c>
      <c r="F821" s="10">
        <f t="shared" si="102"/>
        <v>4.5999999999999996</v>
      </c>
      <c r="G821" s="4">
        <f t="shared" si="101"/>
        <v>257105.31277016766</v>
      </c>
      <c r="H821" s="42">
        <f t="shared" si="103"/>
        <v>9.4776577723640401</v>
      </c>
      <c r="I821" s="10">
        <f t="shared" si="104"/>
        <v>1.2877424190783404</v>
      </c>
      <c r="J821" s="4">
        <f t="shared" si="105"/>
        <v>1118.4733151602964</v>
      </c>
      <c r="K821" s="4">
        <f t="shared" si="99"/>
        <v>251.4440257093423</v>
      </c>
      <c r="L821" s="42">
        <f>Pressure!Q821</f>
        <v>1.0495605406586468</v>
      </c>
      <c r="M821" s="10">
        <f t="shared" si="100"/>
        <v>1.451294363877452</v>
      </c>
      <c r="N821" s="10">
        <f t="shared" si="106"/>
        <v>2.6101623315922193</v>
      </c>
    </row>
    <row r="822" spans="3:14">
      <c r="C822" s="4">
        <f>Pressure!AB822*1000000</f>
        <v>6216389.1616416257</v>
      </c>
      <c r="D822" s="78">
        <f>Pressure!I822</f>
        <v>1.3967353966066323E-4</v>
      </c>
      <c r="E822" s="40">
        <f>Pressure!H822</f>
        <v>139.67353966066324</v>
      </c>
      <c r="F822" s="10">
        <f t="shared" si="102"/>
        <v>4.5999999999999996</v>
      </c>
      <c r="G822" s="4">
        <f t="shared" si="101"/>
        <v>257019.90555005279</v>
      </c>
      <c r="H822" s="42">
        <f t="shared" si="103"/>
        <v>9.4751717408184479</v>
      </c>
      <c r="I822" s="10">
        <f t="shared" si="104"/>
        <v>1.2877175920610666</v>
      </c>
      <c r="J822" s="4">
        <f t="shared" si="105"/>
        <v>1118.080215660535</v>
      </c>
      <c r="K822" s="4">
        <f t="shared" si="99"/>
        <v>251.35565299683805</v>
      </c>
      <c r="L822" s="42">
        <f>Pressure!Q822</f>
        <v>1.0508578170970417</v>
      </c>
      <c r="M822" s="10">
        <f t="shared" si="100"/>
        <v>1.4507140993714438</v>
      </c>
      <c r="N822" s="10">
        <f t="shared" si="106"/>
        <v>2.6101623315922193</v>
      </c>
    </row>
    <row r="823" spans="3:14">
      <c r="C823" s="4">
        <f>Pressure!AB823*1000000</f>
        <v>6214316.6306987377</v>
      </c>
      <c r="D823" s="78">
        <f>Pressure!I823</f>
        <v>1.3967353966066323E-4</v>
      </c>
      <c r="E823" s="40">
        <f>Pressure!H823</f>
        <v>139.67353966066324</v>
      </c>
      <c r="F823" s="10">
        <f t="shared" si="102"/>
        <v>4.5999999999999996</v>
      </c>
      <c r="G823" s="4">
        <f t="shared" si="101"/>
        <v>256934.21565945237</v>
      </c>
      <c r="H823" s="42">
        <f t="shared" si="103"/>
        <v>9.4726773370161244</v>
      </c>
      <c r="I823" s="10">
        <f t="shared" si="104"/>
        <v>1.2876926662868591</v>
      </c>
      <c r="J823" s="4">
        <f t="shared" si="105"/>
        <v>1117.6858151276022</v>
      </c>
      <c r="K823" s="4">
        <f t="shared" si="99"/>
        <v>251.26698779902031</v>
      </c>
      <c r="L823" s="42">
        <f>Pressure!Q823</f>
        <v>1.0521550297042992</v>
      </c>
      <c r="M823" s="10">
        <f t="shared" si="100"/>
        <v>1.4501319410081692</v>
      </c>
      <c r="N823" s="10">
        <f t="shared" si="106"/>
        <v>2.6101623315922193</v>
      </c>
    </row>
    <row r="824" spans="3:14">
      <c r="C824" s="4">
        <f>Pressure!AB824*1000000</f>
        <v>6212237.2617412088</v>
      </c>
      <c r="D824" s="78">
        <f>Pressure!I824</f>
        <v>1.3967353966066323E-4</v>
      </c>
      <c r="E824" s="40">
        <f>Pressure!H824</f>
        <v>139.67353966066324</v>
      </c>
      <c r="F824" s="10">
        <f t="shared" si="102"/>
        <v>4.5999999999999996</v>
      </c>
      <c r="G824" s="4">
        <f t="shared" si="101"/>
        <v>256848.24304751141</v>
      </c>
      <c r="H824" s="42">
        <f t="shared" si="103"/>
        <v>9.4701745579867449</v>
      </c>
      <c r="I824" s="10">
        <f t="shared" si="104"/>
        <v>1.2876676415597734</v>
      </c>
      <c r="J824" s="4">
        <f t="shared" si="105"/>
        <v>1117.2901133274302</v>
      </c>
      <c r="K824" s="4">
        <f t="shared" si="99"/>
        <v>251.17803006326832</v>
      </c>
      <c r="L824" s="42">
        <f>Pressure!Q824</f>
        <v>1.0534521782509967</v>
      </c>
      <c r="M824" s="10">
        <f t="shared" si="100"/>
        <v>1.4495478887496602</v>
      </c>
      <c r="N824" s="10">
        <f t="shared" si="106"/>
        <v>2.6101623315922193</v>
      </c>
    </row>
    <row r="825" spans="3:14">
      <c r="C825" s="4">
        <f>Pressure!AB825*1000000</f>
        <v>6210151.0535343112</v>
      </c>
      <c r="D825" s="78">
        <f>Pressure!I825</f>
        <v>1.3967353966066323E-4</v>
      </c>
      <c r="E825" s="40">
        <f>Pressure!H825</f>
        <v>139.67353966066324</v>
      </c>
      <c r="F825" s="10">
        <f t="shared" si="102"/>
        <v>4.5999999999999996</v>
      </c>
      <c r="G825" s="4">
        <f t="shared" si="101"/>
        <v>256761.98766317943</v>
      </c>
      <c r="H825" s="42">
        <f t="shared" si="103"/>
        <v>9.467663400748064</v>
      </c>
      <c r="I825" s="10">
        <f t="shared" si="104"/>
        <v>1.2876425176828719</v>
      </c>
      <c r="J825" s="4">
        <f t="shared" si="105"/>
        <v>1116.8931100250509</v>
      </c>
      <c r="K825" s="4">
        <f t="shared" si="99"/>
        <v>251.08877973675888</v>
      </c>
      <c r="L825" s="42">
        <f>Pressure!Q825</f>
        <v>1.0547492625074821</v>
      </c>
      <c r="M825" s="10">
        <f t="shared" si="100"/>
        <v>1.4489619425572071</v>
      </c>
      <c r="N825" s="10">
        <f t="shared" si="106"/>
        <v>2.6101623315922193</v>
      </c>
    </row>
    <row r="826" spans="3:14">
      <c r="C826" s="4">
        <f>Pressure!AB826*1000000</f>
        <v>6208058.0048384285</v>
      </c>
      <c r="D826" s="78">
        <f>Pressure!I826</f>
        <v>1.3967353966066323E-4</v>
      </c>
      <c r="E826" s="40">
        <f>Pressure!H826</f>
        <v>139.67353966066324</v>
      </c>
      <c r="F826" s="10">
        <f t="shared" si="102"/>
        <v>4.5999999999999996</v>
      </c>
      <c r="G826" s="4">
        <f t="shared" si="101"/>
        <v>256675.44945520384</v>
      </c>
      <c r="H826" s="42">
        <f t="shared" si="103"/>
        <v>9.465143862305613</v>
      </c>
      <c r="I826" s="10">
        <f t="shared" si="104"/>
        <v>1.2876172944582189</v>
      </c>
      <c r="J826" s="4">
        <f t="shared" si="105"/>
        <v>1116.4948049845673</v>
      </c>
      <c r="K826" s="4">
        <f t="shared" si="99"/>
        <v>250.99923676645997</v>
      </c>
      <c r="L826" s="42">
        <f>Pressure!Q826</f>
        <v>1.0560462822438734</v>
      </c>
      <c r="M826" s="10">
        <f t="shared" si="100"/>
        <v>1.4483741023926358</v>
      </c>
      <c r="N826" s="10">
        <f t="shared" si="106"/>
        <v>2.6101623315922193</v>
      </c>
    </row>
    <row r="827" spans="3:14">
      <c r="C827" s="4">
        <f>Pressure!AB827*1000000</f>
        <v>6205958.1144091198</v>
      </c>
      <c r="D827" s="78">
        <f>Pressure!I827</f>
        <v>1.3967353966066323E-4</v>
      </c>
      <c r="E827" s="40">
        <f>Pressure!H827</f>
        <v>139.67353966066324</v>
      </c>
      <c r="F827" s="10">
        <f t="shared" si="102"/>
        <v>4.5999999999999996</v>
      </c>
      <c r="G827" s="4">
        <f t="shared" si="101"/>
        <v>256588.62837213255</v>
      </c>
      <c r="H827" s="42">
        <f t="shared" si="103"/>
        <v>9.4626159396528049</v>
      </c>
      <c r="I827" s="10">
        <f t="shared" si="104"/>
        <v>1.2875919716868764</v>
      </c>
      <c r="J827" s="4">
        <f t="shared" si="105"/>
        <v>1116.0951979691633</v>
      </c>
      <c r="K827" s="4">
        <f t="shared" si="99"/>
        <v>250.90940109913299</v>
      </c>
      <c r="L827" s="42">
        <f>Pressure!Q827</f>
        <v>1.0573432372300566</v>
      </c>
      <c r="M827" s="10">
        <f t="shared" si="100"/>
        <v>1.4477843682168114</v>
      </c>
      <c r="N827" s="10">
        <f t="shared" si="106"/>
        <v>2.6101623315922193</v>
      </c>
    </row>
    <row r="828" spans="3:14">
      <c r="C828" s="4">
        <f>Pressure!AB828*1000000</f>
        <v>6203851.3809971232</v>
      </c>
      <c r="D828" s="78">
        <f>Pressure!I828</f>
        <v>1.3967353966066323E-4</v>
      </c>
      <c r="E828" s="40">
        <f>Pressure!H828</f>
        <v>139.67353966066324</v>
      </c>
      <c r="F828" s="10">
        <f t="shared" si="102"/>
        <v>4.5999999999999996</v>
      </c>
      <c r="G828" s="4">
        <f t="shared" si="101"/>
        <v>256501.52436231414</v>
      </c>
      <c r="H828" s="42">
        <f t="shared" si="103"/>
        <v>9.4600796297709167</v>
      </c>
      <c r="I828" s="10">
        <f t="shared" si="104"/>
        <v>1.2875665491689006</v>
      </c>
      <c r="J828" s="4">
        <f t="shared" si="105"/>
        <v>1115.6942887411055</v>
      </c>
      <c r="K828" s="4">
        <f t="shared" si="99"/>
        <v>250.81927268133302</v>
      </c>
      <c r="L828" s="42">
        <f>Pressure!Q828</f>
        <v>1.0586401272356856</v>
      </c>
      <c r="M828" s="10">
        <f t="shared" si="100"/>
        <v>1.4471927399911411</v>
      </c>
      <c r="N828" s="10">
        <f t="shared" si="106"/>
        <v>2.6101623315922193</v>
      </c>
    </row>
    <row r="829" spans="3:14">
      <c r="C829" s="4">
        <f>Pressure!AB829*1000000</f>
        <v>6201737.8033480356</v>
      </c>
      <c r="D829" s="78">
        <f>Pressure!I829</f>
        <v>1.3967353966066323E-4</v>
      </c>
      <c r="E829" s="40">
        <f>Pressure!H829</f>
        <v>139.67353966066324</v>
      </c>
      <c r="F829" s="10">
        <f t="shared" si="102"/>
        <v>4.5999999999999996</v>
      </c>
      <c r="G829" s="4">
        <f t="shared" si="101"/>
        <v>256414.13737388473</v>
      </c>
      <c r="H829" s="42">
        <f t="shared" si="103"/>
        <v>9.4575349296286824</v>
      </c>
      <c r="I829" s="10">
        <f t="shared" si="104"/>
        <v>1.2875410267033334</v>
      </c>
      <c r="J829" s="4">
        <f t="shared" si="105"/>
        <v>1115.2920770616827</v>
      </c>
      <c r="K829" s="4">
        <f t="shared" si="99"/>
        <v>250.72885145939543</v>
      </c>
      <c r="L829" s="42">
        <f>Pressure!Q829</f>
        <v>1.0599369520301809</v>
      </c>
      <c r="M829" s="10">
        <f t="shared" si="100"/>
        <v>1.4465992176770448</v>
      </c>
      <c r="N829" s="10">
        <f t="shared" si="106"/>
        <v>2.6101623315922193</v>
      </c>
    </row>
    <row r="830" spans="3:14">
      <c r="C830" s="4">
        <f>Pressure!AB830*1000000</f>
        <v>6199617.3802029686</v>
      </c>
      <c r="D830" s="78">
        <f>Pressure!I830</f>
        <v>1.3967353966066323E-4</v>
      </c>
      <c r="E830" s="40">
        <f>Pressure!H830</f>
        <v>139.67353966066324</v>
      </c>
      <c r="F830" s="10">
        <f t="shared" si="102"/>
        <v>4.5999999999999996</v>
      </c>
      <c r="G830" s="4">
        <f t="shared" si="101"/>
        <v>256326.46735479485</v>
      </c>
      <c r="H830" s="42">
        <f t="shared" si="103"/>
        <v>9.4549818361830802</v>
      </c>
      <c r="I830" s="10">
        <f t="shared" si="104"/>
        <v>1.2875154040882064</v>
      </c>
      <c r="J830" s="4">
        <f t="shared" si="105"/>
        <v>1114.8885626913293</v>
      </c>
      <c r="K830" s="4">
        <f t="shared" si="99"/>
        <v>250.63813737946344</v>
      </c>
      <c r="L830" s="42">
        <f>Pressure!Q830</f>
        <v>1.0612337113827282</v>
      </c>
      <c r="M830" s="10">
        <f t="shared" si="100"/>
        <v>1.4460038012347636</v>
      </c>
      <c r="N830" s="10">
        <f t="shared" si="106"/>
        <v>2.6101623315922193</v>
      </c>
    </row>
    <row r="831" spans="3:14">
      <c r="C831" s="4">
        <f>Pressure!AB831*1000000</f>
        <v>6197490.1102977814</v>
      </c>
      <c r="D831" s="78">
        <f>Pressure!I831</f>
        <v>1.3967353966066323E-4</v>
      </c>
      <c r="E831" s="40">
        <f>Pressure!H831</f>
        <v>139.67353966066324</v>
      </c>
      <c r="F831" s="10">
        <f t="shared" si="102"/>
        <v>4.5999999999999996</v>
      </c>
      <c r="G831" s="4">
        <f t="shared" si="101"/>
        <v>256238.51425277794</v>
      </c>
      <c r="H831" s="42">
        <f t="shared" si="103"/>
        <v>9.4524203463783643</v>
      </c>
      <c r="I831" s="10">
        <f t="shared" si="104"/>
        <v>1.2874896811205268</v>
      </c>
      <c r="J831" s="4">
        <f t="shared" si="105"/>
        <v>1114.4837453894806</v>
      </c>
      <c r="K831" s="4">
        <f t="shared" si="99"/>
        <v>250.54713038745575</v>
      </c>
      <c r="L831" s="42">
        <f>Pressure!Q831</f>
        <v>1.0625304050622779</v>
      </c>
      <c r="M831" s="10">
        <f t="shared" si="100"/>
        <v>1.445406490625829</v>
      </c>
      <c r="N831" s="10">
        <f t="shared" si="106"/>
        <v>2.6101623315922193</v>
      </c>
    </row>
    <row r="832" spans="3:14">
      <c r="C832" s="4">
        <f>Pressure!AB832*1000000</f>
        <v>6195355.9923635293</v>
      </c>
      <c r="D832" s="78">
        <f>Pressure!I832</f>
        <v>1.3967353966066323E-4</v>
      </c>
      <c r="E832" s="40">
        <f>Pressure!H832</f>
        <v>139.67353966066324</v>
      </c>
      <c r="F832" s="10">
        <f t="shared" si="102"/>
        <v>4.5999999999999996</v>
      </c>
      <c r="G832" s="4">
        <f t="shared" si="101"/>
        <v>256150.27801536879</v>
      </c>
      <c r="H832" s="42">
        <f t="shared" si="103"/>
        <v>9.4498504571466171</v>
      </c>
      <c r="I832" s="10">
        <f t="shared" si="104"/>
        <v>1.2874638575962793</v>
      </c>
      <c r="J832" s="4">
        <f t="shared" si="105"/>
        <v>1114.0776249146581</v>
      </c>
      <c r="K832" s="4">
        <f t="shared" si="99"/>
        <v>250.45583042908552</v>
      </c>
      <c r="L832" s="42">
        <f>Pressure!Q832</f>
        <v>1.0638270328375439</v>
      </c>
      <c r="M832" s="10">
        <f t="shared" si="100"/>
        <v>1.4448072858105543</v>
      </c>
      <c r="N832" s="10">
        <f t="shared" si="106"/>
        <v>2.6101623315922193</v>
      </c>
    </row>
    <row r="833" spans="3:14">
      <c r="C833" s="4">
        <f>Pressure!AB833*1000000</f>
        <v>6193215.0251265708</v>
      </c>
      <c r="D833" s="78">
        <f>Pressure!I833</f>
        <v>1.3967353966066323E-4</v>
      </c>
      <c r="E833" s="40">
        <f>Pressure!H833</f>
        <v>139.67353966066324</v>
      </c>
      <c r="F833" s="10">
        <f t="shared" si="102"/>
        <v>4.5999999999999996</v>
      </c>
      <c r="G833" s="4">
        <f t="shared" si="101"/>
        <v>256061.75858990807</v>
      </c>
      <c r="H833" s="42">
        <f t="shared" si="103"/>
        <v>9.4472721654078544</v>
      </c>
      <c r="I833" s="10">
        <f t="shared" si="104"/>
        <v>1.2874379333104227</v>
      </c>
      <c r="J833" s="4">
        <f t="shared" si="105"/>
        <v>1113.6702010244885</v>
      </c>
      <c r="K833" s="4">
        <f t="shared" si="99"/>
        <v>250.36423744986479</v>
      </c>
      <c r="L833" s="42">
        <f>Pressure!Q833</f>
        <v>1.0651235944770021</v>
      </c>
      <c r="M833" s="10">
        <f t="shared" si="100"/>
        <v>1.4442061867495926</v>
      </c>
      <c r="N833" s="10">
        <f t="shared" si="106"/>
        <v>2.6101623315922193</v>
      </c>
    </row>
    <row r="834" spans="3:14">
      <c r="C834" s="4">
        <f>Pressure!AB834*1000000</f>
        <v>6191067.2073081089</v>
      </c>
      <c r="D834" s="78">
        <f>Pressure!I834</f>
        <v>1.3967353966066323E-4</v>
      </c>
      <c r="E834" s="40">
        <f>Pressure!H834</f>
        <v>139.67353966066324</v>
      </c>
      <c r="F834" s="10">
        <f t="shared" si="102"/>
        <v>4.5999999999999996</v>
      </c>
      <c r="G834" s="4">
        <f t="shared" si="101"/>
        <v>255972.9559235232</v>
      </c>
      <c r="H834" s="42">
        <f t="shared" si="103"/>
        <v>9.4446854680694319</v>
      </c>
      <c r="I834" s="10">
        <f t="shared" si="104"/>
        <v>1.2874119080568796</v>
      </c>
      <c r="J834" s="4">
        <f t="shared" si="105"/>
        <v>1113.2614734756182</v>
      </c>
      <c r="K834" s="4">
        <f t="shared" si="99"/>
        <v>250.27235139508525</v>
      </c>
      <c r="L834" s="42">
        <f>Pressure!Q834</f>
        <v>1.06642008974889</v>
      </c>
      <c r="M834" s="10">
        <f t="shared" si="100"/>
        <v>1.443603193403407</v>
      </c>
      <c r="N834" s="10">
        <f t="shared" si="106"/>
        <v>2.6101623315922193</v>
      </c>
    </row>
    <row r="835" spans="3:14">
      <c r="C835" s="4">
        <f>Pressure!AB835*1000000</f>
        <v>6188912.5376243461</v>
      </c>
      <c r="D835" s="78">
        <f>Pressure!I835</f>
        <v>1.3967353966066323E-4</v>
      </c>
      <c r="E835" s="40">
        <f>Pressure!H835</f>
        <v>139.67353966066324</v>
      </c>
      <c r="F835" s="10">
        <f t="shared" si="102"/>
        <v>4.5999999999999996</v>
      </c>
      <c r="G835" s="4">
        <f t="shared" si="101"/>
        <v>255883.8699631349</v>
      </c>
      <c r="H835" s="42">
        <f t="shared" si="103"/>
        <v>9.4420903620262493</v>
      </c>
      <c r="I835" s="10">
        <f t="shared" si="104"/>
        <v>1.287385781628535</v>
      </c>
      <c r="J835" s="4">
        <f t="shared" si="105"/>
        <v>1112.8514420237425</v>
      </c>
      <c r="K835" s="4">
        <f t="shared" si="99"/>
        <v>250.18017220982478</v>
      </c>
      <c r="L835" s="42">
        <f>Pressure!Q835</f>
        <v>1.0677165184212056</v>
      </c>
      <c r="M835" s="10">
        <f t="shared" si="100"/>
        <v>1.4429983057327318</v>
      </c>
      <c r="N835" s="10">
        <f t="shared" si="106"/>
        <v>2.6101623315922193</v>
      </c>
    </row>
    <row r="836" spans="3:14">
      <c r="C836" s="4">
        <f>Pressure!AB836*1000000</f>
        <v>6186751.0147867259</v>
      </c>
      <c r="D836" s="78">
        <f>Pressure!I836</f>
        <v>1.3967353966066323E-4</v>
      </c>
      <c r="E836" s="40">
        <f>Pressure!H836</f>
        <v>139.67353966066324</v>
      </c>
      <c r="F836" s="10">
        <f t="shared" si="102"/>
        <v>4.5999999999999996</v>
      </c>
      <c r="G836" s="4">
        <f t="shared" si="101"/>
        <v>255794.5006554671</v>
      </c>
      <c r="H836" s="42">
        <f t="shared" si="103"/>
        <v>9.4394868441610082</v>
      </c>
      <c r="I836" s="10">
        <f t="shared" si="104"/>
        <v>1.2873595538172333</v>
      </c>
      <c r="J836" s="4">
        <f t="shared" si="105"/>
        <v>1112.4401064236497</v>
      </c>
      <c r="K836" s="4">
        <f t="shared" si="99"/>
        <v>250.08769983895726</v>
      </c>
      <c r="L836" s="42">
        <f>Pressure!Q836</f>
        <v>1.0690128802617056</v>
      </c>
      <c r="M836" s="10">
        <f t="shared" si="100"/>
        <v>1.4423915236971461</v>
      </c>
      <c r="N836" s="10">
        <f t="shared" si="106"/>
        <v>2.6101623315922193</v>
      </c>
    </row>
    <row r="837" spans="3:14">
      <c r="C837" s="4">
        <f>Pressure!AB837*1000000</f>
        <v>6184582.6375017613</v>
      </c>
      <c r="D837" s="78">
        <f>Pressure!I837</f>
        <v>1.3967353966066323E-4</v>
      </c>
      <c r="E837" s="40">
        <f>Pressure!H837</f>
        <v>139.67353966066324</v>
      </c>
      <c r="F837" s="10">
        <f t="shared" si="102"/>
        <v>4.5999999999999996</v>
      </c>
      <c r="G837" s="4">
        <f t="shared" si="101"/>
        <v>255704.84794703993</v>
      </c>
      <c r="H837" s="42">
        <f t="shared" si="103"/>
        <v>9.4368749113439936</v>
      </c>
      <c r="I837" s="10">
        <f t="shared" si="104"/>
        <v>1.287333224413773</v>
      </c>
      <c r="J837" s="4">
        <f t="shared" si="105"/>
        <v>1112.0274664291906</v>
      </c>
      <c r="K837" s="4">
        <f t="shared" si="99"/>
        <v>249.99493422714593</v>
      </c>
      <c r="L837" s="42">
        <f>Pressure!Q837</f>
        <v>1.0703091750379052</v>
      </c>
      <c r="M837" s="10">
        <f t="shared" si="100"/>
        <v>1.4417828472573095</v>
      </c>
      <c r="N837" s="10">
        <f t="shared" si="106"/>
        <v>2.6101623315922193</v>
      </c>
    </row>
    <row r="838" spans="3:14">
      <c r="C838" s="4">
        <f>Pressure!AB838*1000000</f>
        <v>6182407.4044707222</v>
      </c>
      <c r="D838" s="78">
        <f>Pressure!I838</f>
        <v>1.3967353966066323E-4</v>
      </c>
      <c r="E838" s="40">
        <f>Pressure!H838</f>
        <v>139.67353966066324</v>
      </c>
      <c r="F838" s="10">
        <f t="shared" si="102"/>
        <v>4.5999999999999996</v>
      </c>
      <c r="G838" s="4">
        <f t="shared" si="101"/>
        <v>255614.91178415669</v>
      </c>
      <c r="H838" s="42">
        <f t="shared" si="103"/>
        <v>9.4342545604326684</v>
      </c>
      <c r="I838" s="10">
        <f t="shared" si="104"/>
        <v>1.2873067932078983</v>
      </c>
      <c r="J838" s="4">
        <f t="shared" si="105"/>
        <v>1111.6135217932185</v>
      </c>
      <c r="K838" s="4">
        <f t="shared" si="99"/>
        <v>249.90187531882975</v>
      </c>
      <c r="L838" s="42">
        <f>Pressure!Q838</f>
        <v>1.0716054025170769</v>
      </c>
      <c r="M838" s="10">
        <f t="shared" si="100"/>
        <v>1.4411722763731842</v>
      </c>
      <c r="N838" s="10">
        <f t="shared" si="106"/>
        <v>2.6101623315922193</v>
      </c>
    </row>
    <row r="839" spans="3:14">
      <c r="C839" s="4">
        <f>Pressure!AB839*1000000</f>
        <v>6180225.3143902384</v>
      </c>
      <c r="D839" s="78">
        <f>Pressure!I839</f>
        <v>1.3967353966066323E-4</v>
      </c>
      <c r="E839" s="40">
        <f>Pressure!H839</f>
        <v>139.67353966066324</v>
      </c>
      <c r="F839" s="10">
        <f t="shared" si="102"/>
        <v>4.5999999999999996</v>
      </c>
      <c r="G839" s="4">
        <f t="shared" si="101"/>
        <v>255524.69211292884</v>
      </c>
      <c r="H839" s="42">
        <f t="shared" si="103"/>
        <v>9.4316257882723846</v>
      </c>
      <c r="I839" s="10">
        <f t="shared" si="104"/>
        <v>1.2872802599883011</v>
      </c>
      <c r="J839" s="4">
        <f t="shared" si="105"/>
        <v>1111.198272267703</v>
      </c>
      <c r="K839" s="4">
        <f t="shared" si="99"/>
        <v>249.80852305824897</v>
      </c>
      <c r="L839" s="42">
        <f>Pressure!Q839</f>
        <v>1.072901562466249</v>
      </c>
      <c r="M839" s="10">
        <f t="shared" si="100"/>
        <v>1.4405598110045668</v>
      </c>
      <c r="N839" s="10">
        <f t="shared" si="106"/>
        <v>2.6101623315922193</v>
      </c>
    </row>
    <row r="840" spans="3:14">
      <c r="C840" s="4">
        <f>Pressure!AB840*1000000</f>
        <v>6178036.3659518706</v>
      </c>
      <c r="D840" s="78">
        <f>Pressure!I840</f>
        <v>1.3967353966066323E-4</v>
      </c>
      <c r="E840" s="40">
        <f>Pressure!H840</f>
        <v>139.67353966066324</v>
      </c>
      <c r="F840" s="10">
        <f t="shared" si="102"/>
        <v>4.5999999999999996</v>
      </c>
      <c r="G840" s="4">
        <f t="shared" si="101"/>
        <v>255434.18887925829</v>
      </c>
      <c r="H840" s="42">
        <f t="shared" si="103"/>
        <v>9.4289885916958678</v>
      </c>
      <c r="I840" s="10">
        <f t="shared" si="104"/>
        <v>1.2872536245426123</v>
      </c>
      <c r="J840" s="4">
        <f t="shared" si="105"/>
        <v>1110.7817176036499</v>
      </c>
      <c r="K840" s="4">
        <f t="shared" si="99"/>
        <v>249.71487738942716</v>
      </c>
      <c r="L840" s="42">
        <f>Pressure!Q840</f>
        <v>1.0741976546522045</v>
      </c>
      <c r="M840" s="10">
        <f t="shared" si="100"/>
        <v>1.4399454511108702</v>
      </c>
      <c r="N840" s="10">
        <f t="shared" si="106"/>
        <v>2.6101623315922193</v>
      </c>
    </row>
    <row r="841" spans="3:14">
      <c r="C841" s="4">
        <f>Pressure!AB841*1000000</f>
        <v>6175840.557841979</v>
      </c>
      <c r="D841" s="78">
        <f>Pressure!I841</f>
        <v>1.3967353966066323E-4</v>
      </c>
      <c r="E841" s="40">
        <f>Pressure!H841</f>
        <v>139.67353966066324</v>
      </c>
      <c r="F841" s="10">
        <f t="shared" si="102"/>
        <v>4.5999999999999996</v>
      </c>
      <c r="G841" s="4">
        <f t="shared" si="101"/>
        <v>255343.40202883186</v>
      </c>
      <c r="H841" s="42">
        <f t="shared" si="103"/>
        <v>9.4263429675230359</v>
      </c>
      <c r="I841" s="10">
        <f t="shared" si="104"/>
        <v>1.2872268866573946</v>
      </c>
      <c r="J841" s="4">
        <f t="shared" si="105"/>
        <v>1110.3638575510743</v>
      </c>
      <c r="K841" s="4">
        <f t="shared" si="99"/>
        <v>249.62093825616526</v>
      </c>
      <c r="L841" s="42">
        <f>Pressure!Q841</f>
        <v>1.0754936788414808</v>
      </c>
      <c r="M841" s="10">
        <f t="shared" si="100"/>
        <v>1.4393291966522974</v>
      </c>
      <c r="N841" s="10">
        <f t="shared" si="106"/>
        <v>2.6101623315922193</v>
      </c>
    </row>
    <row r="842" spans="3:14">
      <c r="C842" s="4">
        <f>Pressure!AB842*1000000</f>
        <v>6173637.8887422439</v>
      </c>
      <c r="D842" s="78">
        <f>Pressure!I842</f>
        <v>1.3967353966066323E-4</v>
      </c>
      <c r="E842" s="40">
        <f>Pressure!H842</f>
        <v>139.67353966066324</v>
      </c>
      <c r="F842" s="10">
        <f t="shared" si="102"/>
        <v>4.5999999999999996</v>
      </c>
      <c r="G842" s="4">
        <f t="shared" si="101"/>
        <v>255252.33150714295</v>
      </c>
      <c r="H842" s="42">
        <f t="shared" si="103"/>
        <v>9.4236889125615662</v>
      </c>
      <c r="I842" s="10">
        <f t="shared" si="104"/>
        <v>1.2872000461181456</v>
      </c>
      <c r="J842" s="4">
        <f t="shared" si="105"/>
        <v>1109.9446918591018</v>
      </c>
      <c r="K842" s="4">
        <f t="shared" si="99"/>
        <v>249.52670560206417</v>
      </c>
      <c r="L842" s="42">
        <f>Pressure!Q842</f>
        <v>1.076789634800368</v>
      </c>
      <c r="M842" s="10">
        <f t="shared" si="100"/>
        <v>1.4387110475881644</v>
      </c>
      <c r="N842" s="10">
        <f t="shared" si="106"/>
        <v>2.6101623315922193</v>
      </c>
    </row>
    <row r="843" spans="3:14">
      <c r="C843" s="4">
        <f>Pressure!AB843*1000000</f>
        <v>6171428.3573290287</v>
      </c>
      <c r="D843" s="78">
        <f>Pressure!I843</f>
        <v>1.3967353966066323E-4</v>
      </c>
      <c r="E843" s="40">
        <f>Pressure!H843</f>
        <v>139.67353966066324</v>
      </c>
      <c r="F843" s="10">
        <f t="shared" si="102"/>
        <v>4.5999999999999996</v>
      </c>
      <c r="G843" s="4">
        <f t="shared" si="101"/>
        <v>255160.97725946511</v>
      </c>
      <c r="H843" s="42">
        <f t="shared" si="103"/>
        <v>9.4210264236061931</v>
      </c>
      <c r="I843" s="10">
        <f t="shared" si="104"/>
        <v>1.2871731027092841</v>
      </c>
      <c r="J843" s="4">
        <f t="shared" si="105"/>
        <v>1109.5242202758454</v>
      </c>
      <c r="K843" s="4">
        <f t="shared" si="99"/>
        <v>249.43217937049715</v>
      </c>
      <c r="L843" s="42">
        <f>Pressure!Q843</f>
        <v>1.0780855222949079</v>
      </c>
      <c r="M843" s="10">
        <f t="shared" si="100"/>
        <v>1.4380910038778825</v>
      </c>
      <c r="N843" s="10">
        <f t="shared" si="106"/>
        <v>2.6101623315922193</v>
      </c>
    </row>
    <row r="844" spans="3:14">
      <c r="C844" s="4">
        <f>Pressure!AB844*1000000</f>
        <v>6169211.9622739991</v>
      </c>
      <c r="D844" s="78">
        <f>Pressure!I844</f>
        <v>1.3967353966066323E-4</v>
      </c>
      <c r="E844" s="40">
        <f>Pressure!H844</f>
        <v>139.67353966066324</v>
      </c>
      <c r="F844" s="10">
        <f t="shared" si="102"/>
        <v>4.5999999999999996</v>
      </c>
      <c r="G844" s="4">
        <f t="shared" si="101"/>
        <v>255069.33923087767</v>
      </c>
      <c r="H844" s="42">
        <f t="shared" si="103"/>
        <v>9.4183554974393466</v>
      </c>
      <c r="I844" s="10">
        <f t="shared" si="104"/>
        <v>1.2871460562141535</v>
      </c>
      <c r="J844" s="4">
        <f t="shared" si="105"/>
        <v>1109.1024425485246</v>
      </c>
      <c r="K844" s="4">
        <f t="shared" si="99"/>
        <v>249.33735950463662</v>
      </c>
      <c r="L844" s="42">
        <f>Pressure!Q844</f>
        <v>1.079381341090893</v>
      </c>
      <c r="M844" s="10">
        <f t="shared" si="100"/>
        <v>1.4374690654807134</v>
      </c>
      <c r="N844" s="10">
        <f t="shared" si="106"/>
        <v>2.6101623315922193</v>
      </c>
    </row>
    <row r="845" spans="3:14">
      <c r="C845" s="4">
        <f>Pressure!AB845*1000000</f>
        <v>6166988.7022435935</v>
      </c>
      <c r="D845" s="78">
        <f>Pressure!I845</f>
        <v>1.3967353966066323E-4</v>
      </c>
      <c r="E845" s="40">
        <f>Pressure!H845</f>
        <v>139.67353966066324</v>
      </c>
      <c r="F845" s="10">
        <f t="shared" si="102"/>
        <v>4.5999999999999996</v>
      </c>
      <c r="G845" s="4">
        <f t="shared" si="101"/>
        <v>254977.41736624375</v>
      </c>
      <c r="H845" s="42">
        <f t="shared" si="103"/>
        <v>9.4156761308305654</v>
      </c>
      <c r="I845" s="10">
        <f t="shared" si="104"/>
        <v>1.287118906415011</v>
      </c>
      <c r="J845" s="4">
        <f t="shared" si="105"/>
        <v>1108.679358423364</v>
      </c>
      <c r="K845" s="4">
        <f t="shared" si="99"/>
        <v>249.24224594743131</v>
      </c>
      <c r="L845" s="42">
        <f>Pressure!Q845</f>
        <v>1.0806770909538652</v>
      </c>
      <c r="M845" s="10">
        <f t="shared" si="100"/>
        <v>1.4368452323557888</v>
      </c>
      <c r="N845" s="10">
        <f t="shared" si="106"/>
        <v>2.6101623315922193</v>
      </c>
    </row>
    <row r="846" spans="3:14">
      <c r="C846" s="4">
        <f>Pressure!AB846*1000000</f>
        <v>6164758.5758991484</v>
      </c>
      <c r="D846" s="78">
        <f>Pressure!I846</f>
        <v>1.3967353966066323E-4</v>
      </c>
      <c r="E846" s="40">
        <f>Pressure!H846</f>
        <v>139.67353966066324</v>
      </c>
      <c r="F846" s="10">
        <f t="shared" si="102"/>
        <v>4.5999999999999996</v>
      </c>
      <c r="G846" s="4">
        <f t="shared" si="101"/>
        <v>254885.21161021569</v>
      </c>
      <c r="H846" s="42">
        <f t="shared" si="103"/>
        <v>9.4129883205365896</v>
      </c>
      <c r="I846" s="10">
        <f t="shared" si="104"/>
        <v>1.2870916530930241</v>
      </c>
      <c r="J846" s="4">
        <f t="shared" si="105"/>
        <v>1108.2549676456172</v>
      </c>
      <c r="K846" s="4">
        <f t="shared" si="99"/>
        <v>249.14683864161171</v>
      </c>
      <c r="L846" s="42">
        <f>Pressure!Q846</f>
        <v>1.0819727716491152</v>
      </c>
      <c r="M846" s="10">
        <f t="shared" si="100"/>
        <v>1.4362195044623127</v>
      </c>
      <c r="N846" s="10">
        <f t="shared" si="106"/>
        <v>2.6101623315922193</v>
      </c>
    </row>
    <row r="847" spans="3:14">
      <c r="C847" s="4">
        <f>Pressure!AB847*1000000</f>
        <v>6162521.5818972364</v>
      </c>
      <c r="D847" s="78">
        <f>Pressure!I847</f>
        <v>1.3967353966066323E-4</v>
      </c>
      <c r="E847" s="40">
        <f>Pressure!H847</f>
        <v>139.67353966066324</v>
      </c>
      <c r="F847" s="10">
        <f t="shared" si="102"/>
        <v>4.5999999999999996</v>
      </c>
      <c r="G847" s="4">
        <f t="shared" si="101"/>
        <v>254792.72190724869</v>
      </c>
      <c r="H847" s="42">
        <f t="shared" si="103"/>
        <v>9.4102920633017728</v>
      </c>
      <c r="I847" s="10">
        <f t="shared" si="104"/>
        <v>1.2870642960282699</v>
      </c>
      <c r="J847" s="4">
        <f t="shared" si="105"/>
        <v>1107.8292699596313</v>
      </c>
      <c r="K847" s="4">
        <f t="shared" ref="K847:K910" si="107">J847/4.4482</f>
        <v>249.05113752970445</v>
      </c>
      <c r="L847" s="42">
        <f>Pressure!Q847</f>
        <v>1.0832683829416809</v>
      </c>
      <c r="M847" s="10">
        <f t="shared" ref="M847:M910" si="108">(J847+J846)/2*(L847-L846)</f>
        <v>1.4355918817591313</v>
      </c>
      <c r="N847" s="10">
        <f t="shared" si="106"/>
        <v>2.6101623315922193</v>
      </c>
    </row>
    <row r="848" spans="3:14">
      <c r="C848" s="4">
        <f>Pressure!AB848*1000000</f>
        <v>6160277.7188890204</v>
      </c>
      <c r="D848" s="78">
        <f>Pressure!I848</f>
        <v>1.3967353966066323E-4</v>
      </c>
      <c r="E848" s="40">
        <f>Pressure!H848</f>
        <v>139.67353966066324</v>
      </c>
      <c r="F848" s="10">
        <f t="shared" si="102"/>
        <v>4.5999999999999996</v>
      </c>
      <c r="G848" s="4">
        <f t="shared" si="101"/>
        <v>254699.94820157441</v>
      </c>
      <c r="H848" s="42">
        <f t="shared" si="103"/>
        <v>9.4075873558572702</v>
      </c>
      <c r="I848" s="10">
        <f t="shared" si="104"/>
        <v>1.2870368349997225</v>
      </c>
      <c r="J848" s="4">
        <f t="shared" si="105"/>
        <v>1107.4022651087239</v>
      </c>
      <c r="K848" s="4">
        <f t="shared" si="107"/>
        <v>248.95514255400474</v>
      </c>
      <c r="L848" s="42">
        <f>Pressure!Q848</f>
        <v>1.0845639245963468</v>
      </c>
      <c r="M848" s="10">
        <f t="shared" si="108"/>
        <v>1.4349623642051947</v>
      </c>
      <c r="N848" s="10">
        <f t="shared" si="106"/>
        <v>2.6101623315922193</v>
      </c>
    </row>
    <row r="849" spans="3:14">
      <c r="C849" s="4">
        <f>Pressure!AB849*1000000</f>
        <v>6158026.9855209552</v>
      </c>
      <c r="D849" s="78">
        <f>Pressure!I849</f>
        <v>1.3967353966066323E-4</v>
      </c>
      <c r="E849" s="40">
        <f>Pressure!H849</f>
        <v>139.67353966066324</v>
      </c>
      <c r="F849" s="10">
        <f t="shared" si="102"/>
        <v>4.5999999999999996</v>
      </c>
      <c r="G849" s="4">
        <f t="shared" si="101"/>
        <v>254606.8904372298</v>
      </c>
      <c r="H849" s="42">
        <f t="shared" si="103"/>
        <v>9.4048741949218684</v>
      </c>
      <c r="I849" s="10">
        <f t="shared" si="104"/>
        <v>1.2870092697852573</v>
      </c>
      <c r="J849" s="4">
        <f t="shared" si="105"/>
        <v>1106.973952835317</v>
      </c>
      <c r="K849" s="4">
        <f t="shared" si="107"/>
        <v>248.8588536566065</v>
      </c>
      <c r="L849" s="42">
        <f>Pressure!Q849</f>
        <v>1.0858593963776422</v>
      </c>
      <c r="M849" s="10">
        <f t="shared" si="108"/>
        <v>1.4343309517590797</v>
      </c>
      <c r="N849" s="10">
        <f t="shared" si="106"/>
        <v>2.6101623315922193</v>
      </c>
    </row>
    <row r="850" spans="3:14">
      <c r="C850" s="4">
        <f>Pressure!AB850*1000000</f>
        <v>6155769.3804339971</v>
      </c>
      <c r="D850" s="78">
        <f>Pressure!I850</f>
        <v>1.3967353966066323E-4</v>
      </c>
      <c r="E850" s="40">
        <f>Pressure!H850</f>
        <v>139.67353966066324</v>
      </c>
      <c r="F850" s="10">
        <f t="shared" si="102"/>
        <v>4.5999999999999996</v>
      </c>
      <c r="G850" s="4">
        <f t="shared" si="101"/>
        <v>254513.54855802446</v>
      </c>
      <c r="H850" s="42">
        <f t="shared" si="103"/>
        <v>9.4021525772010364</v>
      </c>
      <c r="I850" s="10">
        <f t="shared" si="104"/>
        <v>1.2869816001616352</v>
      </c>
      <c r="J850" s="4">
        <f t="shared" si="105"/>
        <v>1106.5443328807858</v>
      </c>
      <c r="K850" s="4">
        <f t="shared" si="107"/>
        <v>248.76227077936824</v>
      </c>
      <c r="L850" s="42">
        <f>Pressure!Q850</f>
        <v>1.0871547980498411</v>
      </c>
      <c r="M850" s="10">
        <f t="shared" si="108"/>
        <v>1.4336976443797205</v>
      </c>
      <c r="N850" s="10">
        <f t="shared" si="106"/>
        <v>2.6101623315922193</v>
      </c>
    </row>
    <row r="851" spans="3:14">
      <c r="C851" s="4">
        <f>Pressure!AB851*1000000</f>
        <v>6153504.902264473</v>
      </c>
      <c r="D851" s="78">
        <f>Pressure!I851</f>
        <v>1.3967353966066323E-4</v>
      </c>
      <c r="E851" s="40">
        <f>Pressure!H851</f>
        <v>139.67353966066324</v>
      </c>
      <c r="F851" s="10">
        <f t="shared" si="102"/>
        <v>4.5999999999999996</v>
      </c>
      <c r="G851" s="4">
        <f t="shared" si="101"/>
        <v>254419.92250757662</v>
      </c>
      <c r="H851" s="42">
        <f t="shared" si="103"/>
        <v>9.3994224993879119</v>
      </c>
      <c r="I851" s="10">
        <f t="shared" si="104"/>
        <v>1.2869538259045101</v>
      </c>
      <c r="J851" s="4">
        <f t="shared" si="105"/>
        <v>1106.1134049856246</v>
      </c>
      <c r="K851" s="4">
        <f t="shared" si="107"/>
        <v>248.6653938639505</v>
      </c>
      <c r="L851" s="42">
        <f>Pressure!Q851</f>
        <v>1.08845012937696</v>
      </c>
      <c r="M851" s="10">
        <f t="shared" si="108"/>
        <v>1.4330624420251983</v>
      </c>
      <c r="N851" s="10">
        <f t="shared" si="106"/>
        <v>2.6101623315922193</v>
      </c>
    </row>
    <row r="852" spans="3:14">
      <c r="C852" s="4">
        <f>Pressure!AB852*1000000</f>
        <v>6151233.5496432725</v>
      </c>
      <c r="D852" s="78">
        <f>Pressure!I852</f>
        <v>1.3967353966066323E-4</v>
      </c>
      <c r="E852" s="40">
        <f>Pressure!H852</f>
        <v>139.67353966066324</v>
      </c>
      <c r="F852" s="10">
        <f t="shared" si="102"/>
        <v>4.5999999999999996</v>
      </c>
      <c r="G852" s="4">
        <f t="shared" si="101"/>
        <v>254326.01222927967</v>
      </c>
      <c r="H852" s="42">
        <f t="shared" si="103"/>
        <v>9.3966839581623525</v>
      </c>
      <c r="I852" s="10">
        <f t="shared" si="104"/>
        <v>1.2869259467884129</v>
      </c>
      <c r="J852" s="4">
        <f t="shared" si="105"/>
        <v>1105.6811688892935</v>
      </c>
      <c r="K852" s="4">
        <f t="shared" si="107"/>
        <v>248.56822285178129</v>
      </c>
      <c r="L852" s="42">
        <f>Pressure!Q852</f>
        <v>1.0897453901227574</v>
      </c>
      <c r="M852" s="10">
        <f t="shared" si="108"/>
        <v>1.4324253446539832</v>
      </c>
      <c r="N852" s="10">
        <f t="shared" si="106"/>
        <v>2.6101623315922193</v>
      </c>
    </row>
    <row r="853" spans="3:14">
      <c r="C853" s="4">
        <f>Pressure!AB853*1000000</f>
        <v>6148955.3211964574</v>
      </c>
      <c r="D853" s="78">
        <f>Pressure!I853</f>
        <v>1.3967353966066323E-4</v>
      </c>
      <c r="E853" s="40">
        <f>Pressure!H853</f>
        <v>139.67353966066324</v>
      </c>
      <c r="F853" s="10">
        <f t="shared" si="102"/>
        <v>4.5999999999999996</v>
      </c>
      <c r="G853" s="4">
        <f t="shared" si="101"/>
        <v>254231.81766632744</v>
      </c>
      <c r="H853" s="42">
        <f t="shared" si="103"/>
        <v>9.3939369501916303</v>
      </c>
      <c r="I853" s="10">
        <f t="shared" si="104"/>
        <v>1.2868979625867538</v>
      </c>
      <c r="J853" s="4">
        <f t="shared" si="105"/>
        <v>1105.2476243303327</v>
      </c>
      <c r="K853" s="4">
        <f t="shared" si="107"/>
        <v>248.4707576840818</v>
      </c>
      <c r="L853" s="42">
        <f>Pressure!Q853</f>
        <v>1.0910405800507328</v>
      </c>
      <c r="M853" s="10">
        <f t="shared" si="108"/>
        <v>1.4317863522244252</v>
      </c>
      <c r="N853" s="10">
        <f t="shared" si="106"/>
        <v>2.6101623315922193</v>
      </c>
    </row>
    <row r="854" spans="3:14">
      <c r="C854" s="4">
        <f>Pressure!AB854*1000000</f>
        <v>6146670.2155446336</v>
      </c>
      <c r="D854" s="78">
        <f>Pressure!I854</f>
        <v>1.3967353966066323E-4</v>
      </c>
      <c r="E854" s="40">
        <f>Pressure!H854</f>
        <v>139.67353966066324</v>
      </c>
      <c r="F854" s="10">
        <f t="shared" si="102"/>
        <v>4.5999999999999996</v>
      </c>
      <c r="G854" s="4">
        <f t="shared" si="101"/>
        <v>254137.33876168812</v>
      </c>
      <c r="H854" s="42">
        <f t="shared" si="103"/>
        <v>9.3911814721296505</v>
      </c>
      <c r="I854" s="10">
        <f t="shared" si="104"/>
        <v>1.2868698730718113</v>
      </c>
      <c r="J854" s="4">
        <f t="shared" si="105"/>
        <v>1104.8127710462456</v>
      </c>
      <c r="K854" s="4">
        <f t="shared" si="107"/>
        <v>248.37299830184023</v>
      </c>
      <c r="L854" s="42">
        <f>Pressure!Q854</f>
        <v>1.0923356989241253</v>
      </c>
      <c r="M854" s="10">
        <f t="shared" si="108"/>
        <v>1.4311454646947586</v>
      </c>
      <c r="N854" s="10">
        <f t="shared" si="106"/>
        <v>2.6101623315922193</v>
      </c>
    </row>
    <row r="855" spans="3:14">
      <c r="C855" s="4">
        <f>Pressure!AB855*1000000</f>
        <v>6144378.2313036565</v>
      </c>
      <c r="D855" s="78">
        <f>Pressure!I855</f>
        <v>1.3967353966066323E-4</v>
      </c>
      <c r="E855" s="40">
        <f>Pressure!H855</f>
        <v>139.67353966066324</v>
      </c>
      <c r="F855" s="10">
        <f t="shared" si="102"/>
        <v>4.5999999999999996</v>
      </c>
      <c r="G855" s="4">
        <f t="shared" si="101"/>
        <v>254042.57545813353</v>
      </c>
      <c r="H855" s="42">
        <f t="shared" si="103"/>
        <v>9.3884175206177876</v>
      </c>
      <c r="I855" s="10">
        <f t="shared" si="104"/>
        <v>1.2868416780147338</v>
      </c>
      <c r="J855" s="4">
        <f t="shared" si="105"/>
        <v>1104.3766087736306</v>
      </c>
      <c r="K855" s="4">
        <f t="shared" si="107"/>
        <v>248.27494464584115</v>
      </c>
      <c r="L855" s="42">
        <f>Pressure!Q855</f>
        <v>1.0936307465059123</v>
      </c>
      <c r="M855" s="10">
        <f t="shared" si="108"/>
        <v>1.4305026820226276</v>
      </c>
      <c r="N855" s="10">
        <f t="shared" si="106"/>
        <v>2.6101623315922193</v>
      </c>
    </row>
    <row r="856" spans="3:14">
      <c r="C856" s="4">
        <f>Pressure!AB856*1000000</f>
        <v>6142079.3670840152</v>
      </c>
      <c r="D856" s="78">
        <f>Pressure!I856</f>
        <v>1.3967353966066323E-4</v>
      </c>
      <c r="E856" s="40">
        <f>Pressure!H856</f>
        <v>139.67353966066324</v>
      </c>
      <c r="F856" s="10">
        <f t="shared" si="102"/>
        <v>4.5999999999999996</v>
      </c>
      <c r="G856" s="4">
        <f t="shared" si="101"/>
        <v>253947.52769821358</v>
      </c>
      <c r="H856" s="42">
        <f t="shared" si="103"/>
        <v>9.3856450922841557</v>
      </c>
      <c r="I856" s="10">
        <f t="shared" si="104"/>
        <v>1.2868133771855286</v>
      </c>
      <c r="J856" s="4">
        <f t="shared" si="105"/>
        <v>1103.9391372480652</v>
      </c>
      <c r="K856" s="4">
        <f t="shared" si="107"/>
        <v>248.17659665663982</v>
      </c>
      <c r="L856" s="42">
        <f>Pressure!Q856</f>
        <v>1.0949257225588092</v>
      </c>
      <c r="M856" s="10">
        <f t="shared" si="108"/>
        <v>1.4298580041665767</v>
      </c>
      <c r="N856" s="10">
        <f t="shared" si="106"/>
        <v>2.6101623315922193</v>
      </c>
    </row>
    <row r="857" spans="3:14">
      <c r="C857" s="4">
        <f>Pressure!AB857*1000000</f>
        <v>6139773.6214910559</v>
      </c>
      <c r="D857" s="78">
        <f>Pressure!I857</f>
        <v>1.3967353966066323E-4</v>
      </c>
      <c r="E857" s="40">
        <f>Pressure!H857</f>
        <v>139.67353966066324</v>
      </c>
      <c r="F857" s="10">
        <f t="shared" si="102"/>
        <v>4.5999999999999996</v>
      </c>
      <c r="G857" s="4">
        <f t="shared" si="101"/>
        <v>253852.19542426561</v>
      </c>
      <c r="H857" s="42">
        <f t="shared" si="103"/>
        <v>9.3828641837438003</v>
      </c>
      <c r="I857" s="10">
        <f t="shared" si="104"/>
        <v>1.2867849703530585</v>
      </c>
      <c r="J857" s="4">
        <f t="shared" si="105"/>
        <v>1103.5003562041484</v>
      </c>
      <c r="K857" s="4">
        <f t="shared" si="107"/>
        <v>248.07795427457137</v>
      </c>
      <c r="L857" s="42">
        <f>Pressure!Q857</f>
        <v>1.096220626845267</v>
      </c>
      <c r="M857" s="10">
        <f t="shared" si="108"/>
        <v>1.4292114310838004</v>
      </c>
      <c r="N857" s="10">
        <f t="shared" si="106"/>
        <v>2.6101623315922193</v>
      </c>
    </row>
    <row r="858" spans="3:14">
      <c r="C858" s="4">
        <f>Pressure!AB858*1000000</f>
        <v>6137460.9931251137</v>
      </c>
      <c r="D858" s="78">
        <f>Pressure!I858</f>
        <v>1.3967353966066323E-4</v>
      </c>
      <c r="E858" s="40">
        <f>Pressure!H858</f>
        <v>139.67353966066324</v>
      </c>
      <c r="F858" s="10">
        <f t="shared" si="102"/>
        <v>4.5999999999999996</v>
      </c>
      <c r="G858" s="4">
        <f t="shared" si="101"/>
        <v>253756.57857841972</v>
      </c>
      <c r="H858" s="42">
        <f t="shared" si="103"/>
        <v>9.3800747915988794</v>
      </c>
      <c r="I858" s="10">
        <f t="shared" si="104"/>
        <v>1.2867564572850392</v>
      </c>
      <c r="J858" s="4">
        <f t="shared" si="105"/>
        <v>1103.060265375525</v>
      </c>
      <c r="K858" s="4">
        <f t="shared" si="107"/>
        <v>247.97901743975652</v>
      </c>
      <c r="L858" s="42">
        <f>Pressure!Q858</f>
        <v>1.0975154591274725</v>
      </c>
      <c r="M858" s="10">
        <f t="shared" si="108"/>
        <v>1.4285629627324028</v>
      </c>
      <c r="N858" s="10">
        <f t="shared" si="106"/>
        <v>2.6101623315922193</v>
      </c>
    </row>
    <row r="859" spans="3:14">
      <c r="C859" s="4">
        <f>Pressure!AB859*1000000</f>
        <v>6135141.4805810889</v>
      </c>
      <c r="D859" s="78">
        <f>Pressure!I859</f>
        <v>1.3967353966066323E-4</v>
      </c>
      <c r="E859" s="40">
        <f>Pressure!H859</f>
        <v>139.67353966066324</v>
      </c>
      <c r="F859" s="10">
        <f t="shared" si="102"/>
        <v>4.5999999999999996</v>
      </c>
      <c r="G859" s="4">
        <f t="shared" si="101"/>
        <v>253660.67710258128</v>
      </c>
      <c r="H859" s="42">
        <f t="shared" si="103"/>
        <v>9.3772769124381252</v>
      </c>
      <c r="I859" s="10">
        <f t="shared" si="104"/>
        <v>1.286727837748028</v>
      </c>
      <c r="J859" s="4">
        <f t="shared" si="105"/>
        <v>1102.6188644948061</v>
      </c>
      <c r="K859" s="4">
        <f t="shared" si="107"/>
        <v>247.87978609208355</v>
      </c>
      <c r="L859" s="42">
        <f>Pressure!Q859</f>
        <v>1.0988102191673463</v>
      </c>
      <c r="M859" s="10">
        <f t="shared" si="108"/>
        <v>1.4279125990698949</v>
      </c>
      <c r="N859" s="10">
        <f t="shared" si="106"/>
        <v>2.6101623315922193</v>
      </c>
    </row>
    <row r="860" spans="3:14">
      <c r="C860" s="4">
        <f>Pressure!AB860*1000000</f>
        <v>6132815.082449032</v>
      </c>
      <c r="D860" s="78">
        <f>Pressure!I860</f>
        <v>1.3967353966066323E-4</v>
      </c>
      <c r="E860" s="40">
        <f>Pressure!H860</f>
        <v>139.67353966066324</v>
      </c>
      <c r="F860" s="10">
        <f t="shared" si="102"/>
        <v>4.5999999999999996</v>
      </c>
      <c r="G860" s="4">
        <f t="shared" si="101"/>
        <v>253564.49093845524</v>
      </c>
      <c r="H860" s="42">
        <f t="shared" si="103"/>
        <v>9.3744705428375159</v>
      </c>
      <c r="I860" s="10">
        <f t="shared" si="104"/>
        <v>1.2866991115074271</v>
      </c>
      <c r="J860" s="4">
        <f t="shared" si="105"/>
        <v>1102.1761532936798</v>
      </c>
      <c r="K860" s="4">
        <f t="shared" si="107"/>
        <v>247.78026017123327</v>
      </c>
      <c r="L860" s="42">
        <f>Pressure!Q860</f>
        <v>1.1001049067265418</v>
      </c>
      <c r="M860" s="10">
        <f t="shared" si="108"/>
        <v>1.4272603400534696</v>
      </c>
      <c r="N860" s="10">
        <f t="shared" si="106"/>
        <v>2.6101623315922193</v>
      </c>
    </row>
    <row r="861" spans="3:14">
      <c r="C861" s="4">
        <f>Pressure!AB861*1000000</f>
        <v>6130481.7973137051</v>
      </c>
      <c r="D861" s="78">
        <f>Pressure!I861</f>
        <v>1.3967353966066323E-4</v>
      </c>
      <c r="E861" s="40">
        <f>Pressure!H861</f>
        <v>139.67353966066324</v>
      </c>
      <c r="F861" s="10">
        <f>aexit/E861</f>
        <v>4.5999999999999996</v>
      </c>
      <c r="G861" s="4">
        <f t="shared" si="101"/>
        <v>253468.02002752779</v>
      </c>
      <c r="H861" s="42">
        <f t="shared" ref="H861:H909" si="109">1/(((k+1)/2)^(1/(k-1))*(patm*1000000/C861)^(1/k)*SQRT((k+1)/(k-1)*(1-(patm*1000000/C861)^((k-1)/k))))</f>
        <v>9.371655679359769</v>
      </c>
      <c r="I861" s="10">
        <f t="shared" ref="I861:I909" si="110">etanoz*SQRT(2*k^2/(k-1)*(2/(k+1))^((k+1)/(k-1))*(1-(G861/C861)^((k-1)/k)))+(G861-patm*1000000)/C861*(aexit/E861)</f>
        <v>1.2866702783274717</v>
      </c>
      <c r="J861" s="4">
        <f t="shared" ref="J861:J910" si="111">I861*D861*C861</f>
        <v>1101.732131502828</v>
      </c>
      <c r="K861" s="4">
        <f t="shared" si="107"/>
        <v>247.68043961666024</v>
      </c>
      <c r="L861" s="42">
        <f>Pressure!Q861</f>
        <v>1.1013995215664443</v>
      </c>
      <c r="M861" s="10">
        <f t="shared" si="108"/>
        <v>1.4266061856407599</v>
      </c>
      <c r="N861" s="10">
        <f t="shared" si="106"/>
        <v>2.6101623315922193</v>
      </c>
    </row>
    <row r="862" spans="3:14">
      <c r="C862" s="4">
        <f>Pressure!AB862*1000000</f>
        <v>6128141.6237545237</v>
      </c>
      <c r="D862" s="78">
        <f>Pressure!I862</f>
        <v>1.3967353966066323E-4</v>
      </c>
      <c r="E862" s="112">
        <f>Pressure!H862</f>
        <v>139.67353966066324</v>
      </c>
      <c r="F862" s="113">
        <f>aexit/E862</f>
        <v>4.5999999999999996</v>
      </c>
      <c r="G862" s="4">
        <f t="shared" si="101"/>
        <v>253371.26431106412</v>
      </c>
      <c r="H862" s="42">
        <f t="shared" si="109"/>
        <v>9.3688323185541957</v>
      </c>
      <c r="I862" s="10">
        <f t="shared" si="110"/>
        <v>1.2866413379712252</v>
      </c>
      <c r="J862" s="4">
        <f t="shared" si="111"/>
        <v>1101.2867988519147</v>
      </c>
      <c r="K862" s="4">
        <f t="shared" si="107"/>
        <v>247.58032436759018</v>
      </c>
      <c r="L862" s="42">
        <f>Pressure!Q862</f>
        <v>1.1026940634481694</v>
      </c>
      <c r="M862" s="10">
        <f t="shared" si="108"/>
        <v>1.4259501357888058</v>
      </c>
      <c r="N862" s="113">
        <f>N861-1/834*(me-mef)</f>
        <v>2.6101623315922193</v>
      </c>
    </row>
    <row r="863" spans="3:14">
      <c r="C863" s="4">
        <f>Pressure!AB863*1000000</f>
        <v>5861046.9950340344</v>
      </c>
      <c r="D863" s="80">
        <f>astarf</f>
        <v>1.3967353966066323E-4</v>
      </c>
      <c r="E863" s="40">
        <f>atfinal</f>
        <v>139.67353966066324</v>
      </c>
      <c r="G863" s="4">
        <f t="shared" ref="G863:G910" si="112">IF(C863/(1+(k-1)/2*mef^2)^(k/(k-1))&lt;patm*1000000,patm*1000000,C863/(1+(k-1)/2*mef^2)^(k/(k-1)))</f>
        <v>242328.09528453913</v>
      </c>
      <c r="H863" s="42">
        <f t="shared" si="109"/>
        <v>9.0453348378408478</v>
      </c>
      <c r="I863" s="10">
        <f t="shared" si="110"/>
        <v>1.2831863991393624</v>
      </c>
      <c r="J863" s="4">
        <f t="shared" si="111"/>
        <v>1050.4589623497195</v>
      </c>
      <c r="K863" s="4">
        <f t="shared" si="107"/>
        <v>236.15371663812769</v>
      </c>
      <c r="L863" s="42">
        <f>Pressure!Q863</f>
        <v>1.1033935248435787</v>
      </c>
      <c r="M863" s="10">
        <f t="shared" si="108"/>
        <v>0.75253154634798214</v>
      </c>
    </row>
    <row r="864" spans="3:14">
      <c r="C864" s="4">
        <f>Pressure!AB864*1000000</f>
        <v>5605593.6672284594</v>
      </c>
      <c r="D864" s="80">
        <f t="shared" ref="D864:D910" si="113">astarf</f>
        <v>1.3967353966066323E-4</v>
      </c>
      <c r="E864" s="40">
        <f t="shared" ref="E864:E910" si="114">atfinal</f>
        <v>139.67353966066324</v>
      </c>
      <c r="G864" s="4">
        <f t="shared" si="112"/>
        <v>231766.24201605795</v>
      </c>
      <c r="H864" s="42">
        <f t="shared" si="109"/>
        <v>8.7335237345692622</v>
      </c>
      <c r="I864" s="10">
        <f t="shared" si="110"/>
        <v>1.2795740147853376</v>
      </c>
      <c r="J864" s="4">
        <f t="shared" si="111"/>
        <v>1001.8464535851532</v>
      </c>
      <c r="K864" s="4">
        <f t="shared" si="107"/>
        <v>225.22513681604991</v>
      </c>
      <c r="L864" s="42">
        <f>Pressure!Q864</f>
        <v>1.1040929862389879</v>
      </c>
      <c r="M864" s="10">
        <f t="shared" si="108"/>
        <v>0.71775420501785048</v>
      </c>
    </row>
    <row r="865" spans="3:13">
      <c r="C865" s="4">
        <f>Pressure!AB865*1000000</f>
        <v>5361274.2550427783</v>
      </c>
      <c r="D865" s="80">
        <f t="shared" si="113"/>
        <v>1.3967353966066323E-4</v>
      </c>
      <c r="E865" s="40">
        <f t="shared" si="114"/>
        <v>139.67353966066324</v>
      </c>
      <c r="G865" s="4">
        <f t="shared" si="112"/>
        <v>221664.72639160414</v>
      </c>
      <c r="H865" s="42">
        <f t="shared" si="109"/>
        <v>8.4329712513043891</v>
      </c>
      <c r="I865" s="10">
        <f t="shared" si="110"/>
        <v>1.2757970099362628</v>
      </c>
      <c r="J865" s="4">
        <f t="shared" si="111"/>
        <v>955.35271765202924</v>
      </c>
      <c r="K865" s="4">
        <f t="shared" si="107"/>
        <v>214.77287838946748</v>
      </c>
      <c r="L865" s="42">
        <f>Pressure!Q865</f>
        <v>1.1047924476343971</v>
      </c>
      <c r="M865" s="10">
        <f t="shared" si="108"/>
        <v>0.68449263170366204</v>
      </c>
    </row>
    <row r="866" spans="3:13">
      <c r="C866" s="4">
        <f>Pressure!AB866*1000000</f>
        <v>5127603.4875349523</v>
      </c>
      <c r="D866" s="80">
        <f t="shared" si="113"/>
        <v>1.3967353966066323E-4</v>
      </c>
      <c r="E866" s="40">
        <f t="shared" si="114"/>
        <v>139.67353966066324</v>
      </c>
      <c r="G866" s="4">
        <f t="shared" si="112"/>
        <v>212003.48462680934</v>
      </c>
      <c r="H866" s="42">
        <f t="shared" si="109"/>
        <v>8.1432655283280067</v>
      </c>
      <c r="I866" s="10">
        <f t="shared" si="110"/>
        <v>1.2718478826475124</v>
      </c>
      <c r="J866" s="4">
        <f t="shared" si="111"/>
        <v>910.88540798306803</v>
      </c>
      <c r="K866" s="4">
        <f t="shared" si="107"/>
        <v>204.77618092331011</v>
      </c>
      <c r="L866" s="42">
        <f>Pressure!Q866</f>
        <v>1.1054919090298063</v>
      </c>
      <c r="M866" s="10">
        <f t="shared" si="108"/>
        <v>0.65268076176130407</v>
      </c>
    </row>
    <row r="867" spans="3:13">
      <c r="C867" s="4">
        <f>Pressure!AB867*1000000</f>
        <v>4904117.2442633826</v>
      </c>
      <c r="D867" s="80">
        <f t="shared" si="113"/>
        <v>1.3967353966066323E-4</v>
      </c>
      <c r="E867" s="40">
        <f t="shared" si="114"/>
        <v>139.67353966066324</v>
      </c>
      <c r="G867" s="4">
        <f t="shared" si="112"/>
        <v>202763.32741595898</v>
      </c>
      <c r="H867" s="42">
        <f t="shared" si="109"/>
        <v>7.8640100105997019</v>
      </c>
      <c r="I867" s="10">
        <f t="shared" si="110"/>
        <v>1.2677187891022463</v>
      </c>
      <c r="J867" s="4">
        <f t="shared" si="111"/>
        <v>868.35620292973658</v>
      </c>
      <c r="K867" s="4">
        <f t="shared" si="107"/>
        <v>195.21518882463391</v>
      </c>
      <c r="L867" s="42">
        <f>Pressure!Q867</f>
        <v>1.1061913704252155</v>
      </c>
      <c r="M867" s="10">
        <f t="shared" si="108"/>
        <v>0.62225540996960738</v>
      </c>
    </row>
    <row r="868" spans="3:13">
      <c r="C868" s="4">
        <f>Pressure!AB868*1000000</f>
        <v>4690371.6334438063</v>
      </c>
      <c r="D868" s="80">
        <f t="shared" si="113"/>
        <v>1.3967353966066323E-4</v>
      </c>
      <c r="E868" s="40">
        <f t="shared" si="114"/>
        <v>139.67353966066324</v>
      </c>
      <c r="G868" s="4">
        <f t="shared" si="112"/>
        <v>193925.90181790036</v>
      </c>
      <c r="H868" s="42">
        <f t="shared" si="109"/>
        <v>7.5948228771178918</v>
      </c>
      <c r="I868" s="10">
        <f t="shared" si="110"/>
        <v>1.2634015280319018</v>
      </c>
      <c r="J868" s="4">
        <f t="shared" si="111"/>
        <v>827.68063033644239</v>
      </c>
      <c r="K868" s="4">
        <f t="shared" si="107"/>
        <v>186.0709119051397</v>
      </c>
      <c r="L868" s="42">
        <f>Pressure!Q868</f>
        <v>1.1068908318206248</v>
      </c>
      <c r="M868" s="10">
        <f t="shared" si="108"/>
        <v>0.59315614503089609</v>
      </c>
    </row>
    <row r="869" spans="3:13">
      <c r="C869" s="4">
        <f>Pressure!AB869*1000000</f>
        <v>4485942.1102846712</v>
      </c>
      <c r="D869" s="80">
        <f t="shared" si="113"/>
        <v>1.3967353966066323E-4</v>
      </c>
      <c r="E869" s="40">
        <f t="shared" si="114"/>
        <v>139.67353966066324</v>
      </c>
      <c r="G869" s="4">
        <f t="shared" si="112"/>
        <v>185473.65480315141</v>
      </c>
      <c r="H869" s="42">
        <f t="shared" si="109"/>
        <v>7.3353364918409287</v>
      </c>
      <c r="I869" s="10">
        <f t="shared" si="110"/>
        <v>1.2588875244267077</v>
      </c>
      <c r="J869" s="4">
        <f t="shared" si="111"/>
        <v>788.77789976065094</v>
      </c>
      <c r="K869" s="4">
        <f t="shared" si="107"/>
        <v>177.32518766257158</v>
      </c>
      <c r="L869" s="42">
        <f>Pressure!Q869</f>
        <v>1.107590293216034</v>
      </c>
      <c r="M869" s="10">
        <f t="shared" si="108"/>
        <v>0.56532516954142298</v>
      </c>
    </row>
    <row r="870" spans="3:13">
      <c r="C870" s="4">
        <f>Pressure!AB870*1000000</f>
        <v>4290422.6337497914</v>
      </c>
      <c r="D870" s="80">
        <f t="shared" si="113"/>
        <v>1.3967353966066323E-4</v>
      </c>
      <c r="E870" s="40">
        <f t="shared" si="114"/>
        <v>139.67353966066324</v>
      </c>
      <c r="G870" s="4">
        <f t="shared" si="112"/>
        <v>177389.79838980551</v>
      </c>
      <c r="H870" s="42">
        <f t="shared" si="109"/>
        <v>7.0851968753609214</v>
      </c>
      <c r="I870" s="10">
        <f t="shared" si="110"/>
        <v>1.2541678125038713</v>
      </c>
      <c r="J870" s="4">
        <f t="shared" si="111"/>
        <v>751.57074200567627</v>
      </c>
      <c r="K870" s="4">
        <f t="shared" si="107"/>
        <v>168.96064520607803</v>
      </c>
      <c r="L870" s="42">
        <f>Pressure!Q870</f>
        <v>1.1082897546114432</v>
      </c>
      <c r="M870" s="10">
        <f t="shared" si="108"/>
        <v>0.53870720519328419</v>
      </c>
    </row>
    <row r="871" spans="3:13">
      <c r="C871" s="4">
        <f>Pressure!AB871*1000000</f>
        <v>4103424.8600734547</v>
      </c>
      <c r="D871" s="80">
        <f t="shared" si="113"/>
        <v>1.3967353966066323E-4</v>
      </c>
      <c r="E871" s="40">
        <f t="shared" si="114"/>
        <v>139.67353966066324</v>
      </c>
      <c r="G871" s="4">
        <f t="shared" si="112"/>
        <v>169658.27629898617</v>
      </c>
      <c r="H871" s="42">
        <f t="shared" si="109"/>
        <v>6.8440631965539245</v>
      </c>
      <c r="I871" s="10">
        <f t="shared" si="110"/>
        <v>1.2492330178996018</v>
      </c>
      <c r="J871" s="4">
        <f t="shared" si="111"/>
        <v>715.98525564742454</v>
      </c>
      <c r="K871" s="4">
        <f t="shared" si="107"/>
        <v>160.96067075388351</v>
      </c>
      <c r="L871" s="42">
        <f>Pressure!Q871</f>
        <v>1.1089892160068524</v>
      </c>
      <c r="M871" s="10">
        <f t="shared" si="108"/>
        <v>0.51324938297980227</v>
      </c>
    </row>
    <row r="872" spans="3:13">
      <c r="C872" s="4">
        <f>Pressure!AB872*1000000</f>
        <v>3924577.3714261125</v>
      </c>
      <c r="D872" s="80">
        <f t="shared" si="113"/>
        <v>1.3967353966066323E-4</v>
      </c>
      <c r="E872" s="40">
        <f t="shared" si="114"/>
        <v>139.67353966066324</v>
      </c>
      <c r="G872" s="4">
        <f t="shared" si="112"/>
        <v>162263.73206362093</v>
      </c>
      <c r="H872" s="42">
        <f t="shared" si="109"/>
        <v>6.6116072834605326</v>
      </c>
      <c r="I872" s="10">
        <f t="shared" si="110"/>
        <v>1.2440733390496068</v>
      </c>
      <c r="J872" s="4">
        <f t="shared" si="111"/>
        <v>681.95076025025833</v>
      </c>
      <c r="K872" s="4">
        <f t="shared" si="107"/>
        <v>153.30937463474177</v>
      </c>
      <c r="L872" s="42">
        <f>Pressure!Q872</f>
        <v>1.1096886774022616</v>
      </c>
      <c r="M872" s="10">
        <f t="shared" si="108"/>
        <v>0.48890113818629782</v>
      </c>
    </row>
    <row r="873" spans="3:13">
      <c r="C873" s="4">
        <f>Pressure!AB873*1000000</f>
        <v>3753524.9381986191</v>
      </c>
      <c r="D873" s="80">
        <f t="shared" si="113"/>
        <v>1.3967353966066323E-4</v>
      </c>
      <c r="E873" s="40">
        <f t="shared" si="114"/>
        <v>139.67353966066324</v>
      </c>
      <c r="G873" s="4">
        <f t="shared" si="112"/>
        <v>155191.4785271922</v>
      </c>
      <c r="H873" s="42">
        <f t="shared" si="109"/>
        <v>6.3875131526798095</v>
      </c>
      <c r="I873" s="10">
        <f t="shared" si="110"/>
        <v>1.2386785277210763</v>
      </c>
      <c r="J873" s="4">
        <f t="shared" si="111"/>
        <v>649.39965598043784</v>
      </c>
      <c r="K873" s="4">
        <f t="shared" si="107"/>
        <v>145.99155972762867</v>
      </c>
      <c r="L873" s="42">
        <f>Pressure!Q873</f>
        <v>1.1103881387976708</v>
      </c>
      <c r="M873" s="10">
        <f t="shared" si="108"/>
        <v>0.46561410995768282</v>
      </c>
    </row>
    <row r="874" spans="3:13">
      <c r="C874" s="4">
        <f>Pressure!AB874*1000000</f>
        <v>3589927.8134397706</v>
      </c>
      <c r="D874" s="80">
        <f t="shared" si="113"/>
        <v>1.3967353966066323E-4</v>
      </c>
      <c r="E874" s="40">
        <f t="shared" si="114"/>
        <v>139.67353966066324</v>
      </c>
      <c r="G874" s="4">
        <f t="shared" si="112"/>
        <v>148427.46867188331</v>
      </c>
      <c r="H874" s="42">
        <f t="shared" si="109"/>
        <v>6.1714765565875966</v>
      </c>
      <c r="I874" s="10">
        <f t="shared" si="110"/>
        <v>1.2330378686574854</v>
      </c>
      <c r="J874" s="4">
        <f t="shared" si="111"/>
        <v>618.26728933829997</v>
      </c>
      <c r="K874" s="4">
        <f t="shared" si="107"/>
        <v>138.99269127698844</v>
      </c>
      <c r="L874" s="42">
        <f>Pressure!Q874</f>
        <v>1.1110876001930801</v>
      </c>
      <c r="M874" s="10">
        <f t="shared" si="108"/>
        <v>0.44334204524339244</v>
      </c>
    </row>
    <row r="875" spans="3:13">
      <c r="C875" s="4">
        <f>Pressure!AB875*1000000</f>
        <v>3433461.0580457281</v>
      </c>
      <c r="D875" s="80">
        <f t="shared" si="113"/>
        <v>1.3967353966066323E-4</v>
      </c>
      <c r="E875" s="40">
        <f t="shared" si="114"/>
        <v>139.67353966066324</v>
      </c>
      <c r="G875" s="4">
        <f t="shared" si="112"/>
        <v>141958.26771817726</v>
      </c>
      <c r="H875" s="42">
        <f t="shared" si="109"/>
        <v>5.9632045477173268</v>
      </c>
      <c r="I875" s="10">
        <f t="shared" si="110"/>
        <v>1.2271401582957895</v>
      </c>
      <c r="J875" s="4">
        <f t="shared" si="111"/>
        <v>588.49182474249221</v>
      </c>
      <c r="K875" s="4">
        <f t="shared" si="107"/>
        <v>132.29886802358084</v>
      </c>
      <c r="L875" s="42">
        <f>Pressure!Q875</f>
        <v>1.1117870615884893</v>
      </c>
      <c r="M875" s="10">
        <f t="shared" si="108"/>
        <v>0.42204070692887113</v>
      </c>
    </row>
    <row r="876" spans="3:13">
      <c r="C876" s="4">
        <f>Pressure!AB876*1000000</f>
        <v>3283813.8953610105</v>
      </c>
      <c r="D876" s="80">
        <f t="shared" si="113"/>
        <v>1.3967353966066323E-4</v>
      </c>
      <c r="E876" s="40">
        <f t="shared" si="114"/>
        <v>139.67353966066324</v>
      </c>
      <c r="G876" s="4">
        <f t="shared" si="112"/>
        <v>135771.02644049277</v>
      </c>
      <c r="H876" s="42">
        <f t="shared" si="109"/>
        <v>5.7624150596674903</v>
      </c>
      <c r="I876" s="10">
        <f t="shared" si="110"/>
        <v>1.2209736825137354</v>
      </c>
      <c r="J876" s="4">
        <f t="shared" si="111"/>
        <v>560.01412171119671</v>
      </c>
      <c r="K876" s="4">
        <f t="shared" si="107"/>
        <v>125.89679459358769</v>
      </c>
      <c r="L876" s="42">
        <f>Pressure!Q876</f>
        <v>1.1124865229838985</v>
      </c>
      <c r="M876" s="10">
        <f t="shared" si="108"/>
        <v>0.40166778597114078</v>
      </c>
    </row>
    <row r="877" spans="3:13">
      <c r="C877" s="4">
        <f>Pressure!AB877*1000000</f>
        <v>3140689.0939091682</v>
      </c>
      <c r="D877" s="80">
        <f t="shared" si="113"/>
        <v>1.3967353966066323E-4</v>
      </c>
      <c r="E877" s="40">
        <f t="shared" si="114"/>
        <v>139.67353966066324</v>
      </c>
      <c r="G877" s="4">
        <f t="shared" si="112"/>
        <v>129853.45564585671</v>
      </c>
      <c r="H877" s="42">
        <f t="shared" si="109"/>
        <v>5.5688365039253256</v>
      </c>
      <c r="I877" s="10">
        <f t="shared" si="110"/>
        <v>1.2145261933630942</v>
      </c>
      <c r="J877" s="4">
        <f t="shared" si="111"/>
        <v>532.77761739640471</v>
      </c>
      <c r="K877" s="4">
        <f t="shared" si="107"/>
        <v>119.77375509113905</v>
      </c>
      <c r="L877" s="42">
        <f>Pressure!Q877</f>
        <v>1.1131859843793077</v>
      </c>
      <c r="M877" s="10">
        <f t="shared" si="108"/>
        <v>0.38218281736393434</v>
      </c>
    </row>
    <row r="878" spans="3:13">
      <c r="C878" s="4">
        <f>Pressure!AB878*1000000</f>
        <v>3003802.3770270911</v>
      </c>
      <c r="D878" s="80">
        <f t="shared" si="113"/>
        <v>1.3967353966066323E-4</v>
      </c>
      <c r="E878" s="40">
        <f t="shared" si="114"/>
        <v>139.67353966066324</v>
      </c>
      <c r="G878" s="4">
        <f t="shared" si="112"/>
        <v>124193.80176492156</v>
      </c>
      <c r="H878" s="42">
        <f t="shared" si="109"/>
        <v>5.3822073820205514</v>
      </c>
      <c r="I878" s="10">
        <f t="shared" si="110"/>
        <v>1.2077848847425994</v>
      </c>
      <c r="J878" s="4">
        <f t="shared" si="111"/>
        <v>506.7282142379251</v>
      </c>
      <c r="K878" s="4">
        <f t="shared" si="107"/>
        <v>113.91758784180682</v>
      </c>
      <c r="L878" s="42">
        <f>Pressure!Q878</f>
        <v>1.1138854457747169</v>
      </c>
      <c r="M878" s="10">
        <f t="shared" si="108"/>
        <v>0.36354709976548383</v>
      </c>
    </row>
    <row r="879" spans="3:13">
      <c r="C879" s="4">
        <f>Pressure!AB879*1000000</f>
        <v>2872881.8582303612</v>
      </c>
      <c r="D879" s="80">
        <f t="shared" si="113"/>
        <v>1.3967353966066323E-4</v>
      </c>
      <c r="E879" s="40">
        <f t="shared" si="114"/>
        <v>139.67353966066324</v>
      </c>
      <c r="G879" s="4">
        <f t="shared" si="112"/>
        <v>118780.82350684653</v>
      </c>
      <c r="H879" s="42">
        <f t="shared" si="109"/>
        <v>5.2022759124467362</v>
      </c>
      <c r="I879" s="10">
        <f t="shared" si="110"/>
        <v>1.2007363669622722</v>
      </c>
      <c r="J879" s="4">
        <f t="shared" si="111"/>
        <v>481.81417251398437</v>
      </c>
      <c r="K879" s="4">
        <f t="shared" si="107"/>
        <v>108.31666123690131</v>
      </c>
      <c r="L879" s="42">
        <f>Pressure!Q879</f>
        <v>1.1145849071701261</v>
      </c>
      <c r="M879" s="10">
        <f t="shared" si="108"/>
        <v>0.3457236186293246</v>
      </c>
    </row>
    <row r="880" spans="3:13">
      <c r="C880" s="4">
        <f>Pressure!AB880*1000000</f>
        <v>2747667.5011881767</v>
      </c>
      <c r="D880" s="80">
        <f t="shared" si="113"/>
        <v>1.3967353966066323E-4</v>
      </c>
      <c r="E880" s="40">
        <f t="shared" si="114"/>
        <v>139.67353966066324</v>
      </c>
      <c r="G880" s="4">
        <f t="shared" si="112"/>
        <v>113603.76953167454</v>
      </c>
      <c r="H880" s="42">
        <f t="shared" si="109"/>
        <v>5.0287996718106838</v>
      </c>
      <c r="I880" s="10">
        <f t="shared" si="110"/>
        <v>1.1933666401486167</v>
      </c>
      <c r="J880" s="4">
        <f t="shared" si="111"/>
        <v>457.98600757500361</v>
      </c>
      <c r="K880" s="4">
        <f t="shared" si="107"/>
        <v>102.95985063059297</v>
      </c>
      <c r="L880" s="42">
        <f>Pressure!Q880</f>
        <v>1.1152843685655354</v>
      </c>
      <c r="M880" s="10">
        <f t="shared" si="108"/>
        <v>0.32867697268543883</v>
      </c>
    </row>
    <row r="881" spans="3:13">
      <c r="C881" s="4">
        <f>Pressure!AB881*1000000</f>
        <v>2627910.6032352247</v>
      </c>
      <c r="D881" s="80">
        <f t="shared" si="113"/>
        <v>1.3967353966066323E-4</v>
      </c>
      <c r="E881" s="40">
        <f t="shared" si="114"/>
        <v>139.67353966066324</v>
      </c>
      <c r="G881" s="4">
        <f t="shared" si="112"/>
        <v>108652.35709585679</v>
      </c>
      <c r="H881" s="42">
        <f t="shared" si="109"/>
        <v>4.861545249692516</v>
      </c>
      <c r="I881" s="10">
        <f t="shared" si="110"/>
        <v>1.1856610664378571</v>
      </c>
      <c r="J881" s="4">
        <f t="shared" si="111"/>
        <v>435.19639155643279</v>
      </c>
      <c r="K881" s="4">
        <f t="shared" si="107"/>
        <v>97.836516243971218</v>
      </c>
      <c r="L881" s="42">
        <f>Pressure!Q881</f>
        <v>1.1159838299609446</v>
      </c>
      <c r="M881" s="10">
        <f t="shared" si="108"/>
        <v>0.31237330362571364</v>
      </c>
    </row>
    <row r="882" spans="3:13">
      <c r="C882" s="4">
        <f>Pressure!AB882*1000000</f>
        <v>2513373.3013946521</v>
      </c>
      <c r="D882" s="80">
        <f t="shared" si="113"/>
        <v>1.3967353966066323E-4</v>
      </c>
      <c r="E882" s="40">
        <f t="shared" si="114"/>
        <v>139.67353966066324</v>
      </c>
      <c r="G882" s="4">
        <f t="shared" si="112"/>
        <v>103916.75162851057</v>
      </c>
      <c r="H882" s="42">
        <f t="shared" si="109"/>
        <v>4.7002879167205993</v>
      </c>
      <c r="I882" s="10">
        <f t="shared" si="110"/>
        <v>1.1776043409019887</v>
      </c>
      <c r="J882" s="4">
        <f t="shared" si="111"/>
        <v>413.40005937542327</v>
      </c>
      <c r="K882" s="4">
        <f t="shared" si="107"/>
        <v>92.936482032153066</v>
      </c>
      <c r="L882" s="42">
        <f>Pressure!Q882</f>
        <v>1.1166832913563538</v>
      </c>
      <c r="M882" s="10">
        <f t="shared" si="108"/>
        <v>0.29678022885405286</v>
      </c>
    </row>
    <row r="883" spans="3:13">
      <c r="C883" s="4">
        <f>Pressure!AB883*1000000</f>
        <v>2403828.0999309979</v>
      </c>
      <c r="D883" s="80">
        <f t="shared" si="113"/>
        <v>1.3967353966066323E-4</v>
      </c>
      <c r="E883" s="40">
        <f t="shared" si="114"/>
        <v>139.67353966066324</v>
      </c>
      <c r="G883" s="4">
        <f t="shared" si="112"/>
        <v>101000</v>
      </c>
      <c r="H883" s="42">
        <f t="shared" si="109"/>
        <v>4.5448113053865775</v>
      </c>
      <c r="I883" s="10">
        <f t="shared" si="110"/>
        <v>1.1698123819275683</v>
      </c>
      <c r="J883" s="4">
        <f t="shared" si="111"/>
        <v>392.76588697105529</v>
      </c>
      <c r="K883" s="4">
        <f t="shared" si="107"/>
        <v>88.297713001001597</v>
      </c>
      <c r="L883" s="42">
        <f>Pressure!Q883</f>
        <v>1.117382752751763</v>
      </c>
      <c r="M883" s="10">
        <f t="shared" si="108"/>
        <v>0.2819409788814502</v>
      </c>
    </row>
    <row r="884" spans="3:13">
      <c r="C884" s="4">
        <f>Pressure!AB884*1000000</f>
        <v>2299057.4184946921</v>
      </c>
      <c r="D884" s="80">
        <f t="shared" si="113"/>
        <v>1.3967353966066323E-4</v>
      </c>
      <c r="E884" s="40">
        <f t="shared" si="114"/>
        <v>139.67353966066324</v>
      </c>
      <c r="G884" s="4">
        <f t="shared" si="112"/>
        <v>101000</v>
      </c>
      <c r="H884" s="42">
        <f t="shared" si="109"/>
        <v>4.3949071031460463</v>
      </c>
      <c r="I884" s="10">
        <f t="shared" si="110"/>
        <v>1.1629670681879141</v>
      </c>
      <c r="J884" s="4">
        <f t="shared" si="111"/>
        <v>373.44906300995819</v>
      </c>
      <c r="K884" s="4">
        <f t="shared" si="107"/>
        <v>83.955097120174045</v>
      </c>
      <c r="L884" s="42">
        <f>Pressure!Q884</f>
        <v>1.1180822141471722</v>
      </c>
      <c r="M884" s="10">
        <f t="shared" si="108"/>
        <v>0.26796888904856181</v>
      </c>
    </row>
    <row r="885" spans="3:13">
      <c r="C885" s="4">
        <f>Pressure!AB885*1000000</f>
        <v>2198853.1599606494</v>
      </c>
      <c r="D885" s="80">
        <f t="shared" si="113"/>
        <v>1.3967353966066323E-4</v>
      </c>
      <c r="E885" s="40">
        <f t="shared" si="114"/>
        <v>139.67353966066324</v>
      </c>
      <c r="G885" s="4">
        <f t="shared" si="112"/>
        <v>101000</v>
      </c>
      <c r="H885" s="42">
        <f t="shared" si="109"/>
        <v>4.2503747573705368</v>
      </c>
      <c r="I885" s="10">
        <f t="shared" si="110"/>
        <v>1.1560455308416493</v>
      </c>
      <c r="J885" s="4">
        <f t="shared" si="111"/>
        <v>355.04655778199452</v>
      </c>
      <c r="K885" s="4">
        <f t="shared" si="107"/>
        <v>79.818029266218815</v>
      </c>
      <c r="L885" s="42">
        <f>Pressure!Q885</f>
        <v>1.1187816755425815</v>
      </c>
      <c r="M885" s="10">
        <f t="shared" si="108"/>
        <v>0.25477728173432174</v>
      </c>
    </row>
    <row r="886" spans="3:13">
      <c r="C886" s="4">
        <f>Pressure!AB886*1000000</f>
        <v>2103016.2971025836</v>
      </c>
      <c r="D886" s="80">
        <f t="shared" si="113"/>
        <v>1.3967353966066323E-4</v>
      </c>
      <c r="E886" s="40">
        <f t="shared" si="114"/>
        <v>139.67353966066324</v>
      </c>
      <c r="G886" s="4">
        <f t="shared" si="112"/>
        <v>101000</v>
      </c>
      <c r="H886" s="42">
        <f t="shared" si="109"/>
        <v>4.1110211917358814</v>
      </c>
      <c r="I886" s="10">
        <f t="shared" si="110"/>
        <v>1.1490462068572103</v>
      </c>
      <c r="J886" s="4">
        <f t="shared" si="111"/>
        <v>337.51592658219732</v>
      </c>
      <c r="K886" s="4">
        <f t="shared" si="107"/>
        <v>75.87696744350464</v>
      </c>
      <c r="L886" s="42">
        <f>Pressure!Q886</f>
        <v>1.1194811369379907</v>
      </c>
      <c r="M886" s="10">
        <f t="shared" si="108"/>
        <v>0.24221036086072606</v>
      </c>
    </row>
    <row r="887" spans="3:13">
      <c r="C887" s="4">
        <f>Pressure!AB887*1000000</f>
        <v>2011356.4772820994</v>
      </c>
      <c r="D887" s="80">
        <f t="shared" si="113"/>
        <v>1.3967353966066323E-4</v>
      </c>
      <c r="E887" s="40">
        <f t="shared" si="114"/>
        <v>139.67353966066324</v>
      </c>
      <c r="G887" s="4">
        <f t="shared" si="112"/>
        <v>101000</v>
      </c>
      <c r="H887" s="42">
        <f t="shared" si="109"/>
        <v>3.9766605336513434</v>
      </c>
      <c r="I887" s="10">
        <f t="shared" si="110"/>
        <v>1.1419674782327749</v>
      </c>
      <c r="J887" s="4">
        <f t="shared" si="111"/>
        <v>320.81666783029533</v>
      </c>
      <c r="K887" s="4">
        <f t="shared" si="107"/>
        <v>72.122806490332124</v>
      </c>
      <c r="L887" s="42">
        <f>Pressure!Q887</f>
        <v>1.1201805983333999</v>
      </c>
      <c r="M887" s="10">
        <f t="shared" si="108"/>
        <v>0.23023911756556634</v>
      </c>
    </row>
    <row r="888" spans="3:13">
      <c r="C888" s="4">
        <f>Pressure!AB888*1000000</f>
        <v>1923691.6443673742</v>
      </c>
      <c r="D888" s="80">
        <f t="shared" si="113"/>
        <v>1.3967353966066323E-4</v>
      </c>
      <c r="E888" s="40">
        <f t="shared" si="114"/>
        <v>139.67353966066324</v>
      </c>
      <c r="G888" s="4">
        <f t="shared" si="112"/>
        <v>101000</v>
      </c>
      <c r="H888" s="42">
        <f t="shared" si="109"/>
        <v>3.8471138523526545</v>
      </c>
      <c r="I888" s="10">
        <f t="shared" si="110"/>
        <v>1.1348076691749975</v>
      </c>
      <c r="J888" s="4">
        <f t="shared" si="111"/>
        <v>304.91013490168405</v>
      </c>
      <c r="K888" s="4">
        <f t="shared" si="107"/>
        <v>68.546858257651195</v>
      </c>
      <c r="L888" s="42">
        <f>Pressure!Q888</f>
        <v>1.1208800597288091</v>
      </c>
      <c r="M888" s="10">
        <f t="shared" si="108"/>
        <v>0.2188358712919293</v>
      </c>
    </row>
    <row r="889" spans="3:13">
      <c r="C889" s="4">
        <f>Pressure!AB889*1000000</f>
        <v>1839847.6771304973</v>
      </c>
      <c r="D889" s="80">
        <f t="shared" si="113"/>
        <v>1.3967353966066323E-4</v>
      </c>
      <c r="E889" s="40">
        <f t="shared" si="114"/>
        <v>139.67353966066324</v>
      </c>
      <c r="G889" s="4">
        <f t="shared" si="112"/>
        <v>101000</v>
      </c>
      <c r="H889" s="42">
        <f t="shared" si="109"/>
        <v>3.7222089073009488</v>
      </c>
      <c r="I889" s="10">
        <f t="shared" si="110"/>
        <v>1.1275650430868926</v>
      </c>
      <c r="J889" s="4">
        <f t="shared" si="111"/>
        <v>289.7594519274997</v>
      </c>
      <c r="K889" s="4">
        <f t="shared" si="107"/>
        <v>65.140832680072776</v>
      </c>
      <c r="L889" s="42">
        <f>Pressure!Q889</f>
        <v>1.1215795211242183</v>
      </c>
      <c r="M889" s="10">
        <f t="shared" si="108"/>
        <v>0.20797420950548193</v>
      </c>
    </row>
    <row r="890" spans="3:13">
      <c r="C890" s="4">
        <f>Pressure!AB890*1000000</f>
        <v>1759658.043405233</v>
      </c>
      <c r="D890" s="80">
        <f t="shared" si="113"/>
        <v>1.3967353966066323E-4</v>
      </c>
      <c r="E890" s="40">
        <f t="shared" si="114"/>
        <v>139.67353966066324</v>
      </c>
      <c r="G890" s="4">
        <f t="shared" si="112"/>
        <v>101000</v>
      </c>
      <c r="H890" s="42">
        <f t="shared" si="109"/>
        <v>3.601779906547967</v>
      </c>
      <c r="I890" s="10">
        <f t="shared" si="110"/>
        <v>1.1202377993487707</v>
      </c>
      <c r="J890" s="4">
        <f t="shared" si="111"/>
        <v>275.32943338581515</v>
      </c>
      <c r="K890" s="4">
        <f t="shared" si="107"/>
        <v>61.89681969916262</v>
      </c>
      <c r="L890" s="42">
        <f>Pressure!Q890</f>
        <v>1.1222789825196275</v>
      </c>
      <c r="M890" s="10">
        <f t="shared" si="108"/>
        <v>0.19762893012574531</v>
      </c>
    </row>
    <row r="891" spans="3:13">
      <c r="C891" s="4">
        <f>Pressure!AB891*1000000</f>
        <v>1682963.4693182858</v>
      </c>
      <c r="D891" s="80">
        <f t="shared" si="113"/>
        <v>1.3967353966066323E-4</v>
      </c>
      <c r="E891" s="40">
        <f t="shared" si="114"/>
        <v>139.67353966066324</v>
      </c>
      <c r="G891" s="4">
        <f t="shared" si="112"/>
        <v>101000</v>
      </c>
      <c r="H891" s="42">
        <f t="shared" si="109"/>
        <v>3.4856672747465072</v>
      </c>
      <c r="I891" s="10">
        <f t="shared" si="110"/>
        <v>1.11282406987452</v>
      </c>
      <c r="J891" s="4">
        <f t="shared" si="111"/>
        <v>261.58650731390082</v>
      </c>
      <c r="K891" s="4">
        <f t="shared" si="107"/>
        <v>58.807272000787023</v>
      </c>
      <c r="L891" s="42">
        <f>Pressure!Q891</f>
        <v>1.1229784439150368</v>
      </c>
      <c r="M891" s="10">
        <f t="shared" si="108"/>
        <v>0.18777598654963806</v>
      </c>
    </row>
    <row r="892" spans="3:13">
      <c r="C892" s="4">
        <f>Pressure!AB892*1000000</f>
        <v>1609611.6229371126</v>
      </c>
      <c r="D892" s="80">
        <f t="shared" si="113"/>
        <v>1.3967353966066323E-4</v>
      </c>
      <c r="E892" s="40">
        <f t="shared" si="114"/>
        <v>139.67353966066324</v>
      </c>
      <c r="G892" s="4">
        <f t="shared" si="112"/>
        <v>101000</v>
      </c>
      <c r="H892" s="42">
        <f t="shared" si="109"/>
        <v>3.3737174305036826</v>
      </c>
      <c r="I892" s="10">
        <f t="shared" si="110"/>
        <v>1.1053219154236875</v>
      </c>
      <c r="J892" s="4">
        <f t="shared" si="111"/>
        <v>248.49864197906098</v>
      </c>
      <c r="K892" s="4">
        <f t="shared" si="107"/>
        <v>55.864988529980884</v>
      </c>
      <c r="L892" s="42">
        <f>Pressure!Q892</f>
        <v>1.123677905310446</v>
      </c>
      <c r="M892" s="10">
        <f t="shared" si="108"/>
        <v>0.1783924351509871</v>
      </c>
    </row>
    <row r="893" spans="3:13">
      <c r="C893" s="4">
        <f>Pressure!AB893*1000000</f>
        <v>1539456.8117059101</v>
      </c>
      <c r="D893" s="80">
        <f t="shared" si="113"/>
        <v>1.3967353966066323E-4</v>
      </c>
      <c r="E893" s="40">
        <f t="shared" si="114"/>
        <v>139.67353966066324</v>
      </c>
      <c r="G893" s="4">
        <f t="shared" si="112"/>
        <v>101000</v>
      </c>
      <c r="H893" s="42">
        <f t="shared" si="109"/>
        <v>3.2657825727931611</v>
      </c>
      <c r="I893" s="10">
        <f t="shared" si="110"/>
        <v>1.0977293216477728</v>
      </c>
      <c r="J893" s="4">
        <f t="shared" si="111"/>
        <v>236.03527585277487</v>
      </c>
      <c r="K893" s="4">
        <f t="shared" si="107"/>
        <v>53.063098748431919</v>
      </c>
      <c r="L893" s="42">
        <f>Pressure!Q893</f>
        <v>1.1243773667058552</v>
      </c>
      <c r="M893" s="10">
        <f t="shared" si="108"/>
        <v>0.16945638514487557</v>
      </c>
    </row>
    <row r="894" spans="3:13">
      <c r="C894" s="4">
        <f>Pressure!AB894*1000000</f>
        <v>1472359.6930688415</v>
      </c>
      <c r="D894" s="80">
        <f t="shared" si="113"/>
        <v>1.3967353966066323E-4</v>
      </c>
      <c r="E894" s="40">
        <f t="shared" si="114"/>
        <v>139.67353966066324</v>
      </c>
      <c r="G894" s="4">
        <f t="shared" si="112"/>
        <v>101000</v>
      </c>
      <c r="H894" s="42">
        <f t="shared" si="109"/>
        <v>3.1617204761617344</v>
      </c>
      <c r="I894" s="10">
        <f t="shared" si="110"/>
        <v>1.090044194846854</v>
      </c>
      <c r="J894" s="4">
        <f t="shared" si="111"/>
        <v>224.16725073978236</v>
      </c>
      <c r="K894" s="4">
        <f t="shared" si="107"/>
        <v>50.395047601227994</v>
      </c>
      <c r="L894" s="42">
        <f>Pressure!Q894</f>
        <v>1.1250768281012644</v>
      </c>
      <c r="M894" s="10">
        <f t="shared" si="108"/>
        <v>0.16094695071063883</v>
      </c>
    </row>
    <row r="895" spans="3:13">
      <c r="C895" s="4">
        <f>Pressure!AB895*1000000</f>
        <v>1408186.9977057246</v>
      </c>
      <c r="D895" s="80">
        <f t="shared" si="113"/>
        <v>1.3967353966066323E-4</v>
      </c>
      <c r="E895" s="40">
        <f t="shared" si="114"/>
        <v>139.67353966066324</v>
      </c>
      <c r="G895" s="4">
        <f t="shared" si="112"/>
        <v>101000</v>
      </c>
      <c r="H895" s="42">
        <f t="shared" si="109"/>
        <v>3.0613942944849701</v>
      </c>
      <c r="I895" s="10">
        <f t="shared" si="110"/>
        <v>1.0822643574100741</v>
      </c>
      <c r="J895" s="4">
        <f t="shared" si="111"/>
        <v>212.86674792033878</v>
      </c>
      <c r="K895" s="4">
        <f t="shared" si="107"/>
        <v>47.854581160995188</v>
      </c>
      <c r="L895" s="42">
        <f>Pressure!Q895</f>
        <v>1.1257762894966736</v>
      </c>
      <c r="M895" s="10">
        <f t="shared" si="108"/>
        <v>0.15284420527203926</v>
      </c>
    </row>
    <row r="896" spans="3:13">
      <c r="C896" s="4">
        <f>Pressure!AB896*1000000</f>
        <v>1346811.2648304787</v>
      </c>
      <c r="D896" s="80">
        <f t="shared" si="113"/>
        <v>1.3967353966066323E-4</v>
      </c>
      <c r="E896" s="40">
        <f t="shared" si="114"/>
        <v>139.67353966066324</v>
      </c>
      <c r="G896" s="4">
        <f t="shared" si="112"/>
        <v>101000</v>
      </c>
      <c r="H896" s="42">
        <f t="shared" si="109"/>
        <v>2.9646723730468145</v>
      </c>
      <c r="I896" s="10">
        <f t="shared" si="110"/>
        <v>1.0743875429106164</v>
      </c>
      <c r="J896" s="4">
        <f t="shared" si="111"/>
        <v>202.1072271701648</v>
      </c>
      <c r="K896" s="4">
        <f t="shared" si="107"/>
        <v>45.435732918970551</v>
      </c>
      <c r="L896" s="42">
        <f>Pressure!Q896</f>
        <v>1.1264757508920828</v>
      </c>
      <c r="M896" s="10">
        <f t="shared" si="108"/>
        <v>0.1451291378376568</v>
      </c>
    </row>
    <row r="897" spans="3:13">
      <c r="C897" s="4">
        <f>Pressure!AB897*1000000</f>
        <v>1288110.5890265673</v>
      </c>
      <c r="D897" s="80">
        <f t="shared" si="113"/>
        <v>1.3967353966066323E-4</v>
      </c>
      <c r="E897" s="40">
        <f t="shared" si="114"/>
        <v>139.67353966066324</v>
      </c>
      <c r="G897" s="4">
        <f t="shared" si="112"/>
        <v>101000</v>
      </c>
      <c r="H897" s="42">
        <f t="shared" si="109"/>
        <v>2.8714280687389828</v>
      </c>
      <c r="I897" s="10">
        <f t="shared" si="110"/>
        <v>1.0664113908224992</v>
      </c>
      <c r="J897" s="4">
        <f t="shared" si="111"/>
        <v>191.86336852862203</v>
      </c>
      <c r="K897" s="4">
        <f t="shared" si="107"/>
        <v>43.132810693903608</v>
      </c>
      <c r="L897" s="42">
        <f>Pressure!Q897</f>
        <v>1.1271752122874921</v>
      </c>
      <c r="M897" s="10">
        <f t="shared" si="108"/>
        <v>0.1377836113088371</v>
      </c>
    </row>
    <row r="898" spans="3:13">
      <c r="C898" s="4">
        <f>Pressure!AB898*1000000</f>
        <v>1231968.3781165986</v>
      </c>
      <c r="D898" s="80">
        <f t="shared" si="113"/>
        <v>1.3967353966066323E-4</v>
      </c>
      <c r="E898" s="40">
        <f t="shared" si="114"/>
        <v>139.67353966066324</v>
      </c>
      <c r="G898" s="4">
        <f t="shared" si="112"/>
        <v>101000</v>
      </c>
      <c r="H898" s="42">
        <f t="shared" si="109"/>
        <v>2.7815395781979069</v>
      </c>
      <c r="I898" s="10">
        <f t="shared" si="110"/>
        <v>1.0583334408227996</v>
      </c>
      <c r="J898" s="4">
        <f t="shared" si="111"/>
        <v>182.11101669138509</v>
      </c>
      <c r="K898" s="4">
        <f t="shared" si="107"/>
        <v>40.940384130970976</v>
      </c>
      <c r="L898" s="42">
        <f>Pressure!Q898</f>
        <v>1.1278746736829013</v>
      </c>
      <c r="M898" s="10">
        <f t="shared" si="108"/>
        <v>0.13079032266664525</v>
      </c>
    </row>
    <row r="899" spans="3:13">
      <c r="C899" s="4">
        <f>Pressure!AB899*1000000</f>
        <v>1178273.1215851684</v>
      </c>
      <c r="D899" s="80">
        <f t="shared" si="113"/>
        <v>1.3967353966066323E-4</v>
      </c>
      <c r="E899" s="40">
        <f t="shared" si="114"/>
        <v>139.67353966066324</v>
      </c>
      <c r="G899" s="4">
        <f t="shared" si="112"/>
        <v>101000</v>
      </c>
      <c r="H899" s="42">
        <f t="shared" si="109"/>
        <v>2.6948897737203428</v>
      </c>
      <c r="I899" s="10">
        <f t="shared" si="110"/>
        <v>1.0501511266387078</v>
      </c>
      <c r="J899" s="4">
        <f t="shared" si="111"/>
        <v>172.82712790936009</v>
      </c>
      <c r="K899" s="4">
        <f t="shared" si="107"/>
        <v>38.853272764120341</v>
      </c>
      <c r="L899" s="42">
        <f>Pressure!Q899</f>
        <v>1.1285741350783105</v>
      </c>
      <c r="M899" s="10">
        <f t="shared" si="108"/>
        <v>0.12413276495319797</v>
      </c>
    </row>
    <row r="900" spans="3:13">
      <c r="C900" s="4">
        <f>Pressure!AB900*1000000</f>
        <v>1126918.1690949698</v>
      </c>
      <c r="D900" s="80">
        <f t="shared" si="113"/>
        <v>1.3967353966066323E-4</v>
      </c>
      <c r="E900" s="40">
        <f t="shared" si="114"/>
        <v>139.67353966066324</v>
      </c>
      <c r="G900" s="4">
        <f t="shared" si="112"/>
        <v>101000</v>
      </c>
      <c r="H900" s="42">
        <f t="shared" si="109"/>
        <v>2.6113660468237074</v>
      </c>
      <c r="I900" s="10">
        <f t="shared" si="110"/>
        <v>1.0418617693940062</v>
      </c>
      <c r="J900" s="4">
        <f t="shared" si="111"/>
        <v>163.98971928081937</v>
      </c>
      <c r="K900" s="4">
        <f t="shared" si="107"/>
        <v>36.866534616433476</v>
      </c>
      <c r="L900" s="42">
        <f>Pressure!Q900</f>
        <v>1.1292735964737197</v>
      </c>
      <c r="M900" s="10">
        <f t="shared" si="108"/>
        <v>0.11779519096648809</v>
      </c>
    </row>
    <row r="901" spans="3:13">
      <c r="C901" s="4">
        <f>Pressure!AB901*1000000</f>
        <v>1077801.5186562701</v>
      </c>
      <c r="D901" s="80">
        <f t="shared" si="113"/>
        <v>1.3967353966066323E-4</v>
      </c>
      <c r="E901" s="40">
        <f t="shared" si="114"/>
        <v>139.67353966066324</v>
      </c>
      <c r="G901" s="4">
        <f t="shared" si="112"/>
        <v>101000</v>
      </c>
      <c r="H901" s="42">
        <f t="shared" si="109"/>
        <v>2.5308601593442042</v>
      </c>
      <c r="I901" s="10">
        <f t="shared" si="110"/>
        <v>1.0334625704041172</v>
      </c>
      <c r="J901" s="4">
        <f t="shared" si="111"/>
        <v>155.57782032871572</v>
      </c>
      <c r="K901" s="4">
        <f t="shared" si="107"/>
        <v>34.975455314220518</v>
      </c>
      <c r="L901" s="42">
        <f>Pressure!Q901</f>
        <v>1.1299730578691289</v>
      </c>
      <c r="M901" s="10">
        <f t="shared" si="108"/>
        <v>0.11176257859138793</v>
      </c>
    </row>
    <row r="902" spans="3:13">
      <c r="C902" s="4">
        <f>Pressure!AB902*1000000</f>
        <v>1030825.6140290035</v>
      </c>
      <c r="D902" s="80">
        <f t="shared" si="113"/>
        <v>1.3967353966066323E-4</v>
      </c>
      <c r="E902" s="40">
        <f t="shared" si="114"/>
        <v>139.67353966066324</v>
      </c>
      <c r="G902" s="4">
        <f t="shared" si="112"/>
        <v>101000</v>
      </c>
      <c r="H902" s="42">
        <f t="shared" si="109"/>
        <v>2.453268101995242</v>
      </c>
      <c r="I902" s="10">
        <f t="shared" si="110"/>
        <v>1.0249506033626214</v>
      </c>
      <c r="J902" s="4">
        <f t="shared" si="111"/>
        <v>147.57142675988547</v>
      </c>
      <c r="K902" s="4">
        <f t="shared" si="107"/>
        <v>33.175537691624811</v>
      </c>
      <c r="L902" s="42">
        <f>Pressure!Q902</f>
        <v>1.1306725192645382</v>
      </c>
      <c r="M902" s="10">
        <f t="shared" si="108"/>
        <v>0.10602059769292337</v>
      </c>
    </row>
    <row r="903" spans="3:13">
      <c r="C903" s="4">
        <f>Pressure!AB903*1000000</f>
        <v>985897.15095507691</v>
      </c>
      <c r="D903" s="80">
        <f t="shared" si="113"/>
        <v>1.3967353966066323E-4</v>
      </c>
      <c r="E903" s="40">
        <f t="shared" si="114"/>
        <v>139.67353966066324</v>
      </c>
      <c r="G903" s="4">
        <f t="shared" si="112"/>
        <v>101000</v>
      </c>
      <c r="H903" s="42">
        <f t="shared" si="109"/>
        <v>2.3784899603412306</v>
      </c>
      <c r="I903" s="10">
        <f t="shared" si="110"/>
        <v>1.0163228058550302</v>
      </c>
      <c r="J903" s="4">
        <f t="shared" si="111"/>
        <v>139.95145630738892</v>
      </c>
      <c r="K903" s="4">
        <f t="shared" si="107"/>
        <v>31.462491863537817</v>
      </c>
      <c r="L903" s="42">
        <f>Pressure!Q903</f>
        <v>1.1313719806599474</v>
      </c>
      <c r="M903" s="10">
        <f t="shared" si="108"/>
        <v>0.10055557850115854</v>
      </c>
    </row>
    <row r="904" spans="3:13">
      <c r="C904" s="4">
        <f>Pressure!AB904*1000000</f>
        <v>942926.8918360325</v>
      </c>
      <c r="D904" s="80">
        <f t="shared" si="113"/>
        <v>1.3967353966066323E-4</v>
      </c>
      <c r="E904" s="40">
        <f t="shared" si="114"/>
        <v>139.67353966066324</v>
      </c>
      <c r="G904" s="4">
        <f t="shared" si="112"/>
        <v>101000</v>
      </c>
      <c r="H904" s="42">
        <f t="shared" si="109"/>
        <v>2.3064297881780282</v>
      </c>
      <c r="I904" s="10">
        <f t="shared" si="110"/>
        <v>1.0075759701273985</v>
      </c>
      <c r="J904" s="4">
        <f t="shared" si="111"/>
        <v>132.6997065615497</v>
      </c>
      <c r="K904" s="4">
        <f t="shared" si="107"/>
        <v>29.832225745593657</v>
      </c>
      <c r="L904" s="42">
        <f>Pressure!Q904</f>
        <v>1.1320714420553566</v>
      </c>
      <c r="M904" s="10">
        <f t="shared" si="108"/>
        <v>9.5354481420126855E-2</v>
      </c>
    </row>
    <row r="905" spans="3:13">
      <c r="C905" s="4">
        <f>Pressure!AB905*1000000</f>
        <v>901829.48848796717</v>
      </c>
      <c r="D905" s="80">
        <f t="shared" si="113"/>
        <v>1.3967353966066323E-4</v>
      </c>
      <c r="E905" s="40">
        <f t="shared" si="114"/>
        <v>139.67353966066324</v>
      </c>
      <c r="G905" s="4">
        <f t="shared" si="112"/>
        <v>101000</v>
      </c>
      <c r="H905" s="42">
        <f t="shared" si="109"/>
        <v>2.2369954883520369</v>
      </c>
      <c r="I905" s="10">
        <f t="shared" si="110"/>
        <v>0.99870673302796664</v>
      </c>
      <c r="J905" s="4">
        <f t="shared" si="111"/>
        <v>125.7988146993661</v>
      </c>
      <c r="K905" s="4">
        <f t="shared" si="107"/>
        <v>28.280836000936581</v>
      </c>
      <c r="L905" s="42">
        <f>Pressure!Q905</f>
        <v>1.1327709034507658</v>
      </c>
      <c r="M905" s="10">
        <f t="shared" si="108"/>
        <v>9.0404868196189758E-2</v>
      </c>
    </row>
    <row r="906" spans="3:13">
      <c r="C906" s="4">
        <f>Pressure!AB906*1000000</f>
        <v>862523.31262166786</v>
      </c>
      <c r="D906" s="80">
        <f t="shared" si="113"/>
        <v>1.3967353966066323E-4</v>
      </c>
      <c r="E906" s="40">
        <f t="shared" si="114"/>
        <v>139.67353966066324</v>
      </c>
      <c r="G906" s="4">
        <f t="shared" si="112"/>
        <v>101000</v>
      </c>
      <c r="H906" s="42">
        <f t="shared" si="109"/>
        <v>2.1700987010961215</v>
      </c>
      <c r="I906" s="10">
        <f t="shared" si="110"/>
        <v>0.98971156502916713</v>
      </c>
      <c r="J906" s="4">
        <f t="shared" si="111"/>
        <v>119.23221902587854</v>
      </c>
      <c r="K906" s="4">
        <f t="shared" si="107"/>
        <v>26.80459939433446</v>
      </c>
      <c r="L906" s="42">
        <f>Pressure!Q906</f>
        <v>1.133470364846175</v>
      </c>
      <c r="M906" s="10">
        <f t="shared" si="108"/>
        <v>8.5694874384011355E-2</v>
      </c>
    </row>
    <row r="907" spans="3:13">
      <c r="C907" s="4">
        <f>Pressure!AB907*1000000</f>
        <v>824930.29371126206</v>
      </c>
      <c r="D907" s="80">
        <f t="shared" si="113"/>
        <v>1.3967353966066323E-4</v>
      </c>
      <c r="E907" s="40">
        <f t="shared" si="114"/>
        <v>139.67353966066324</v>
      </c>
      <c r="G907" s="4">
        <f t="shared" si="112"/>
        <v>101000</v>
      </c>
      <c r="H907" s="42">
        <f t="shared" si="109"/>
        <v>2.1056547000134027</v>
      </c>
      <c r="I907" s="10">
        <f t="shared" si="110"/>
        <v>0.98058675822478181</v>
      </c>
      <c r="J907" s="4">
        <f t="shared" si="111"/>
        <v>112.98412224479114</v>
      </c>
      <c r="K907" s="4">
        <f t="shared" si="107"/>
        <v>25.399964535045893</v>
      </c>
      <c r="L907" s="42">
        <f>Pressure!Q907</f>
        <v>1.1341698262415842</v>
      </c>
      <c r="M907" s="10">
        <f t="shared" si="108"/>
        <v>8.1213183051002849E-2</v>
      </c>
    </row>
    <row r="908" spans="3:13">
      <c r="C908" s="4">
        <f>Pressure!AB908*1000000</f>
        <v>788975.76392934367</v>
      </c>
      <c r="D908" s="80">
        <f t="shared" si="113"/>
        <v>1.3967353966066323E-4</v>
      </c>
      <c r="E908" s="40">
        <f t="shared" si="114"/>
        <v>139.67353966066324</v>
      </c>
      <c r="G908" s="4">
        <f t="shared" si="112"/>
        <v>101000</v>
      </c>
      <c r="H908" s="42">
        <f t="shared" si="109"/>
        <v>2.0435822959008867</v>
      </c>
      <c r="I908" s="10">
        <f t="shared" si="110"/>
        <v>0.97132841318249152</v>
      </c>
      <c r="J908" s="4">
        <f t="shared" si="111"/>
        <v>107.03945637917073</v>
      </c>
      <c r="K908" s="4">
        <f t="shared" si="107"/>
        <v>24.063543990641321</v>
      </c>
      <c r="L908" s="42">
        <f>Pressure!Q908</f>
        <v>1.1348692876369935</v>
      </c>
      <c r="M908" s="10">
        <f t="shared" si="108"/>
        <v>7.6948999663623049E-2</v>
      </c>
    </row>
    <row r="909" spans="3:13">
      <c r="C909" s="4">
        <f>Pressure!AB909*1000000</f>
        <v>754588.30984060082</v>
      </c>
      <c r="D909" s="80">
        <f t="shared" si="113"/>
        <v>1.3967353966066323E-4</v>
      </c>
      <c r="E909" s="40">
        <f t="shared" si="114"/>
        <v>139.67353966066324</v>
      </c>
      <c r="G909" s="4">
        <f t="shared" si="112"/>
        <v>101000</v>
      </c>
      <c r="H909" s="42">
        <f t="shared" si="109"/>
        <v>1.9838037486757543</v>
      </c>
      <c r="I909" s="10">
        <f t="shared" si="110"/>
        <v>0.96193242451512939</v>
      </c>
      <c r="J909" s="4">
        <f t="shared" si="111"/>
        <v>101.38384926638828</v>
      </c>
      <c r="K909" s="4">
        <f t="shared" si="107"/>
        <v>22.792106754729616</v>
      </c>
      <c r="L909" s="42">
        <f>Pressure!Q909</f>
        <v>1.1355687490324027</v>
      </c>
      <c r="M909" s="10">
        <f t="shared" si="108"/>
        <v>7.2892028101322295E-2</v>
      </c>
    </row>
    <row r="910" spans="3:13">
      <c r="C910" s="4">
        <f>Pressure!AB910*1000000</f>
        <v>0</v>
      </c>
      <c r="D910" s="80">
        <f t="shared" si="113"/>
        <v>1.3967353966066323E-4</v>
      </c>
      <c r="E910" s="40">
        <f t="shared" si="114"/>
        <v>139.67353966066324</v>
      </c>
      <c r="G910" s="4">
        <f t="shared" si="112"/>
        <v>101000</v>
      </c>
      <c r="H910" s="42">
        <v>1</v>
      </c>
      <c r="I910" s="59">
        <f>I909</f>
        <v>0.96193242451512939</v>
      </c>
      <c r="J910" s="4">
        <f t="shared" si="111"/>
        <v>0</v>
      </c>
      <c r="K910" s="4">
        <f t="shared" si="107"/>
        <v>0</v>
      </c>
      <c r="L910" s="42">
        <f>Pressure!Q910</f>
        <v>1.1362682104278119</v>
      </c>
      <c r="M910" s="10">
        <f t="shared" si="108"/>
        <v>3.5457044339912869E-2</v>
      </c>
    </row>
    <row r="911" spans="3:13">
      <c r="L911" s="60">
        <f>SUM(M28:M910)</f>
        <v>1247.1647940324233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46.5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13.335586753086329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28.60164716630532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40.576294181827571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28.721224373432396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23.25</v>
      </c>
      <c r="AA14" s="341">
        <f>-Z14</f>
        <v>-23.25</v>
      </c>
      <c r="AB14" s="332"/>
    </row>
    <row r="15" spans="2:28" ht="13">
      <c r="B15" s="320" t="s">
        <v>511</v>
      </c>
      <c r="C15" s="361">
        <f>(C11-C10)/2/TAN(alpha)</f>
        <v>35.910583736573585</v>
      </c>
      <c r="D15" s="8" t="s">
        <v>2</v>
      </c>
      <c r="E15" s="151" t="s">
        <v>513</v>
      </c>
      <c r="X15" s="333">
        <v>2</v>
      </c>
      <c r="Y15" s="340">
        <f>(C9-C10)/2/TAN(beta)</f>
        <v>28.721224373432396</v>
      </c>
      <c r="Z15" s="340">
        <f>C10/2</f>
        <v>6.6677933765431643</v>
      </c>
      <c r="AA15" s="341">
        <f>-Z15</f>
        <v>-6.6677933765431643</v>
      </c>
      <c r="AB15" s="332"/>
    </row>
    <row r="16" spans="2:28" ht="13">
      <c r="B16" s="320" t="s">
        <v>8</v>
      </c>
      <c r="C16" s="361">
        <f>C15+C14</f>
        <v>64.631808110005977</v>
      </c>
      <c r="D16" s="8" t="s">
        <v>2</v>
      </c>
      <c r="E16" s="151" t="s">
        <v>514</v>
      </c>
      <c r="X16" s="333">
        <v>3</v>
      </c>
      <c r="Y16" s="340">
        <f>((C11-C10)/2/TAN(alpha)+Y15)</f>
        <v>64.631808110005977</v>
      </c>
      <c r="Z16" s="340">
        <f>C11/2</f>
        <v>14.30082358315266</v>
      </c>
      <c r="AA16" s="341">
        <f>-Z16</f>
        <v>-14.30082358315266</v>
      </c>
      <c r="AB16" s="332"/>
    </row>
    <row r="17" spans="2:28">
      <c r="B17" s="2"/>
      <c r="X17" s="333">
        <v>4</v>
      </c>
      <c r="Y17" s="340">
        <f>((C12-C10)/2/TAN(alpha)+Y15)</f>
        <v>92.799950559807129</v>
      </c>
      <c r="Z17" s="340">
        <f>C12/2</f>
        <v>20.288147090913785</v>
      </c>
      <c r="AA17" s="341">
        <f>-Z17</f>
        <v>-20.288147090913785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0.61766073921359987</v>
      </c>
      <c r="Z21" s="340">
        <f t="shared" si="0"/>
        <v>0.14339340594716482</v>
      </c>
      <c r="AA21" s="341">
        <f t="shared" si="0"/>
        <v>-0.14339340594716482</v>
      </c>
      <c r="AB21" s="332"/>
    </row>
    <row r="22" spans="2:28">
      <c r="B22" s="2"/>
      <c r="X22" s="333">
        <v>3</v>
      </c>
      <c r="Y22" s="340">
        <f t="shared" si="0"/>
        <v>1.3899313572044296</v>
      </c>
      <c r="Z22" s="340">
        <f t="shared" si="0"/>
        <v>0.30754459318607869</v>
      </c>
      <c r="AA22" s="341">
        <f t="shared" si="0"/>
        <v>-0.30754459318607869</v>
      </c>
      <c r="AB22" s="332"/>
    </row>
    <row r="23" spans="2:28">
      <c r="B23" s="2"/>
      <c r="X23" s="333">
        <v>4</v>
      </c>
      <c r="Y23" s="340">
        <f t="shared" si="0"/>
        <v>1.9956978615012286</v>
      </c>
      <c r="Z23" s="340">
        <f t="shared" si="0"/>
        <v>0.43630423851427497</v>
      </c>
      <c r="AA23" s="341">
        <f t="shared" si="0"/>
        <v>-0.43630423851427497</v>
      </c>
      <c r="AB23" s="332"/>
    </row>
    <row r="24" spans="2:28">
      <c r="B24" s="2"/>
      <c r="X24" s="333"/>
      <c r="Y24" s="340">
        <f>Y22</f>
        <v>1.3899313572044296</v>
      </c>
      <c r="Z24" s="340">
        <f>Z22</f>
        <v>0.30754459318607869</v>
      </c>
      <c r="AA24" s="336"/>
      <c r="AB24" s="332"/>
    </row>
    <row r="25" spans="2:28">
      <c r="B25" s="2"/>
      <c r="X25" s="333"/>
      <c r="Y25" s="340">
        <f>Y22</f>
        <v>1.3899313572044296</v>
      </c>
      <c r="Z25" s="340">
        <f>-Z22</f>
        <v>-0.30754459318607869</v>
      </c>
      <c r="AA25" s="336"/>
      <c r="AB25" s="332"/>
    </row>
    <row r="26" spans="2:28">
      <c r="X26" s="333"/>
      <c r="Y26" s="340">
        <f>Y23</f>
        <v>1.9956978615012286</v>
      </c>
      <c r="Z26" s="340">
        <f>Z23</f>
        <v>0.43630423851427497</v>
      </c>
      <c r="AA26" s="336"/>
      <c r="AB26" s="332"/>
    </row>
    <row r="27" spans="2:28">
      <c r="X27" s="333"/>
      <c r="Y27" s="340">
        <f>Y23</f>
        <v>1.9956978615012286</v>
      </c>
      <c r="Z27" s="340">
        <f>-Z23</f>
        <v>-0.43630423851427497</v>
      </c>
      <c r="AA27" s="336"/>
      <c r="AB27" s="332"/>
    </row>
    <row r="28" spans="2:28">
      <c r="X28" s="333"/>
      <c r="Y28" s="340">
        <f>Y24</f>
        <v>1.3899313572044296</v>
      </c>
      <c r="Z28" s="332">
        <v>1</v>
      </c>
      <c r="AA28" s="336"/>
      <c r="AB28" s="332"/>
    </row>
    <row r="29" spans="2:28">
      <c r="X29" s="342"/>
      <c r="Y29" s="343">
        <f>Y25</f>
        <v>1.3899313572044296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9" zoomScale="110" zoomScaleNormal="110" workbookViewId="0">
      <selection activeCell="C25" sqref="C25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1.0897663767493264</v>
      </c>
      <c r="E9" s="163" t="s">
        <v>28</v>
      </c>
    </row>
    <row r="10" spans="2:5" ht="13">
      <c r="B10" s="164"/>
      <c r="C10" s="165"/>
      <c r="D10" s="166">
        <f>D9/0.4536</f>
        <v>2.402483193891813</v>
      </c>
      <c r="E10" s="167" t="s">
        <v>337</v>
      </c>
    </row>
    <row r="11" spans="2:5" ht="13">
      <c r="B11" s="160"/>
      <c r="C11" s="161" t="s">
        <v>176</v>
      </c>
      <c r="D11" s="168">
        <f>itot</f>
        <v>1247.1647940324233</v>
      </c>
      <c r="E11" s="163" t="s">
        <v>174</v>
      </c>
    </row>
    <row r="12" spans="2:5" ht="13">
      <c r="B12" s="164"/>
      <c r="C12" s="165"/>
      <c r="D12" s="169">
        <f>D11/4.448</f>
        <v>280.38776844254119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1098.2732618303467</v>
      </c>
      <c r="E13" s="163" t="s">
        <v>168</v>
      </c>
    </row>
    <row r="14" spans="2:5" ht="13">
      <c r="B14" s="164"/>
      <c r="C14" s="170"/>
      <c r="D14" s="169">
        <f>Performance!P22</f>
        <v>246.9028510027307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1.1355687490324027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116.70744182375088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1098.2732618303467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5.4510927154324464E-2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6.9809505603344688E-2</v>
      </c>
      <c r="D25" s="186">
        <f>Performance!J70</f>
        <v>979.2296261852423</v>
      </c>
      <c r="E25" s="187">
        <f>Performance!K70</f>
        <v>220.14064704492657</v>
      </c>
      <c r="N25" s="322">
        <f t="shared" ref="N25:N46" si="0">C25-C24</f>
        <v>6.9809505603344688E-2</v>
      </c>
    </row>
    <row r="26" spans="2:14">
      <c r="B26" s="184">
        <f t="shared" ref="B26:B45" si="1">B25+1</f>
        <v>3</v>
      </c>
      <c r="C26" s="185">
        <f>Performance!L71</f>
        <v>7.1183215888459911E-2</v>
      </c>
      <c r="D26" s="186">
        <f>Performance!J71</f>
        <v>981.19902861820219</v>
      </c>
      <c r="E26" s="187">
        <f>Performance!K71</f>
        <v>220.58338847583343</v>
      </c>
      <c r="N26" s="322">
        <f t="shared" si="0"/>
        <v>1.3737102851152233E-3</v>
      </c>
    </row>
    <row r="27" spans="2:14">
      <c r="B27" s="184">
        <f t="shared" si="1"/>
        <v>4</v>
      </c>
      <c r="C27" s="185">
        <f>Performance!L112</f>
        <v>0.12612169636965531</v>
      </c>
      <c r="D27" s="186">
        <f>Performance!J112</f>
        <v>1055.3898769742264</v>
      </c>
      <c r="E27" s="187">
        <f>Performance!K112</f>
        <v>237.26223573000908</v>
      </c>
      <c r="N27" s="323">
        <f t="shared" si="0"/>
        <v>5.4938480481195401E-2</v>
      </c>
    </row>
    <row r="28" spans="2:14">
      <c r="B28" s="184">
        <f t="shared" si="1"/>
        <v>5</v>
      </c>
      <c r="C28" s="185">
        <f>Performance!L154</f>
        <v>0.18045074597350905</v>
      </c>
      <c r="D28" s="186">
        <f>Performance!J154</f>
        <v>1095.8314904784481</v>
      </c>
      <c r="E28" s="187">
        <f>Performance!K154</f>
        <v>246.35391629837869</v>
      </c>
      <c r="N28" s="323">
        <f t="shared" si="0"/>
        <v>5.4329049603853735E-2</v>
      </c>
    </row>
    <row r="29" spans="2:14">
      <c r="B29" s="184">
        <f t="shared" si="1"/>
        <v>6</v>
      </c>
      <c r="C29" s="185">
        <f>Performance!L196</f>
        <v>0.23484350131310214</v>
      </c>
      <c r="D29" s="186">
        <f>Performance!J196</f>
        <v>1114.083192368553</v>
      </c>
      <c r="E29" s="187">
        <f>Performance!K196</f>
        <v>250.45708204859338</v>
      </c>
      <c r="N29" s="323">
        <f t="shared" si="0"/>
        <v>5.4392755339593091E-2</v>
      </c>
    </row>
    <row r="30" spans="2:14">
      <c r="B30" s="184">
        <f t="shared" si="1"/>
        <v>7</v>
      </c>
      <c r="C30" s="185">
        <f>Performance!L238</f>
        <v>0.28935347226101038</v>
      </c>
      <c r="D30" s="186">
        <f>Performance!J238</f>
        <v>1130.0301673570787</v>
      </c>
      <c r="E30" s="187">
        <f>Performance!K238</f>
        <v>254.04212206220015</v>
      </c>
      <c r="N30" s="323">
        <f t="shared" si="0"/>
        <v>5.4509970947908243E-2</v>
      </c>
    </row>
    <row r="31" spans="2:14">
      <c r="B31" s="184">
        <f t="shared" si="1"/>
        <v>8</v>
      </c>
      <c r="C31" s="185">
        <f>Performance!L280</f>
        <v>0.34396378492435797</v>
      </c>
      <c r="D31" s="186">
        <f>Performance!J280</f>
        <v>1143.6898708790441</v>
      </c>
      <c r="E31" s="187">
        <f>Performance!K280</f>
        <v>257.11296049616567</v>
      </c>
      <c r="N31" s="323">
        <f t="shared" si="0"/>
        <v>5.4610312663347593E-2</v>
      </c>
    </row>
    <row r="32" spans="2:14">
      <c r="B32" s="184">
        <f t="shared" si="1"/>
        <v>9</v>
      </c>
      <c r="C32" s="185">
        <f>Performance!L322</f>
        <v>0.39865819129909524</v>
      </c>
      <c r="D32" s="186">
        <f>Performance!J322</f>
        <v>1155.0769507147525</v>
      </c>
      <c r="E32" s="187">
        <f>Performance!K322</f>
        <v>259.67289031850015</v>
      </c>
      <c r="N32" s="323">
        <f t="shared" si="0"/>
        <v>5.469440637473727E-2</v>
      </c>
    </row>
    <row r="33" spans="2:14">
      <c r="B33" s="184">
        <f t="shared" si="1"/>
        <v>10</v>
      </c>
      <c r="C33" s="185">
        <f>Performance!L364</f>
        <v>0.45342095282047473</v>
      </c>
      <c r="D33" s="186">
        <f>Performance!J364</f>
        <v>1164.2034374898417</v>
      </c>
      <c r="E33" s="187">
        <f>Performance!K364</f>
        <v>261.72461613458069</v>
      </c>
      <c r="N33" s="323">
        <f t="shared" si="0"/>
        <v>5.4762761521379488E-2</v>
      </c>
    </row>
    <row r="34" spans="2:14">
      <c r="B34" s="184">
        <f t="shared" si="1"/>
        <v>11</v>
      </c>
      <c r="C34" s="185">
        <f>Performance!L406</f>
        <v>0.50823673529211888</v>
      </c>
      <c r="D34" s="186">
        <f>Performance!J406</f>
        <v>1171.0788852785345</v>
      </c>
      <c r="E34" s="187">
        <f>Performance!K406</f>
        <v>263.27028579617252</v>
      </c>
      <c r="N34" s="323">
        <f t="shared" si="0"/>
        <v>5.4815782471644148E-2</v>
      </c>
    </row>
    <row r="35" spans="2:14">
      <c r="B35" s="184">
        <f t="shared" si="1"/>
        <v>12</v>
      </c>
      <c r="C35" s="185">
        <f>Performance!L448</f>
        <v>0.56309051250230857</v>
      </c>
      <c r="D35" s="186">
        <f>Performance!J448</f>
        <v>1175.7104799599606</v>
      </c>
      <c r="E35" s="187">
        <f>Performance!K448</f>
        <v>264.31151476101809</v>
      </c>
      <c r="N35" s="323">
        <f t="shared" si="0"/>
        <v>5.4853777210189691E-2</v>
      </c>
    </row>
    <row r="36" spans="2:14">
      <c r="B36" s="184">
        <f t="shared" si="1"/>
        <v>13</v>
      </c>
      <c r="C36" s="185">
        <f>Performance!L490</f>
        <v>0.61796747625809911</v>
      </c>
      <c r="D36" s="186">
        <f>Performance!J490</f>
        <v>1178.103118968135</v>
      </c>
      <c r="E36" s="187">
        <f>Performance!K490</f>
        <v>264.84940402143229</v>
      </c>
      <c r="N36" s="323">
        <f t="shared" si="0"/>
        <v>5.4876963755790542E-2</v>
      </c>
    </row>
    <row r="37" spans="2:14">
      <c r="B37" s="184">
        <f t="shared" si="1"/>
        <v>14</v>
      </c>
      <c r="C37" s="185">
        <f>Performance!L532</f>
        <v>0.67285295086195485</v>
      </c>
      <c r="D37" s="186">
        <f>Performance!J532</f>
        <v>1178.2594650285723</v>
      </c>
      <c r="E37" s="187">
        <f>Performance!K532</f>
        <v>264.88455218483261</v>
      </c>
      <c r="N37" s="323">
        <f t="shared" si="0"/>
        <v>5.4885474603855733E-2</v>
      </c>
    </row>
    <row r="38" spans="2:14">
      <c r="B38" s="184">
        <f t="shared" si="1"/>
        <v>15</v>
      </c>
      <c r="C38" s="185">
        <f>Performance!L574</f>
        <v>0.72773231025289165</v>
      </c>
      <c r="D38" s="186">
        <f>Performance!J574</f>
        <v>1176.1799755865902</v>
      </c>
      <c r="E38" s="187">
        <f>Performance!K574</f>
        <v>264.41706208951717</v>
      </c>
      <c r="N38" s="323">
        <f t="shared" si="0"/>
        <v>5.4879359390936799E-2</v>
      </c>
    </row>
    <row r="39" spans="2:14">
      <c r="B39" s="184">
        <f t="shared" si="1"/>
        <v>16</v>
      </c>
      <c r="C39" s="185">
        <f>Performance!L616</f>
        <v>0.78259089615006439</v>
      </c>
      <c r="D39" s="186">
        <f>Performance!J616</f>
        <v>1171.8629088533096</v>
      </c>
      <c r="E39" s="187">
        <f>Performance!K616</f>
        <v>263.44654216386618</v>
      </c>
      <c r="N39" s="323">
        <f t="shared" si="0"/>
        <v>5.485858589717274E-2</v>
      </c>
    </row>
    <row r="40" spans="2:14">
      <c r="B40" s="184">
        <f t="shared" si="1"/>
        <v>17</v>
      </c>
      <c r="C40" s="185">
        <f>Performance!L658</f>
        <v>0.83741393558022292</v>
      </c>
      <c r="D40" s="186">
        <f>Performance!J658</f>
        <v>1165.30430667019</v>
      </c>
      <c r="E40" s="187">
        <f>Performance!K658</f>
        <v>261.97210257411763</v>
      </c>
      <c r="N40" s="323">
        <f t="shared" si="0"/>
        <v>5.4823039430158538E-2</v>
      </c>
    </row>
    <row r="41" spans="2:14">
      <c r="B41" s="184">
        <f t="shared" si="1"/>
        <v>18</v>
      </c>
      <c r="C41" s="185">
        <f>Performance!L700</f>
        <v>0.89218645614472802</v>
      </c>
      <c r="D41" s="186">
        <f>Performance!J700</f>
        <v>1156.4979536811625</v>
      </c>
      <c r="E41" s="187">
        <f>Performance!K700</f>
        <v>259.9923460458528</v>
      </c>
      <c r="N41" s="323">
        <f t="shared" si="0"/>
        <v>5.4772520564505101E-2</v>
      </c>
    </row>
    <row r="42" spans="2:14">
      <c r="B42" s="184">
        <f t="shared" si="1"/>
        <v>19</v>
      </c>
      <c r="C42" s="185">
        <f>Performance!L742</f>
        <v>0.94689319728502352</v>
      </c>
      <c r="D42" s="186">
        <f>Performance!J742</f>
        <v>1145.4353115588426</v>
      </c>
      <c r="E42" s="187">
        <f>Performance!K742</f>
        <v>257.5053530773892</v>
      </c>
      <c r="N42" s="323">
        <f t="shared" si="0"/>
        <v>5.4706741140295501E-2</v>
      </c>
    </row>
    <row r="43" spans="2:14">
      <c r="B43" s="184">
        <f t="shared" si="1"/>
        <v>20</v>
      </c>
      <c r="C43" s="185">
        <f>Performance!L784</f>
        <v>1.0015185156302779</v>
      </c>
      <c r="D43" s="186">
        <f>Performance!J784</f>
        <v>1132.1054262154782</v>
      </c>
      <c r="E43" s="187">
        <f>Performance!K784</f>
        <v>254.50866107987011</v>
      </c>
      <c r="N43" s="323">
        <f t="shared" si="0"/>
        <v>5.4625318345254414E-2</v>
      </c>
    </row>
    <row r="44" spans="2:14">
      <c r="B44" s="184">
        <f t="shared" si="1"/>
        <v>21</v>
      </c>
      <c r="C44" s="185">
        <f>Performance!L826</f>
        <v>1.0560462822438734</v>
      </c>
      <c r="D44" s="186">
        <f>Performance!J826</f>
        <v>1116.4948049845673</v>
      </c>
      <c r="E44" s="187">
        <f>Performance!K826</f>
        <v>250.99923676645997</v>
      </c>
      <c r="N44" s="323">
        <f t="shared" si="0"/>
        <v>5.4527766613595485E-2</v>
      </c>
    </row>
    <row r="45" spans="2:14">
      <c r="B45" s="184">
        <f t="shared" si="1"/>
        <v>22</v>
      </c>
      <c r="C45" s="185">
        <f>Performance!L868</f>
        <v>1.1068908318206248</v>
      </c>
      <c r="D45" s="186">
        <f>Performance!J868</f>
        <v>827.68063033644239</v>
      </c>
      <c r="E45" s="187">
        <f>Performance!K868</f>
        <v>186.0709119051397</v>
      </c>
      <c r="N45" s="323">
        <f t="shared" si="0"/>
        <v>5.084454957675133E-2</v>
      </c>
    </row>
    <row r="46" spans="2:14">
      <c r="B46" s="184">
        <v>23</v>
      </c>
      <c r="C46" s="185">
        <f>Performance!L910</f>
        <v>1.1362682104278119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5.4510927154324464E-2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abSelected="1" topLeftCell="C4" workbookViewId="0">
      <selection activeCell="C4" sqref="C4:F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7" zoomScale="115" zoomScaleNormal="115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Nozzle Parameters</vt:lpstr>
      <vt:lpstr>Pressure</vt:lpstr>
      <vt:lpstr>Performance</vt:lpstr>
      <vt:lpstr>Nozzle Design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2026-02-19T00:09:13Z</dcterms:modified>
</cp:coreProperties>
</file>