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teps" sheetId="10" r:id="rId1"/>
    <sheet name="Outlier " sheetId="2" r:id="rId2"/>
    <sheet name="Missing Value Imputation" sheetId="3" r:id="rId3"/>
    <sheet name="factor analysis" sheetId="4" r:id="rId4"/>
    <sheet name="Chi Square" sheetId="5" r:id="rId5"/>
    <sheet name="Final Variables" sheetId="6" r:id="rId6"/>
    <sheet name="Output" sheetId="7" r:id="rId7"/>
    <sheet name="Deciles" sheetId="8" r:id="rId8"/>
    <sheet name="Final Output" sheetId="9" r:id="rId9"/>
  </sheets>
  <externalReferences>
    <externalReference r:id="rId10"/>
    <externalReference r:id="rId11"/>
  </externalReferences>
  <calcPr calcId="144525"/>
</workbook>
</file>

<file path=xl/sharedStrings.xml><?xml version="1.0" encoding="utf-8"?>
<sst xmlns="http://schemas.openxmlformats.org/spreadsheetml/2006/main" count="187">
  <si>
    <t>Step Number 1 -</t>
  </si>
  <si>
    <t>Adding Labels to Variables.</t>
  </si>
  <si>
    <t>Step Number 2 -</t>
  </si>
  <si>
    <t>Outlier Treatment by capping the upper limit at 99 percentile and lower at q1.25%</t>
  </si>
  <si>
    <t>Step Number 3 -</t>
  </si>
  <si>
    <t>Missing Value Imputation by taking the mean of Continious Variables and mode of Categorical Variable.</t>
  </si>
  <si>
    <t>Step Number 4 -</t>
  </si>
  <si>
    <t>Variable Reduction- Factor Analysis On Continious Variables.</t>
  </si>
  <si>
    <t>Step Number 5 -</t>
  </si>
  <si>
    <t>Variable Reduction-Chi Square with Categorical Variables and CHURN variable.</t>
  </si>
  <si>
    <t>Step Number 6 -</t>
  </si>
  <si>
    <t>Variable Reduction- Multiple Iteration to reduce number of final variables without compromising the R2.</t>
  </si>
  <si>
    <t>Step Number 7 -</t>
  </si>
  <si>
    <t>Deciling and coming up ith the final output having Gain and Lift Charts</t>
  </si>
  <si>
    <t>Variable</t>
  </si>
  <si>
    <t>p95.95%</t>
  </si>
  <si>
    <t>q1.25%</t>
  </si>
  <si>
    <t>REVENUE</t>
  </si>
  <si>
    <t>MOU</t>
  </si>
  <si>
    <t>RECCHRGE</t>
  </si>
  <si>
    <t>DIRECTAS</t>
  </si>
  <si>
    <t>CHANGEM</t>
  </si>
  <si>
    <t>OVERAGE</t>
  </si>
  <si>
    <t>CHANGER</t>
  </si>
  <si>
    <t>ROAM</t>
  </si>
  <si>
    <t>DROPVCE</t>
  </si>
  <si>
    <t>UNANSVCE</t>
  </si>
  <si>
    <t>MOUREC</t>
  </si>
  <si>
    <t>OUTCALLS</t>
  </si>
  <si>
    <t>BLCKVCE</t>
  </si>
  <si>
    <t>PEAKVCE</t>
  </si>
  <si>
    <t>OPEAKVCE</t>
  </si>
  <si>
    <t>CUSTCARE</t>
  </si>
  <si>
    <t>DROPBLK</t>
  </si>
  <si>
    <t>THREEWAY</t>
  </si>
  <si>
    <t>MONTHS</t>
  </si>
  <si>
    <t>EQPDAYS</t>
  </si>
  <si>
    <t>INCOME</t>
  </si>
  <si>
    <t>INCALLS</t>
  </si>
  <si>
    <t>CALLFWDV</t>
  </si>
  <si>
    <t>CALLWAIT</t>
  </si>
  <si>
    <t>UNIQSUBS</t>
  </si>
  <si>
    <t>ACTVSUBS</t>
  </si>
  <si>
    <t>PHONES</t>
  </si>
  <si>
    <t>MODELS</t>
  </si>
  <si>
    <t>AGE1</t>
  </si>
  <si>
    <t>AGE2</t>
  </si>
  <si>
    <t>REFER</t>
  </si>
  <si>
    <t>CREDITAD</t>
  </si>
  <si>
    <t>SETPRC</t>
  </si>
  <si>
    <t>Mean</t>
  </si>
  <si>
    <t>Mode</t>
  </si>
  <si>
    <t>CHILDREN</t>
  </si>
  <si>
    <t>CREDITA</t>
  </si>
  <si>
    <t>CREDITAA</t>
  </si>
  <si>
    <t>CREDITB</t>
  </si>
  <si>
    <t>CREDITC</t>
  </si>
  <si>
    <t>CREDITDE</t>
  </si>
  <si>
    <t>CREDITGY</t>
  </si>
  <si>
    <t>CREDITZ</t>
  </si>
  <si>
    <t>PRIZMRUR</t>
  </si>
  <si>
    <t>PRIZMUB</t>
  </si>
  <si>
    <t>PRIZMTWN</t>
  </si>
  <si>
    <t>REFURB</t>
  </si>
  <si>
    <t>WEBCAP</t>
  </si>
  <si>
    <t>TRUCK</t>
  </si>
  <si>
    <t>RV</t>
  </si>
  <si>
    <t>OCCPROF</t>
  </si>
  <si>
    <t>OCCCLER</t>
  </si>
  <si>
    <t>OCCCRFT</t>
  </si>
  <si>
    <t>OCCSTUD</t>
  </si>
  <si>
    <t>OCCHMKR</t>
  </si>
  <si>
    <t>OCCRET</t>
  </si>
  <si>
    <t>OCCSELF</t>
  </si>
  <si>
    <t>OWNRENT</t>
  </si>
  <si>
    <t>MARRYUN</t>
  </si>
  <si>
    <t>MARRYYES</t>
  </si>
  <si>
    <t>MARRYNO</t>
  </si>
  <si>
    <t>MAILORD</t>
  </si>
  <si>
    <t>MAILRES</t>
  </si>
  <si>
    <t>MAILFLAG</t>
  </si>
  <si>
    <t>TRAVEL</t>
  </si>
  <si>
    <t>PCOWN</t>
  </si>
  <si>
    <t>CREDITCD</t>
  </si>
  <si>
    <t>RETCALLS</t>
  </si>
  <si>
    <t>RETACCPT</t>
  </si>
  <si>
    <t>NEWCELLY</t>
  </si>
  <si>
    <t>NEWCELLN</t>
  </si>
  <si>
    <t>MCYCLE</t>
  </si>
  <si>
    <t>SETPRCM</t>
  </si>
  <si>
    <t>RETCALL</t>
  </si>
  <si>
    <t>Filter</t>
  </si>
  <si>
    <t>Labels</t>
  </si>
  <si>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</si>
  <si>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</si>
  <si>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</si>
  <si>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</si>
  <si>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</si>
  <si>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</si>
  <si>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</si>
  <si>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</si>
  <si>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Factor9</t>
  </si>
  <si>
    <t>Factor10</t>
  </si>
  <si>
    <t>Mean number of in and out off-peak voice calls</t>
  </si>
  <si>
    <t>Mean number of outbound voice calls</t>
  </si>
  <si>
    <t>Mean unrounded mou received voice calls</t>
  </si>
  <si>
    <t>Mean number of inbound voice calls</t>
  </si>
  <si>
    <t>Mean monthly minutes of use</t>
  </si>
  <si>
    <t>Mean number of in and out peak voice calls</t>
  </si>
  <si>
    <t>Mean number of call waiting calls</t>
  </si>
  <si>
    <t>Mean number of unanswered voice calls</t>
  </si>
  <si>
    <t>Mean number of dropped voice calls</t>
  </si>
  <si>
    <t>Mean number of customer care calls</t>
  </si>
  <si>
    <t># Handsets Issued</t>
  </si>
  <si>
    <t># Models Issued</t>
  </si>
  <si>
    <t>Handset pnce (O&gt;missing) retcal</t>
  </si>
  <si>
    <t>Mean monthly revenue</t>
  </si>
  <si>
    <t>Mean number of director assisted calls</t>
  </si>
  <si>
    <t>Mean total recumng charge</t>
  </si>
  <si>
    <t>Mean overage minutes of use</t>
  </si>
  <si>
    <t>Age of first HH member</t>
  </si>
  <si>
    <t>Age of second HH member</t>
  </si>
  <si>
    <t>Income (0&gt;missing)</t>
  </si>
  <si>
    <t>Mean number of blocked voice calls</t>
  </si>
  <si>
    <t>Mean number of dropped or blocked calls</t>
  </si>
  <si>
    <t>Mean number of threeway calls</t>
  </si>
  <si>
    <t>Number of Active Subs</t>
  </si>
  <si>
    <t>Number of Uniq Subs</t>
  </si>
  <si>
    <t>Number of previous retention offers accepted</t>
  </si>
  <si>
    <t>Number of calls previously made to retention team</t>
  </si>
  <si>
    <t>% Change in revenues</t>
  </si>
  <si>
    <t>% Change in minutes of use</t>
  </si>
  <si>
    <t>Months in Service</t>
  </si>
  <si>
    <t>Number of days of the current equipment</t>
  </si>
  <si>
    <t>Mean number of roaming calls</t>
  </si>
  <si>
    <t>var</t>
  </si>
  <si>
    <t>p-value</t>
  </si>
  <si>
    <t>Final Variables Used for Iterations</t>
  </si>
  <si>
    <t>Association of Predicted Probabilities and 
Observed Responses</t>
  </si>
  <si>
    <t>Hosmer and Lemeshow 
Goodness-of-Fit Test</t>
  </si>
  <si>
    <t>Percent Concordant</t>
  </si>
  <si>
    <t>Somers' D</t>
  </si>
  <si>
    <t>Chi-Square</t>
  </si>
  <si>
    <t>DF</t>
  </si>
  <si>
    <t>Pr &gt; ChiSq</t>
  </si>
  <si>
    <t>Percent Discordant</t>
  </si>
  <si>
    <t>Gamma</t>
  </si>
  <si>
    <t>&lt;.0001</t>
  </si>
  <si>
    <t>Percent Tied</t>
  </si>
  <si>
    <t>Tau-a</t>
  </si>
  <si>
    <t>Pairs</t>
  </si>
  <si>
    <t>c</t>
  </si>
  <si>
    <t>Analysis of Maximum Likelihood Estimates</t>
  </si>
  <si>
    <t>Partition for the Hosmer and Lemeshow Test</t>
  </si>
  <si>
    <t>Parameter</t>
  </si>
  <si>
    <t>Estimate</t>
  </si>
  <si>
    <t>Standard
Error</t>
  </si>
  <si>
    <t>Wald
 Chi-Square</t>
  </si>
  <si>
    <t>Standardized 
Estimate</t>
  </si>
  <si>
    <t>Group</t>
  </si>
  <si>
    <t>Total</t>
  </si>
  <si>
    <t>CHURN = 1</t>
  </si>
  <si>
    <t>CHURN = 0</t>
  </si>
  <si>
    <t>Observed</t>
  </si>
  <si>
    <t>Expected</t>
  </si>
  <si>
    <t>Intercept</t>
  </si>
  <si>
    <t>Development Data Set Deciles</t>
  </si>
  <si>
    <t>probrank</t>
  </si>
  <si>
    <t>Count</t>
  </si>
  <si>
    <t>Churn_Count</t>
  </si>
  <si>
    <t>Min_probability</t>
  </si>
  <si>
    <t>Max_probability</t>
  </si>
  <si>
    <t>Model  Data Set Deciles</t>
  </si>
  <si>
    <t>Validation Sample</t>
  </si>
  <si>
    <t>Decile</t>
  </si>
  <si>
    <t>Churners
(1)</t>
  </si>
  <si>
    <t>Non Churners
(0)</t>
  </si>
  <si>
    <t>Churner Rate</t>
  </si>
  <si>
    <t>Churner Percent</t>
  </si>
  <si>
    <t>CUMU. Churner Percent</t>
  </si>
  <si>
    <t>Non-Churner Percentage</t>
  </si>
  <si>
    <t>CUMU. Non-Churner Percentage</t>
  </si>
  <si>
    <t>KS</t>
  </si>
  <si>
    <t>Random Model</t>
  </si>
  <si>
    <t>Lift</t>
  </si>
  <si>
    <t>Baseline</t>
  </si>
  <si>
    <t>Model Sample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</si>
</sst>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44">
    <font>
      <sz val="11"/>
      <color theme="1"/>
      <name val="Calibri"/>
      <charset val="134"/>
      <scheme val="minor"/>
    </font>
    <font>
      <b/>
      <sz val="9"/>
      <color rgb="FF000000"/>
      <name val="Arial"/>
      <charset val="134"/>
    </font>
    <font>
      <sz val="9"/>
      <color rgb="FF000000"/>
      <name val="Arial"/>
      <charset val="134"/>
    </font>
    <font>
      <b/>
      <i/>
      <sz val="9"/>
      <color rgb="FF000000"/>
      <name val="Arial"/>
      <charset val="134"/>
    </font>
    <font>
      <b/>
      <sz val="11"/>
      <color theme="1"/>
      <name val="Calibri"/>
      <charset val="134"/>
      <scheme val="minor"/>
    </font>
    <font>
      <sz val="11"/>
      <color rgb="FF353535"/>
      <name val="Arial"/>
      <charset val="134"/>
    </font>
    <font>
      <b/>
      <sz val="8"/>
      <color rgb="FF112277"/>
      <name val="Arial"/>
      <charset val="134"/>
    </font>
    <font>
      <b/>
      <sz val="10"/>
      <color rgb="FF112277"/>
      <name val="Arial"/>
      <charset val="134"/>
    </font>
    <font>
      <sz val="10"/>
      <color rgb="FF000000"/>
      <name val="Arial"/>
      <charset val="134"/>
    </font>
    <font>
      <b/>
      <sz val="9"/>
      <color rgb="FF112277"/>
      <name val="Arial"/>
      <charset val="134"/>
    </font>
    <font>
      <sz val="11"/>
      <name val="Calibri"/>
      <charset val="134"/>
      <scheme val="minor"/>
    </font>
    <font>
      <sz val="10"/>
      <color rgb="FF000000"/>
      <name val="Lucida Console"/>
      <charset val="134"/>
    </font>
    <font>
      <b/>
      <sz val="8"/>
      <color theme="1"/>
      <name val="Calibri"/>
      <charset val="134"/>
      <scheme val="minor"/>
    </font>
    <font>
      <sz val="8"/>
      <color rgb="FF000000"/>
      <name val="Arial"/>
      <charset val="134"/>
    </font>
    <font>
      <sz val="8"/>
      <name val="Calibri"/>
      <charset val="134"/>
      <scheme val="minor"/>
    </font>
    <font>
      <sz val="8"/>
      <color theme="0"/>
      <name val="Calibri"/>
      <charset val="134"/>
      <scheme val="minor"/>
    </font>
    <font>
      <b/>
      <sz val="8"/>
      <name val="Calibri"/>
      <charset val="134"/>
      <scheme val="minor"/>
    </font>
    <font>
      <b/>
      <sz val="8"/>
      <color theme="0"/>
      <name val="Arial"/>
      <charset val="134"/>
    </font>
    <font>
      <b/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sz val="8"/>
      <name val="Cambria"/>
      <charset val="134"/>
      <scheme val="major"/>
    </font>
    <font>
      <u/>
      <sz val="11"/>
      <color rgb="FF002060"/>
      <name val="Berlin Sans FB Demi"/>
      <charset val="134"/>
    </font>
    <font>
      <b/>
      <sz val="10"/>
      <color theme="3"/>
      <name val="Constantia"/>
      <charset val="134"/>
    </font>
    <font>
      <sz val="11"/>
      <color rgb="FF00206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6" fillId="23" borderId="0" applyNumberFormat="0" applyBorder="0" applyAlignment="0" applyProtection="0">
      <alignment vertical="center"/>
    </xf>
    <xf numFmtId="177" fontId="27" fillId="0" borderId="0" applyFont="0" applyFill="0" applyBorder="0" applyAlignment="0" applyProtection="0">
      <alignment vertical="center"/>
    </xf>
    <xf numFmtId="176" fontId="27" fillId="0" borderId="0" applyFon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8" fillId="24" borderId="47" applyNumberFormat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7" fillId="35" borderId="52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1" fillId="0" borderId="5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1" fillId="44" borderId="53" applyNumberFormat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37" fillId="33" borderId="51" applyNumberFormat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9" fillId="33" borderId="53" applyNumberFormat="0" applyAlignment="0" applyProtection="0">
      <alignment vertical="center"/>
    </xf>
    <xf numFmtId="0" fontId="43" fillId="0" borderId="54" applyNumberFormat="0" applyFill="0" applyAlignment="0" applyProtection="0">
      <alignment vertical="center"/>
    </xf>
    <xf numFmtId="0" fontId="34" fillId="0" borderId="49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74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top" wrapText="1"/>
    </xf>
    <xf numFmtId="0" fontId="2" fillId="5" borderId="6" xfId="0" applyFont="1" applyFill="1" applyBorder="1" applyAlignment="1">
      <alignment horizontal="center" vertical="top" wrapText="1"/>
    </xf>
    <xf numFmtId="3" fontId="2" fillId="5" borderId="6" xfId="0" applyNumberFormat="1" applyFont="1" applyFill="1" applyBorder="1" applyAlignment="1">
      <alignment vertical="top" wrapText="1"/>
    </xf>
    <xf numFmtId="3" fontId="2" fillId="0" borderId="6" xfId="0" applyNumberFormat="1" applyFont="1" applyBorder="1" applyAlignment="1">
      <alignment vertical="top" wrapText="1"/>
    </xf>
    <xf numFmtId="10" fontId="2" fillId="0" borderId="6" xfId="0" applyNumberFormat="1" applyFont="1" applyBorder="1" applyAlignment="1">
      <alignment vertical="top" wrapText="1"/>
    </xf>
    <xf numFmtId="0" fontId="2" fillId="5" borderId="7" xfId="0" applyFont="1" applyFill="1" applyBorder="1" applyAlignment="1">
      <alignment horizontal="center" vertical="top" wrapText="1"/>
    </xf>
    <xf numFmtId="0" fontId="2" fillId="5" borderId="8" xfId="0" applyFont="1" applyFill="1" applyBorder="1" applyAlignment="1">
      <alignment horizontal="center" vertical="top" wrapText="1"/>
    </xf>
    <xf numFmtId="3" fontId="2" fillId="5" borderId="8" xfId="0" applyNumberFormat="1" applyFont="1" applyFill="1" applyBorder="1" applyAlignment="1">
      <alignment vertical="top" wrapText="1"/>
    </xf>
    <xf numFmtId="3" fontId="2" fillId="0" borderId="8" xfId="0" applyNumberFormat="1" applyFont="1" applyFill="1" applyBorder="1" applyAlignment="1">
      <alignment vertical="top" wrapText="1"/>
    </xf>
    <xf numFmtId="10" fontId="2" fillId="0" borderId="8" xfId="0" applyNumberFormat="1" applyFont="1" applyFill="1" applyBorder="1" applyAlignment="1">
      <alignment vertical="top" wrapText="1"/>
    </xf>
    <xf numFmtId="3" fontId="2" fillId="0" borderId="8" xfId="0" applyNumberFormat="1" applyFont="1" applyBorder="1" applyAlignment="1">
      <alignment vertical="top" wrapText="1"/>
    </xf>
    <xf numFmtId="10" fontId="2" fillId="0" borderId="8" xfId="0" applyNumberFormat="1" applyFont="1" applyBorder="1" applyAlignment="1">
      <alignment vertical="top" wrapText="1"/>
    </xf>
    <xf numFmtId="10" fontId="2" fillId="6" borderId="9" xfId="0" applyNumberFormat="1" applyFont="1" applyFill="1" applyBorder="1" applyAlignment="1">
      <alignment vertical="top" wrapText="1"/>
    </xf>
    <xf numFmtId="10" fontId="2" fillId="6" borderId="8" xfId="0" applyNumberFormat="1" applyFont="1" applyFill="1" applyBorder="1" applyAlignment="1">
      <alignment vertical="top" wrapText="1"/>
    </xf>
    <xf numFmtId="3" fontId="2" fillId="0" borderId="10" xfId="0" applyNumberFormat="1" applyFont="1" applyBorder="1" applyAlignment="1">
      <alignment vertical="top" wrapText="1"/>
    </xf>
    <xf numFmtId="10" fontId="2" fillId="0" borderId="0" xfId="0" applyNumberFormat="1" applyFont="1" applyBorder="1" applyAlignment="1">
      <alignment vertical="top" wrapText="1"/>
    </xf>
    <xf numFmtId="10" fontId="2" fillId="0" borderId="11" xfId="0" applyNumberFormat="1" applyFont="1" applyBorder="1" applyAlignment="1">
      <alignment vertical="top" wrapText="1"/>
    </xf>
    <xf numFmtId="10" fontId="2" fillId="0" borderId="12" xfId="0" applyNumberFormat="1" applyFont="1" applyBorder="1" applyAlignment="1">
      <alignment vertical="top" wrapText="1"/>
    </xf>
    <xf numFmtId="0" fontId="2" fillId="5" borderId="13" xfId="0" applyFont="1" applyFill="1" applyBorder="1" applyAlignment="1">
      <alignment horizontal="center" vertical="top" wrapText="1"/>
    </xf>
    <xf numFmtId="0" fontId="2" fillId="5" borderId="14" xfId="0" applyFont="1" applyFill="1" applyBorder="1" applyAlignment="1">
      <alignment horizontal="center" vertical="top" wrapText="1"/>
    </xf>
    <xf numFmtId="3" fontId="2" fillId="5" borderId="14" xfId="0" applyNumberFormat="1" applyFont="1" applyFill="1" applyBorder="1" applyAlignment="1">
      <alignment vertical="top" wrapText="1"/>
    </xf>
    <xf numFmtId="3" fontId="2" fillId="0" borderId="14" xfId="0" applyNumberFormat="1" applyFont="1" applyBorder="1" applyAlignment="1">
      <alignment vertical="top" wrapText="1"/>
    </xf>
    <xf numFmtId="10" fontId="2" fillId="0" borderId="14" xfId="0" applyNumberFormat="1" applyFont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3" fontId="3" fillId="0" borderId="3" xfId="0" applyNumberFormat="1" applyFont="1" applyBorder="1" applyAlignment="1">
      <alignment vertical="top" wrapText="1"/>
    </xf>
    <xf numFmtId="3" fontId="3" fillId="0" borderId="4" xfId="0" applyNumberFormat="1" applyFont="1" applyBorder="1" applyAlignment="1">
      <alignment vertical="top" wrapText="1"/>
    </xf>
    <xf numFmtId="3" fontId="3" fillId="0" borderId="15" xfId="0" applyNumberFormat="1" applyFont="1" applyBorder="1" applyAlignment="1">
      <alignment vertical="top" wrapText="1"/>
    </xf>
    <xf numFmtId="10" fontId="2" fillId="0" borderId="9" xfId="0" applyNumberFormat="1" applyFont="1" applyFill="1" applyBorder="1" applyAlignment="1">
      <alignment vertical="top" wrapText="1"/>
    </xf>
    <xf numFmtId="10" fontId="2" fillId="6" borderId="0" xfId="0" applyNumberFormat="1" applyFont="1" applyFill="1" applyBorder="1" applyAlignment="1">
      <alignment vertical="top" wrapText="1"/>
    </xf>
    <xf numFmtId="10" fontId="2" fillId="6" borderId="11" xfId="0" applyNumberFormat="1" applyFont="1" applyFill="1" applyBorder="1" applyAlignment="1">
      <alignment vertical="top" wrapText="1"/>
    </xf>
    <xf numFmtId="0" fontId="1" fillId="3" borderId="16" xfId="0" applyFont="1" applyFill="1" applyBorder="1" applyAlignment="1">
      <alignment horizontal="center" vertical="top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10" fontId="2" fillId="0" borderId="17" xfId="0" applyNumberFormat="1" applyFont="1" applyBorder="1" applyAlignment="1">
      <alignment vertical="top" wrapText="1"/>
    </xf>
    <xf numFmtId="10" fontId="2" fillId="0" borderId="18" xfId="0" applyNumberFormat="1" applyFont="1" applyFill="1" applyBorder="1" applyAlignment="1">
      <alignment vertical="top" wrapText="1"/>
    </xf>
    <xf numFmtId="10" fontId="2" fillId="0" borderId="18" xfId="0" applyNumberFormat="1" applyFont="1" applyBorder="1" applyAlignment="1">
      <alignment vertical="top" wrapText="1"/>
    </xf>
    <xf numFmtId="10" fontId="2" fillId="6" borderId="18" xfId="0" applyNumberFormat="1" applyFont="1" applyFill="1" applyBorder="1" applyAlignment="1">
      <alignment vertical="top" wrapText="1"/>
    </xf>
    <xf numFmtId="10" fontId="2" fillId="0" borderId="19" xfId="0" applyNumberFormat="1" applyFont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10" fontId="2" fillId="6" borderId="16" xfId="0" applyNumberFormat="1" applyFont="1" applyFill="1" applyBorder="1" applyAlignment="1">
      <alignment vertical="top" wrapText="1"/>
    </xf>
    <xf numFmtId="0" fontId="0" fillId="0" borderId="8" xfId="0" applyFill="1" applyBorder="1"/>
    <xf numFmtId="0" fontId="4" fillId="4" borderId="8" xfId="0" applyFont="1" applyFill="1" applyBorder="1" applyAlignment="1">
      <alignment vertical="center"/>
    </xf>
    <xf numFmtId="0" fontId="0" fillId="0" borderId="8" xfId="0" applyBorder="1"/>
    <xf numFmtId="9" fontId="0" fillId="0" borderId="8" xfId="6" applyFont="1" applyBorder="1"/>
    <xf numFmtId="2" fontId="0" fillId="4" borderId="8" xfId="0" applyNumberFormat="1" applyFill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15" xfId="0" applyFill="1" applyBorder="1"/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5" fillId="0" borderId="13" xfId="0" applyFont="1" applyBorder="1" applyAlignment="1">
      <alignment horizontal="right" vertical="center"/>
    </xf>
    <xf numFmtId="0" fontId="5" fillId="0" borderId="14" xfId="0" applyFont="1" applyBorder="1" applyAlignment="1">
      <alignment horizontal="right" vertical="center"/>
    </xf>
    <xf numFmtId="0" fontId="5" fillId="0" borderId="19" xfId="0" applyFont="1" applyBorder="1" applyAlignment="1">
      <alignment horizontal="right" vertical="center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left" vertical="top"/>
    </xf>
    <xf numFmtId="0" fontId="8" fillId="8" borderId="12" xfId="0" applyFont="1" applyFill="1" applyBorder="1" applyAlignment="1">
      <alignment horizontal="right" vertical="top"/>
    </xf>
    <xf numFmtId="0" fontId="7" fillId="7" borderId="12" xfId="0" applyFont="1" applyFill="1" applyBorder="1" applyAlignment="1">
      <alignment horizontal="left" vertical="top"/>
    </xf>
    <xf numFmtId="0" fontId="8" fillId="8" borderId="21" xfId="0" applyFont="1" applyFill="1" applyBorder="1" applyAlignment="1">
      <alignment horizontal="right" vertical="top"/>
    </xf>
    <xf numFmtId="0" fontId="7" fillId="7" borderId="5" xfId="0" applyFont="1" applyFill="1" applyBorder="1" applyAlignment="1">
      <alignment horizontal="right"/>
    </xf>
    <xf numFmtId="0" fontId="7" fillId="7" borderId="6" xfId="0" applyFont="1" applyFill="1" applyBorder="1" applyAlignment="1">
      <alignment horizontal="right"/>
    </xf>
    <xf numFmtId="0" fontId="7" fillId="7" borderId="7" xfId="0" applyFont="1" applyFill="1" applyBorder="1" applyAlignment="1">
      <alignment horizontal="left" vertical="top"/>
    </xf>
    <xf numFmtId="0" fontId="8" fillId="8" borderId="8" xfId="0" applyFont="1" applyFill="1" applyBorder="1" applyAlignment="1">
      <alignment horizontal="right" vertical="top"/>
    </xf>
    <xf numFmtId="0" fontId="7" fillId="7" borderId="8" xfId="0" applyFont="1" applyFill="1" applyBorder="1" applyAlignment="1">
      <alignment horizontal="left" vertical="top"/>
    </xf>
    <xf numFmtId="0" fontId="8" fillId="8" borderId="18" xfId="0" applyFont="1" applyFill="1" applyBorder="1" applyAlignment="1">
      <alignment horizontal="right" vertical="top"/>
    </xf>
    <xf numFmtId="0" fontId="8" fillId="8" borderId="13" xfId="0" applyFont="1" applyFill="1" applyBorder="1" applyAlignment="1">
      <alignment horizontal="right" vertical="top"/>
    </xf>
    <xf numFmtId="0" fontId="8" fillId="8" borderId="14" xfId="0" applyFont="1" applyFill="1" applyBorder="1" applyAlignment="1">
      <alignment horizontal="right" vertical="top"/>
    </xf>
    <xf numFmtId="0" fontId="7" fillId="7" borderId="13" xfId="0" applyFont="1" applyFill="1" applyBorder="1" applyAlignment="1">
      <alignment horizontal="left" vertical="top"/>
    </xf>
    <xf numFmtId="0" fontId="7" fillId="7" borderId="14" xfId="0" applyFont="1" applyFill="1" applyBorder="1" applyAlignment="1">
      <alignment horizontal="left" vertical="top"/>
    </xf>
    <xf numFmtId="0" fontId="8" fillId="8" borderId="19" xfId="0" applyFont="1" applyFill="1" applyBorder="1" applyAlignment="1">
      <alignment horizontal="right" vertical="top"/>
    </xf>
    <xf numFmtId="0" fontId="7" fillId="7" borderId="22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/>
    </xf>
    <xf numFmtId="0" fontId="7" fillId="7" borderId="24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left"/>
    </xf>
    <xf numFmtId="0" fontId="9" fillId="7" borderId="6" xfId="0" applyFont="1" applyFill="1" applyBorder="1" applyAlignment="1">
      <alignment horizontal="right"/>
    </xf>
    <xf numFmtId="0" fontId="9" fillId="7" borderId="6" xfId="0" applyFont="1" applyFill="1" applyBorder="1" applyAlignment="1">
      <alignment horizontal="center" wrapText="1"/>
    </xf>
    <xf numFmtId="0" fontId="9" fillId="7" borderId="17" xfId="0" applyFont="1" applyFill="1" applyBorder="1" applyAlignment="1">
      <alignment horizontal="right" wrapText="1"/>
    </xf>
    <xf numFmtId="0" fontId="9" fillId="7" borderId="13" xfId="0" applyFont="1" applyFill="1" applyBorder="1" applyAlignment="1">
      <alignment horizontal="left"/>
    </xf>
    <xf numFmtId="0" fontId="9" fillId="7" borderId="14" xfId="0" applyFont="1" applyFill="1" applyBorder="1" applyAlignment="1">
      <alignment horizontal="right"/>
    </xf>
    <xf numFmtId="0" fontId="9" fillId="7" borderId="14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right"/>
    </xf>
    <xf numFmtId="0" fontId="7" fillId="7" borderId="5" xfId="0" applyFont="1" applyFill="1" applyBorder="1" applyAlignment="1">
      <alignment horizontal="left" vertical="top"/>
    </xf>
    <xf numFmtId="0" fontId="8" fillId="8" borderId="6" xfId="0" applyFont="1" applyFill="1" applyBorder="1" applyAlignment="1">
      <alignment horizontal="right" vertical="top"/>
    </xf>
    <xf numFmtId="0" fontId="8" fillId="8" borderId="17" xfId="0" applyFont="1" applyFill="1" applyBorder="1" applyAlignment="1">
      <alignment horizontal="right" vertical="top"/>
    </xf>
    <xf numFmtId="0" fontId="7" fillId="7" borderId="17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25" xfId="0" applyFont="1" applyFill="1" applyBorder="1" applyAlignment="1">
      <alignment horizontal="right"/>
    </xf>
    <xf numFmtId="0" fontId="7" fillId="7" borderId="9" xfId="0" applyFont="1" applyFill="1" applyBorder="1" applyAlignment="1">
      <alignment horizontal="right"/>
    </xf>
    <xf numFmtId="0" fontId="7" fillId="7" borderId="26" xfId="0" applyFont="1" applyFill="1" applyBorder="1" applyAlignment="1">
      <alignment horizontal="right"/>
    </xf>
    <xf numFmtId="0" fontId="7" fillId="7" borderId="5" xfId="0" applyFont="1" applyFill="1" applyBorder="1" applyAlignment="1">
      <alignment horizontal="right" vertical="top"/>
    </xf>
    <xf numFmtId="0" fontId="7" fillId="7" borderId="7" xfId="0" applyFont="1" applyFill="1" applyBorder="1" applyAlignment="1">
      <alignment horizontal="right" vertical="top"/>
    </xf>
    <xf numFmtId="0" fontId="7" fillId="7" borderId="13" xfId="0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10" fillId="0" borderId="5" xfId="0" applyFont="1" applyFill="1" applyBorder="1"/>
    <xf numFmtId="0" fontId="10" fillId="0" borderId="6" xfId="0" applyFont="1" applyFill="1" applyBorder="1"/>
    <xf numFmtId="0" fontId="10" fillId="0" borderId="17" xfId="0" applyFont="1" applyFill="1" applyBorder="1"/>
    <xf numFmtId="0" fontId="10" fillId="0" borderId="7" xfId="0" applyFont="1" applyFill="1" applyBorder="1"/>
    <xf numFmtId="0" fontId="10" fillId="0" borderId="8" xfId="0" applyFont="1" applyFill="1" applyBorder="1"/>
    <xf numFmtId="0" fontId="10" fillId="0" borderId="18" xfId="0" applyFont="1" applyFill="1" applyBorder="1"/>
    <xf numFmtId="0" fontId="10" fillId="0" borderId="13" xfId="0" applyFont="1" applyFill="1" applyBorder="1"/>
    <xf numFmtId="0" fontId="10" fillId="0" borderId="14" xfId="0" applyFont="1" applyFill="1" applyBorder="1"/>
    <xf numFmtId="0" fontId="10" fillId="0" borderId="19" xfId="0" applyFont="1" applyFill="1" applyBorder="1"/>
    <xf numFmtId="0" fontId="0" fillId="0" borderId="27" xfId="0" applyBorder="1"/>
    <xf numFmtId="0" fontId="11" fillId="0" borderId="21" xfId="0" applyFont="1" applyBorder="1"/>
    <xf numFmtId="0" fontId="0" fillId="0" borderId="28" xfId="0" applyBorder="1"/>
    <xf numFmtId="11" fontId="11" fillId="0" borderId="18" xfId="0" applyNumberFormat="1" applyFont="1" applyBorder="1"/>
    <xf numFmtId="0" fontId="11" fillId="0" borderId="18" xfId="0" applyFont="1" applyBorder="1"/>
    <xf numFmtId="0" fontId="0" fillId="0" borderId="29" xfId="0" applyBorder="1"/>
    <xf numFmtId="11" fontId="11" fillId="0" borderId="19" xfId="0" applyNumberFormat="1" applyFont="1" applyBorder="1"/>
    <xf numFmtId="0" fontId="12" fillId="0" borderId="30" xfId="0" applyFont="1" applyBorder="1" applyAlignment="1">
      <alignment horizontal="center"/>
    </xf>
    <xf numFmtId="0" fontId="13" fillId="9" borderId="3" xfId="0" applyFont="1" applyFill="1" applyBorder="1" applyAlignment="1"/>
    <xf numFmtId="0" fontId="13" fillId="9" borderId="4" xfId="0" applyFont="1" applyFill="1" applyBorder="1" applyAlignment="1"/>
    <xf numFmtId="0" fontId="13" fillId="9" borderId="4" xfId="0" applyFont="1" applyFill="1" applyBorder="1" applyAlignment="1">
      <alignment horizontal="center"/>
    </xf>
    <xf numFmtId="0" fontId="14" fillId="0" borderId="31" xfId="0" applyFont="1" applyFill="1" applyBorder="1"/>
    <xf numFmtId="0" fontId="13" fillId="6" borderId="32" xfId="0" applyFont="1" applyFill="1" applyBorder="1" applyAlignment="1">
      <alignment horizontal="left" vertical="center"/>
    </xf>
    <xf numFmtId="0" fontId="13" fillId="6" borderId="33" xfId="0" applyFont="1" applyFill="1" applyBorder="1" applyAlignment="1">
      <alignment horizontal="center" vertical="top"/>
    </xf>
    <xf numFmtId="0" fontId="13" fillId="6" borderId="31" xfId="0" applyFont="1" applyFill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16" fillId="0" borderId="35" xfId="0" applyFont="1" applyFill="1" applyBorder="1"/>
    <xf numFmtId="0" fontId="13" fillId="6" borderId="11" xfId="0" applyFont="1" applyFill="1" applyBorder="1" applyAlignment="1">
      <alignment horizontal="left" vertical="center"/>
    </xf>
    <xf numFmtId="0" fontId="13" fillId="6" borderId="10" xfId="0" applyFont="1" applyFill="1" applyBorder="1" applyAlignment="1">
      <alignment horizontal="center" vertical="top"/>
    </xf>
    <xf numFmtId="0" fontId="13" fillId="6" borderId="35" xfId="0" applyFont="1" applyFill="1" applyBorder="1" applyAlignment="1">
      <alignment horizontal="center" vertical="center"/>
    </xf>
    <xf numFmtId="0" fontId="14" fillId="0" borderId="35" xfId="0" applyFont="1" applyFill="1" applyBorder="1"/>
    <xf numFmtId="0" fontId="16" fillId="0" borderId="36" xfId="0" applyFont="1" applyFill="1" applyBorder="1"/>
    <xf numFmtId="0" fontId="13" fillId="6" borderId="37" xfId="0" applyFont="1" applyFill="1" applyBorder="1" applyAlignment="1">
      <alignment horizontal="left" vertical="center"/>
    </xf>
    <xf numFmtId="0" fontId="13" fillId="6" borderId="38" xfId="0" applyFont="1" applyFill="1" applyBorder="1" applyAlignment="1">
      <alignment horizontal="center" vertical="top"/>
    </xf>
    <xf numFmtId="0" fontId="13" fillId="6" borderId="36" xfId="0" applyFont="1" applyFill="1" applyBorder="1" applyAlignment="1">
      <alignment horizontal="center" vertical="center"/>
    </xf>
    <xf numFmtId="0" fontId="16" fillId="0" borderId="31" xfId="0" applyFont="1" applyFill="1" applyBorder="1"/>
    <xf numFmtId="0" fontId="13" fillId="10" borderId="32" xfId="0" applyFont="1" applyFill="1" applyBorder="1" applyAlignment="1">
      <alignment horizontal="left" vertical="center"/>
    </xf>
    <xf numFmtId="0" fontId="13" fillId="10" borderId="6" xfId="0" applyFont="1" applyFill="1" applyBorder="1" applyAlignment="1">
      <alignment horizontal="center" vertical="top"/>
    </xf>
    <xf numFmtId="0" fontId="13" fillId="10" borderId="33" xfId="0" applyFont="1" applyFill="1" applyBorder="1" applyAlignment="1">
      <alignment horizontal="center" vertical="center"/>
    </xf>
    <xf numFmtId="0" fontId="13" fillId="10" borderId="31" xfId="0" applyFont="1" applyFill="1" applyBorder="1" applyAlignment="1">
      <alignment horizontal="center" vertical="center"/>
    </xf>
    <xf numFmtId="0" fontId="13" fillId="10" borderId="11" xfId="0" applyFont="1" applyFill="1" applyBorder="1" applyAlignment="1">
      <alignment horizontal="left" vertical="center"/>
    </xf>
    <xf numFmtId="0" fontId="13" fillId="10" borderId="8" xfId="0" applyFont="1" applyFill="1" applyBorder="1" applyAlignment="1">
      <alignment horizontal="center" vertical="top"/>
    </xf>
    <xf numFmtId="0" fontId="13" fillId="10" borderId="10" xfId="0" applyFont="1" applyFill="1" applyBorder="1" applyAlignment="1">
      <alignment horizontal="center" vertical="center"/>
    </xf>
    <xf numFmtId="0" fontId="13" fillId="10" borderId="35" xfId="0" applyFont="1" applyFill="1" applyBorder="1" applyAlignment="1">
      <alignment horizontal="center" vertical="center"/>
    </xf>
    <xf numFmtId="0" fontId="13" fillId="10" borderId="37" xfId="0" applyFont="1" applyFill="1" applyBorder="1" applyAlignment="1">
      <alignment horizontal="left" vertical="center"/>
    </xf>
    <xf numFmtId="0" fontId="13" fillId="10" borderId="9" xfId="0" applyFont="1" applyFill="1" applyBorder="1" applyAlignment="1">
      <alignment horizontal="center" vertical="top"/>
    </xf>
    <xf numFmtId="0" fontId="13" fillId="10" borderId="38" xfId="0" applyFont="1" applyFill="1" applyBorder="1" applyAlignment="1">
      <alignment horizontal="center" vertical="center"/>
    </xf>
    <xf numFmtId="0" fontId="13" fillId="10" borderId="36" xfId="0" applyFont="1" applyFill="1" applyBorder="1" applyAlignment="1">
      <alignment horizontal="center" vertical="center"/>
    </xf>
    <xf numFmtId="0" fontId="13" fillId="11" borderId="32" xfId="0" applyFont="1" applyFill="1" applyBorder="1" applyAlignment="1">
      <alignment horizontal="left" vertical="center"/>
    </xf>
    <xf numFmtId="0" fontId="13" fillId="11" borderId="6" xfId="0" applyFont="1" applyFill="1" applyBorder="1" applyAlignment="1">
      <alignment horizontal="center" vertical="top"/>
    </xf>
    <xf numFmtId="0" fontId="13" fillId="11" borderId="6" xfId="0" applyFont="1" applyFill="1" applyBorder="1" applyAlignment="1">
      <alignment horizontal="center" vertical="center"/>
    </xf>
    <xf numFmtId="0" fontId="13" fillId="11" borderId="33" xfId="0" applyFont="1" applyFill="1" applyBorder="1" applyAlignment="1">
      <alignment horizontal="center" vertical="center"/>
    </xf>
    <xf numFmtId="0" fontId="13" fillId="11" borderId="31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left" vertical="center"/>
    </xf>
    <xf numFmtId="0" fontId="13" fillId="11" borderId="8" xfId="0" applyFont="1" applyFill="1" applyBorder="1" applyAlignment="1">
      <alignment horizontal="center" vertical="top"/>
    </xf>
    <xf numFmtId="0" fontId="13" fillId="11" borderId="8" xfId="0" applyFont="1" applyFill="1" applyBorder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13" fillId="11" borderId="37" xfId="0" applyFont="1" applyFill="1" applyBorder="1" applyAlignment="1">
      <alignment horizontal="left" vertical="center"/>
    </xf>
    <xf numFmtId="0" fontId="13" fillId="11" borderId="9" xfId="0" applyFont="1" applyFill="1" applyBorder="1" applyAlignment="1">
      <alignment horizontal="center" vertical="top"/>
    </xf>
    <xf numFmtId="0" fontId="13" fillId="11" borderId="9" xfId="0" applyFont="1" applyFill="1" applyBorder="1" applyAlignment="1">
      <alignment horizontal="center" vertical="center"/>
    </xf>
    <xf numFmtId="0" fontId="13" fillId="11" borderId="38" xfId="0" applyFont="1" applyFill="1" applyBorder="1" applyAlignment="1">
      <alignment horizontal="center" vertical="center"/>
    </xf>
    <xf numFmtId="0" fontId="13" fillId="11" borderId="36" xfId="0" applyFont="1" applyFill="1" applyBorder="1" applyAlignment="1">
      <alignment horizontal="center" vertical="center"/>
    </xf>
    <xf numFmtId="0" fontId="13" fillId="12" borderId="32" xfId="0" applyFont="1" applyFill="1" applyBorder="1" applyAlignment="1">
      <alignment horizontal="left" vertical="center"/>
    </xf>
    <xf numFmtId="0" fontId="13" fillId="12" borderId="6" xfId="0" applyFont="1" applyFill="1" applyBorder="1" applyAlignment="1">
      <alignment horizontal="center" vertical="top"/>
    </xf>
    <xf numFmtId="0" fontId="13" fillId="12" borderId="6" xfId="0" applyFont="1" applyFill="1" applyBorder="1" applyAlignment="1">
      <alignment horizontal="center" vertical="center"/>
    </xf>
    <xf numFmtId="0" fontId="13" fillId="12" borderId="33" xfId="0" applyFont="1" applyFill="1" applyBorder="1" applyAlignment="1">
      <alignment horizontal="center" vertical="center"/>
    </xf>
    <xf numFmtId="0" fontId="13" fillId="12" borderId="31" xfId="0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left" vertical="center"/>
    </xf>
    <xf numFmtId="0" fontId="13" fillId="12" borderId="8" xfId="0" applyFont="1" applyFill="1" applyBorder="1" applyAlignment="1">
      <alignment horizontal="center" vertical="top"/>
    </xf>
    <xf numFmtId="0" fontId="13" fillId="12" borderId="8" xfId="0" applyFont="1" applyFill="1" applyBorder="1" applyAlignment="1">
      <alignment horizontal="center" vertical="center"/>
    </xf>
    <xf numFmtId="0" fontId="13" fillId="12" borderId="10" xfId="0" applyFont="1" applyFill="1" applyBorder="1" applyAlignment="1">
      <alignment horizontal="center" vertical="center"/>
    </xf>
    <xf numFmtId="0" fontId="13" fillId="12" borderId="35" xfId="0" applyFont="1" applyFill="1" applyBorder="1" applyAlignment="1">
      <alignment horizontal="center" vertical="center"/>
    </xf>
    <xf numFmtId="0" fontId="13" fillId="12" borderId="37" xfId="0" applyFont="1" applyFill="1" applyBorder="1" applyAlignment="1">
      <alignment horizontal="left" vertical="center"/>
    </xf>
    <xf numFmtId="0" fontId="13" fillId="12" borderId="9" xfId="0" applyFont="1" applyFill="1" applyBorder="1" applyAlignment="1">
      <alignment horizontal="center" vertical="top"/>
    </xf>
    <xf numFmtId="0" fontId="13" fillId="12" borderId="9" xfId="0" applyFont="1" applyFill="1" applyBorder="1" applyAlignment="1">
      <alignment horizontal="center" vertical="center"/>
    </xf>
    <xf numFmtId="0" fontId="13" fillId="12" borderId="38" xfId="0" applyFont="1" applyFill="1" applyBorder="1" applyAlignment="1">
      <alignment horizontal="center" vertical="center"/>
    </xf>
    <xf numFmtId="0" fontId="13" fillId="12" borderId="36" xfId="0" applyFont="1" applyFill="1" applyBorder="1" applyAlignment="1">
      <alignment horizontal="center" vertical="center"/>
    </xf>
    <xf numFmtId="0" fontId="13" fillId="13" borderId="32" xfId="0" applyFont="1" applyFill="1" applyBorder="1" applyAlignment="1">
      <alignment horizontal="left" vertical="center"/>
    </xf>
    <xf numFmtId="0" fontId="13" fillId="13" borderId="6" xfId="0" applyFont="1" applyFill="1" applyBorder="1" applyAlignment="1">
      <alignment horizontal="center" vertical="top"/>
    </xf>
    <xf numFmtId="0" fontId="13" fillId="13" borderId="6" xfId="0" applyFont="1" applyFill="1" applyBorder="1" applyAlignment="1">
      <alignment horizontal="center" vertical="center"/>
    </xf>
    <xf numFmtId="0" fontId="13" fillId="13" borderId="33" xfId="0" applyFont="1" applyFill="1" applyBorder="1" applyAlignment="1">
      <alignment horizontal="center" vertical="center"/>
    </xf>
    <xf numFmtId="0" fontId="13" fillId="13" borderId="11" xfId="0" applyFont="1" applyFill="1" applyBorder="1" applyAlignment="1">
      <alignment horizontal="left" vertical="center"/>
    </xf>
    <xf numFmtId="0" fontId="13" fillId="13" borderId="8" xfId="0" applyFont="1" applyFill="1" applyBorder="1" applyAlignment="1">
      <alignment horizontal="center" vertical="top"/>
    </xf>
    <xf numFmtId="0" fontId="13" fillId="13" borderId="8" xfId="0" applyFont="1" applyFill="1" applyBorder="1" applyAlignment="1">
      <alignment horizontal="center" vertical="center"/>
    </xf>
    <xf numFmtId="0" fontId="13" fillId="13" borderId="10" xfId="0" applyFont="1" applyFill="1" applyBorder="1" applyAlignment="1">
      <alignment horizontal="center" vertical="center"/>
    </xf>
    <xf numFmtId="0" fontId="13" fillId="13" borderId="37" xfId="0" applyFont="1" applyFill="1" applyBorder="1" applyAlignment="1">
      <alignment horizontal="left" vertical="center"/>
    </xf>
    <xf numFmtId="0" fontId="13" fillId="13" borderId="9" xfId="0" applyFont="1" applyFill="1" applyBorder="1" applyAlignment="1">
      <alignment horizontal="center" vertical="top"/>
    </xf>
    <xf numFmtId="0" fontId="13" fillId="13" borderId="9" xfId="0" applyFont="1" applyFill="1" applyBorder="1" applyAlignment="1">
      <alignment horizontal="center" vertical="center"/>
    </xf>
    <xf numFmtId="0" fontId="13" fillId="13" borderId="38" xfId="0" applyFont="1" applyFill="1" applyBorder="1" applyAlignment="1">
      <alignment horizontal="center" vertical="center"/>
    </xf>
    <xf numFmtId="0" fontId="13" fillId="14" borderId="32" xfId="0" applyFont="1" applyFill="1" applyBorder="1" applyAlignment="1">
      <alignment horizontal="left" vertical="center"/>
    </xf>
    <xf numFmtId="0" fontId="13" fillId="14" borderId="6" xfId="0" applyFont="1" applyFill="1" applyBorder="1" applyAlignment="1">
      <alignment horizontal="center" vertical="top"/>
    </xf>
    <xf numFmtId="0" fontId="13" fillId="14" borderId="6" xfId="0" applyFont="1" applyFill="1" applyBorder="1" applyAlignment="1">
      <alignment horizontal="center" vertical="center"/>
    </xf>
    <xf numFmtId="0" fontId="14" fillId="0" borderId="36" xfId="0" applyFont="1" applyFill="1" applyBorder="1"/>
    <xf numFmtId="0" fontId="13" fillId="14" borderId="37" xfId="0" applyFont="1" applyFill="1" applyBorder="1" applyAlignment="1">
      <alignment horizontal="left" vertical="center"/>
    </xf>
    <xf numFmtId="0" fontId="13" fillId="14" borderId="9" xfId="0" applyFont="1" applyFill="1" applyBorder="1" applyAlignment="1">
      <alignment horizontal="center" vertical="top"/>
    </xf>
    <xf numFmtId="0" fontId="13" fillId="14" borderId="9" xfId="0" applyFont="1" applyFill="1" applyBorder="1" applyAlignment="1">
      <alignment horizontal="center" vertical="center"/>
    </xf>
    <xf numFmtId="0" fontId="13" fillId="15" borderId="32" xfId="0" applyFont="1" applyFill="1" applyBorder="1" applyAlignment="1">
      <alignment horizontal="left" vertical="center"/>
    </xf>
    <xf numFmtId="0" fontId="13" fillId="15" borderId="6" xfId="0" applyFont="1" applyFill="1" applyBorder="1" applyAlignment="1">
      <alignment horizontal="center" vertical="top"/>
    </xf>
    <xf numFmtId="0" fontId="13" fillId="15" borderId="6" xfId="0" applyFont="1" applyFill="1" applyBorder="1" applyAlignment="1">
      <alignment horizontal="center" vertical="center"/>
    </xf>
    <xf numFmtId="0" fontId="13" fillId="15" borderId="37" xfId="0" applyFont="1" applyFill="1" applyBorder="1" applyAlignment="1">
      <alignment horizontal="left" vertical="center"/>
    </xf>
    <xf numFmtId="0" fontId="13" fillId="15" borderId="9" xfId="0" applyFont="1" applyFill="1" applyBorder="1" applyAlignment="1">
      <alignment horizontal="center" vertical="top"/>
    </xf>
    <xf numFmtId="0" fontId="13" fillId="15" borderId="9" xfId="0" applyFont="1" applyFill="1" applyBorder="1" applyAlignment="1">
      <alignment horizontal="center" vertical="center"/>
    </xf>
    <xf numFmtId="0" fontId="13" fillId="16" borderId="32" xfId="0" applyFont="1" applyFill="1" applyBorder="1" applyAlignment="1">
      <alignment horizontal="left" vertical="center"/>
    </xf>
    <xf numFmtId="0" fontId="13" fillId="16" borderId="6" xfId="0" applyFont="1" applyFill="1" applyBorder="1" applyAlignment="1">
      <alignment horizontal="center" vertical="top"/>
    </xf>
    <xf numFmtId="0" fontId="13" fillId="16" borderId="6" xfId="0" applyFont="1" applyFill="1" applyBorder="1" applyAlignment="1">
      <alignment horizontal="center" vertical="center"/>
    </xf>
    <xf numFmtId="0" fontId="13" fillId="16" borderId="37" xfId="0" applyFont="1" applyFill="1" applyBorder="1" applyAlignment="1">
      <alignment horizontal="left" vertical="center"/>
    </xf>
    <xf numFmtId="0" fontId="13" fillId="16" borderId="9" xfId="0" applyFont="1" applyFill="1" applyBorder="1" applyAlignment="1">
      <alignment horizontal="center" vertical="top"/>
    </xf>
    <xf numFmtId="0" fontId="13" fillId="16" borderId="9" xfId="0" applyFont="1" applyFill="1" applyBorder="1" applyAlignment="1">
      <alignment horizontal="center" vertical="center"/>
    </xf>
    <xf numFmtId="0" fontId="13" fillId="17" borderId="32" xfId="0" applyFont="1" applyFill="1" applyBorder="1" applyAlignment="1">
      <alignment horizontal="left" vertical="center"/>
    </xf>
    <xf numFmtId="0" fontId="13" fillId="17" borderId="6" xfId="0" applyFont="1" applyFill="1" applyBorder="1" applyAlignment="1">
      <alignment horizontal="center" vertical="top"/>
    </xf>
    <xf numFmtId="0" fontId="13" fillId="17" borderId="6" xfId="0" applyFont="1" applyFill="1" applyBorder="1" applyAlignment="1">
      <alignment horizontal="center" vertical="center"/>
    </xf>
    <xf numFmtId="0" fontId="16" fillId="0" borderId="39" xfId="0" applyFont="1" applyFill="1" applyBorder="1"/>
    <xf numFmtId="0" fontId="13" fillId="17" borderId="40" xfId="0" applyFont="1" applyFill="1" applyBorder="1" applyAlignment="1">
      <alignment horizontal="left" vertical="center"/>
    </xf>
    <xf numFmtId="0" fontId="13" fillId="17" borderId="14" xfId="0" applyFont="1" applyFill="1" applyBorder="1" applyAlignment="1">
      <alignment horizontal="center" vertical="top"/>
    </xf>
    <xf numFmtId="0" fontId="13" fillId="17" borderId="14" xfId="0" applyFont="1" applyFill="1" applyBorder="1" applyAlignment="1">
      <alignment horizontal="center" vertical="center"/>
    </xf>
    <xf numFmtId="0" fontId="16" fillId="0" borderId="41" xfId="0" applyFont="1" applyFill="1" applyBorder="1"/>
    <xf numFmtId="0" fontId="17" fillId="18" borderId="42" xfId="0" applyFont="1" applyFill="1" applyBorder="1" applyAlignment="1">
      <alignment horizontal="left" vertical="center"/>
    </xf>
    <xf numFmtId="0" fontId="17" fillId="18" borderId="43" xfId="0" applyFont="1" applyFill="1" applyBorder="1" applyAlignment="1">
      <alignment horizontal="center" vertical="top"/>
    </xf>
    <xf numFmtId="0" fontId="17" fillId="18" borderId="43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center"/>
    </xf>
    <xf numFmtId="0" fontId="13" fillId="13" borderId="31" xfId="0" applyFont="1" applyFill="1" applyBorder="1" applyAlignment="1">
      <alignment horizontal="center" vertical="center"/>
    </xf>
    <xf numFmtId="0" fontId="13" fillId="13" borderId="35" xfId="0" applyFont="1" applyFill="1" applyBorder="1" applyAlignment="1">
      <alignment horizontal="center" vertical="center"/>
    </xf>
    <xf numFmtId="0" fontId="13" fillId="13" borderId="36" xfId="0" applyFont="1" applyFill="1" applyBorder="1" applyAlignment="1">
      <alignment horizontal="center" vertical="center"/>
    </xf>
    <xf numFmtId="0" fontId="13" fillId="14" borderId="33" xfId="0" applyFont="1" applyFill="1" applyBorder="1" applyAlignment="1">
      <alignment horizontal="center" vertical="center"/>
    </xf>
    <xf numFmtId="0" fontId="13" fillId="14" borderId="31" xfId="0" applyFont="1" applyFill="1" applyBorder="1" applyAlignment="1">
      <alignment horizontal="center" vertical="center"/>
    </xf>
    <xf numFmtId="0" fontId="13" fillId="14" borderId="38" xfId="0" applyFont="1" applyFill="1" applyBorder="1" applyAlignment="1">
      <alignment horizontal="center" vertical="center"/>
    </xf>
    <xf numFmtId="0" fontId="13" fillId="14" borderId="36" xfId="0" applyFont="1" applyFill="1" applyBorder="1" applyAlignment="1">
      <alignment horizontal="center" vertical="center"/>
    </xf>
    <xf numFmtId="0" fontId="13" fillId="15" borderId="33" xfId="0" applyFont="1" applyFill="1" applyBorder="1" applyAlignment="1">
      <alignment horizontal="center" vertical="center"/>
    </xf>
    <xf numFmtId="0" fontId="13" fillId="15" borderId="31" xfId="0" applyFont="1" applyFill="1" applyBorder="1" applyAlignment="1">
      <alignment horizontal="center" vertical="center"/>
    </xf>
    <xf numFmtId="0" fontId="13" fillId="15" borderId="38" xfId="0" applyFont="1" applyFill="1" applyBorder="1" applyAlignment="1">
      <alignment horizontal="center" vertical="center"/>
    </xf>
    <xf numFmtId="0" fontId="13" fillId="15" borderId="36" xfId="0" applyFont="1" applyFill="1" applyBorder="1" applyAlignment="1">
      <alignment horizontal="center" vertical="center"/>
    </xf>
    <xf numFmtId="0" fontId="13" fillId="16" borderId="33" xfId="0" applyFont="1" applyFill="1" applyBorder="1" applyAlignment="1">
      <alignment horizontal="center" vertical="center"/>
    </xf>
    <xf numFmtId="0" fontId="13" fillId="16" borderId="31" xfId="0" applyFont="1" applyFill="1" applyBorder="1" applyAlignment="1">
      <alignment horizontal="center" vertical="center"/>
    </xf>
    <xf numFmtId="0" fontId="13" fillId="16" borderId="38" xfId="0" applyFont="1" applyFill="1" applyBorder="1" applyAlignment="1">
      <alignment horizontal="center" vertical="center"/>
    </xf>
    <xf numFmtId="0" fontId="13" fillId="16" borderId="36" xfId="0" applyFont="1" applyFill="1" applyBorder="1" applyAlignment="1">
      <alignment horizontal="center" vertical="center"/>
    </xf>
    <xf numFmtId="0" fontId="13" fillId="17" borderId="33" xfId="0" applyFont="1" applyFill="1" applyBorder="1" applyAlignment="1">
      <alignment horizontal="center" vertical="center"/>
    </xf>
    <xf numFmtId="0" fontId="13" fillId="17" borderId="31" xfId="0" applyFont="1" applyFill="1" applyBorder="1" applyAlignment="1">
      <alignment horizontal="center" vertical="center"/>
    </xf>
    <xf numFmtId="0" fontId="13" fillId="17" borderId="44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7" fillId="18" borderId="45" xfId="0" applyFont="1" applyFill="1" applyBorder="1" applyAlignment="1">
      <alignment horizontal="center" vertical="center"/>
    </xf>
    <xf numFmtId="0" fontId="17" fillId="18" borderId="30" xfId="0" applyFont="1" applyFill="1" applyBorder="1" applyAlignment="1">
      <alignment horizontal="center" vertical="center"/>
    </xf>
    <xf numFmtId="0" fontId="0" fillId="2" borderId="0" xfId="0" applyFill="1" applyBorder="1"/>
    <xf numFmtId="0" fontId="18" fillId="19" borderId="30" xfId="0" applyFont="1" applyFill="1" applyBorder="1" applyAlignment="1">
      <alignment horizontal="center" vertical="center"/>
    </xf>
    <xf numFmtId="0" fontId="19" fillId="8" borderId="46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right"/>
    </xf>
    <xf numFmtId="0" fontId="19" fillId="8" borderId="35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right"/>
    </xf>
    <xf numFmtId="0" fontId="19" fillId="8" borderId="39" xfId="0" applyFont="1" applyFill="1" applyBorder="1" applyAlignment="1">
      <alignment horizontal="center" vertical="center"/>
    </xf>
    <xf numFmtId="0" fontId="20" fillId="0" borderId="39" xfId="0" applyFont="1" applyFill="1" applyBorder="1" applyAlignment="1">
      <alignment horizontal="right"/>
    </xf>
    <xf numFmtId="0" fontId="18" fillId="19" borderId="1" xfId="0" applyFont="1" applyFill="1" applyBorder="1" applyAlignment="1">
      <alignment horizontal="center" vertical="center"/>
    </xf>
    <xf numFmtId="0" fontId="19" fillId="8" borderId="27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9" fillId="8" borderId="28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9" fillId="8" borderId="29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3" borderId="0" xfId="0" applyFill="1"/>
    <xf numFmtId="0" fontId="21" fillId="3" borderId="0" xfId="0" applyFont="1" applyFill="1"/>
    <xf numFmtId="0" fontId="22" fillId="3" borderId="0" xfId="0" applyFont="1" applyFill="1"/>
    <xf numFmtId="0" fontId="23" fillId="3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b val="1"/>
        <i val="0"/>
      </font>
      <fill>
        <patternFill patternType="solid"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2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Lift Chart</a:t>
            </a:r>
            <a:endParaRPr lang="en-US" sz="1100" b="0" i="0" u="sng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7231688081746"/>
          <c:y val="0.132094998541849"/>
          <c:w val="0.807930623873916"/>
          <c:h val="0.542258675998834"/>
        </c:manualLayout>
      </c:layout>
      <c:lineChart>
        <c:grouping val="standard"/>
        <c:varyColors val="0"/>
        <c:ser>
          <c:idx val="0"/>
          <c:order val="0"/>
          <c:tx>
            <c:strRef>
              <c:f>"Dev Sample"</c:f>
              <c:strCache>
                <c:ptCount val="1"/>
                <c:pt idx="0">
                  <c:v>Dev Sample</c:v>
                </c:pt>
              </c:strCache>
            </c:strRef>
          </c:tx>
          <c:spPr>
            <a:ln w="6350" cap="rnd" cmpd="sng" algn="ctr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'[1]Gains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[2]presentation!$R$20:$R$29</c:f>
              <c:numCache>
                <c:formatCode>General</c:formatCode>
                <c:ptCount val="10"/>
                <c:pt idx="0">
                  <c:v>1.318</c:v>
                </c:pt>
                <c:pt idx="1">
                  <c:v>1.24475</c:v>
                </c:pt>
                <c:pt idx="2">
                  <c:v>1.209</c:v>
                </c:pt>
                <c:pt idx="3">
                  <c:v>1.178875</c:v>
                </c:pt>
                <c:pt idx="4">
                  <c:v>1.1605</c:v>
                </c:pt>
                <c:pt idx="5">
                  <c:v>1.13558333333333</c:v>
                </c:pt>
                <c:pt idx="6">
                  <c:v>1.10871428571429</c:v>
                </c:pt>
                <c:pt idx="7">
                  <c:v>1.0735</c:v>
                </c:pt>
                <c:pt idx="8">
                  <c:v>1.03855555555556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"Val Sample"</c:f>
              <c:strCache>
                <c:ptCount val="1"/>
                <c:pt idx="0">
                  <c:v>Val Sample</c:v>
                </c:pt>
              </c:strCache>
            </c:strRef>
          </c:tx>
          <c:spPr>
            <a:ln w="635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[2]presentation!$R$4:$R$13</c:f>
              <c:numCache>
                <c:formatCode>General</c:formatCode>
                <c:ptCount val="10"/>
                <c:pt idx="0">
                  <c:v>1.52709359605911</c:v>
                </c:pt>
                <c:pt idx="1">
                  <c:v>1.44499178981938</c:v>
                </c:pt>
                <c:pt idx="2">
                  <c:v>1.44499178981938</c:v>
                </c:pt>
                <c:pt idx="3">
                  <c:v>1.39573070607553</c:v>
                </c:pt>
                <c:pt idx="4">
                  <c:v>1.33990147783251</c:v>
                </c:pt>
                <c:pt idx="5">
                  <c:v>1.27257799671593</c:v>
                </c:pt>
                <c:pt idx="6">
                  <c:v>1.17522871217453</c:v>
                </c:pt>
                <c:pt idx="7">
                  <c:v>1.11453201970443</c:v>
                </c:pt>
                <c:pt idx="8">
                  <c:v>1.05820105820106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ln w="9525" cap="rnd" cmpd="sng" algn="ctr">
              <a:solidFill>
                <a:srgbClr val="C00000"/>
              </a:solidFill>
              <a:prstDash val="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'[1]Gains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[2]presentation!$S$3:$S$13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364864"/>
        <c:axId val="83375616"/>
      </c:lineChart>
      <c:catAx>
        <c:axId val="833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  <a:endParaRPr lang="en-US" b="0">
                  <a:solidFill>
                    <a:srgbClr val="0070C0"/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3375616"/>
        <c:crosses val="autoZero"/>
        <c:auto val="1"/>
        <c:lblAlgn val="ctr"/>
        <c:lblOffset val="100"/>
        <c:noMultiLvlLbl val="0"/>
      </c:catAx>
      <c:valAx>
        <c:axId val="833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Lift</a:t>
                </a:r>
                <a:endParaRPr lang="en-US" b="0">
                  <a:solidFill>
                    <a:srgbClr val="0070C0"/>
                  </a:solidFill>
                </a:endParaRP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 w="9525" cap="flat" cmpd="sng" algn="ctr">
            <a:solidFill>
              <a:schemeClr val="bg1">
                <a:lumMod val="9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3364864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100" b="0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 b="0" u="sng"/>
              <a:t>Gains</a:t>
            </a:r>
            <a:r>
              <a:rPr lang="en-US" sz="1100" b="0" u="sng" baseline="0"/>
              <a:t> Chart</a:t>
            </a:r>
            <a:endParaRPr lang="en-US" sz="1100" b="0" u="sng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2435900057948"/>
          <c:y val="0.141711675707298"/>
          <c:w val="0.756395268773222"/>
          <c:h val="0.561026335904153"/>
        </c:manualLayout>
      </c:layout>
      <c:lineChart>
        <c:grouping val="standard"/>
        <c:varyColors val="0"/>
        <c:ser>
          <c:idx val="1"/>
          <c:order val="0"/>
          <c:tx>
            <c:strRef>
              <c:f>"Dev Sample"</c:f>
              <c:strCache>
                <c:ptCount val="1"/>
                <c:pt idx="0">
                  <c:v>Dev Sample</c:v>
                </c:pt>
              </c:strCache>
            </c:strRef>
          </c:tx>
          <c:spPr>
            <a:ln w="6350" cap="rnd" cmpd="sng" algn="ctr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'[1]Gains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[2]presentation!$I$20:$I$30</c:f>
              <c:numCache>
                <c:formatCode>General</c:formatCode>
                <c:ptCount val="11"/>
                <c:pt idx="0">
                  <c:v>0</c:v>
                </c:pt>
                <c:pt idx="1">
                  <c:v>0.1318</c:v>
                </c:pt>
                <c:pt idx="2">
                  <c:v>0.24895</c:v>
                </c:pt>
                <c:pt idx="3">
                  <c:v>0.3627</c:v>
                </c:pt>
                <c:pt idx="4">
                  <c:v>0.47155</c:v>
                </c:pt>
                <c:pt idx="5">
                  <c:v>0.58025</c:v>
                </c:pt>
                <c:pt idx="6">
                  <c:v>0.68135</c:v>
                </c:pt>
                <c:pt idx="7">
                  <c:v>0.7761</c:v>
                </c:pt>
                <c:pt idx="8">
                  <c:v>0.8588</c:v>
                </c:pt>
                <c:pt idx="9">
                  <c:v>0.9347</c:v>
                </c:pt>
                <c:pt idx="10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"Val Sample"</c:f>
              <c:strCache>
                <c:ptCount val="1"/>
                <c:pt idx="0">
                  <c:v>Val Sample</c:v>
                </c:pt>
              </c:strCache>
            </c:strRef>
          </c:tx>
          <c:spPr>
            <a:ln w="635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[2]presentation!$I$3:$I$13</c:f>
              <c:numCache>
                <c:formatCode>General</c:formatCode>
                <c:ptCount val="11"/>
                <c:pt idx="0">
                  <c:v>0</c:v>
                </c:pt>
                <c:pt idx="1">
                  <c:v>0.152709359605911</c:v>
                </c:pt>
                <c:pt idx="2">
                  <c:v>0.288998357963875</c:v>
                </c:pt>
                <c:pt idx="3">
                  <c:v>0.433497536945813</c:v>
                </c:pt>
                <c:pt idx="4">
                  <c:v>0.558292282430213</c:v>
                </c:pt>
                <c:pt idx="5">
                  <c:v>0.669950738916256</c:v>
                </c:pt>
                <c:pt idx="6">
                  <c:v>0.763546798029557</c:v>
                </c:pt>
                <c:pt idx="7">
                  <c:v>0.822660098522167</c:v>
                </c:pt>
                <c:pt idx="8">
                  <c:v>0.891625615763547</c:v>
                </c:pt>
                <c:pt idx="9">
                  <c:v>0.952380952380952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"Random"</c:f>
              <c:strCache>
                <c:ptCount val="1"/>
                <c:pt idx="0">
                  <c:v>Random</c:v>
                </c:pt>
              </c:strCache>
            </c:strRef>
          </c:tx>
          <c:spPr>
            <a:ln w="6350" cap="rnd" cmpd="sng" algn="ctr">
              <a:solidFill>
                <a:srgbClr val="C00000"/>
              </a:solidFill>
              <a:prstDash val="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'[1]Gains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[2]presentation!$Q$3:$Q$13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409920"/>
        <c:axId val="83420288"/>
      </c:lineChart>
      <c:catAx>
        <c:axId val="8340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  <a:endParaRPr lang="en-US" b="0">
                  <a:solidFill>
                    <a:srgbClr val="0070C0"/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3420288"/>
        <c:crosses val="autoZero"/>
        <c:auto val="1"/>
        <c:lblAlgn val="ctr"/>
        <c:lblOffset val="100"/>
        <c:noMultiLvlLbl val="0"/>
      </c:catAx>
      <c:valAx>
        <c:axId val="83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Proportion</a:t>
                </a:r>
                <a:r>
                  <a:rPr lang="en-US" b="0" baseline="0">
                    <a:solidFill>
                      <a:srgbClr val="0070C0"/>
                    </a:solidFill>
                  </a:rPr>
                  <a:t> of Churners</a:t>
                </a:r>
                <a:endParaRPr lang="en-US" b="0">
                  <a:solidFill>
                    <a:srgbClr val="0070C0"/>
                  </a:solidFill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3409920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Bad Rate- Dev and Val Comparison </a:t>
            </a:r>
            <a:endParaRPr lang="en-US" sz="1100" b="0" i="0" u="sng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"Dev Sample"</c:f>
              <c:strCache>
                <c:ptCount val="1"/>
                <c:pt idx="0">
                  <c:v>Dev Sample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>
                  <a:lumMod val="95000"/>
                </a:schemeClr>
              </a:solidFill>
            </a:ln>
          </c:spPr>
          <c:invertIfNegative val="0"/>
          <c:dLbls>
            <c:delete val="1"/>
          </c:dLbls>
          <c:cat>
            <c:numRef>
              <c:f>'[1]Gains Table - Dev &amp; Val Sample'!$P$19:$P$28</c:f>
              <c:numCache>
                <c:formatCode>General</c:formatCode>
                <c:ptCount val="10"/>
              </c:numCache>
            </c:numRef>
          </c:cat>
          <c:val>
            <c:numRef>
              <c:f>[2]presentation!$G$21:$G$30</c:f>
              <c:numCache>
                <c:formatCode>General</c:formatCode>
                <c:ptCount val="10"/>
                <c:pt idx="0">
                  <c:v>0.659</c:v>
                </c:pt>
                <c:pt idx="1">
                  <c:v>0.58575</c:v>
                </c:pt>
                <c:pt idx="2">
                  <c:v>0.56875</c:v>
                </c:pt>
                <c:pt idx="3">
                  <c:v>0.54425</c:v>
                </c:pt>
                <c:pt idx="4">
                  <c:v>0.5435</c:v>
                </c:pt>
                <c:pt idx="5">
                  <c:v>0.5055</c:v>
                </c:pt>
                <c:pt idx="6">
                  <c:v>0.47375</c:v>
                </c:pt>
                <c:pt idx="7">
                  <c:v>0.4135</c:v>
                </c:pt>
                <c:pt idx="8">
                  <c:v>0.3795</c:v>
                </c:pt>
                <c:pt idx="9">
                  <c:v>0.3265</c:v>
                </c:pt>
              </c:numCache>
            </c:numRef>
          </c:val>
        </c:ser>
        <c:ser>
          <c:idx val="1"/>
          <c:order val="1"/>
          <c:tx>
            <c:strRef>
              <c:f>"Val Sample"</c:f>
              <c:strCache>
                <c:ptCount val="1"/>
                <c:pt idx="0">
                  <c:v>Val Sample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bg1"/>
              </a:solidFill>
            </a:ln>
          </c:spPr>
          <c:invertIfNegative val="0"/>
          <c:dLbls>
            <c:delete val="1"/>
          </c:dLbls>
          <c:cat>
            <c:numRef>
              <c:f>'[1]Gains Table - Dev &amp; Val Sample'!$P$19:$P$28</c:f>
              <c:numCache>
                <c:formatCode>General</c:formatCode>
                <c:ptCount val="10"/>
              </c:numCache>
            </c:numRef>
          </c:cat>
          <c:val>
            <c:numRef>
              <c:f>[2]presentation!$G$4:$G$13</c:f>
              <c:numCache>
                <c:formatCode>General</c:formatCode>
                <c:ptCount val="10"/>
                <c:pt idx="0">
                  <c:v>0.0299613402061856</c:v>
                </c:pt>
                <c:pt idx="1">
                  <c:v>0.0267310789049919</c:v>
                </c:pt>
                <c:pt idx="2">
                  <c:v>0.028341384863124</c:v>
                </c:pt>
                <c:pt idx="3">
                  <c:v>0.0244766505636071</c:v>
                </c:pt>
                <c:pt idx="4">
                  <c:v>0.0219001610305958</c:v>
                </c:pt>
                <c:pt idx="5">
                  <c:v>0.0183634020618557</c:v>
                </c:pt>
                <c:pt idx="6">
                  <c:v>0.0115942028985507</c:v>
                </c:pt>
                <c:pt idx="7">
                  <c:v>0.0135265700483092</c:v>
                </c:pt>
                <c:pt idx="8">
                  <c:v>0.0119162640901771</c:v>
                </c:pt>
                <c:pt idx="9">
                  <c:v>0.00934278350515464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96704"/>
        <c:axId val="78374016"/>
      </c:barChart>
      <c:lineChart>
        <c:grouping val="standard"/>
        <c:varyColors val="0"/>
        <c:ser>
          <c:idx val="2"/>
          <c:order val="2"/>
          <c:tx>
            <c:strRef>
              <c:f>"Avg. Std Portfolio Churn Rate"</c:f>
              <c:strCache>
                <c:ptCount val="1"/>
                <c:pt idx="0">
                  <c:v>Avg. Std Portfolio Churn Rate</c:v>
                </c:pt>
              </c:strCache>
            </c:strRef>
          </c:tx>
          <c:spPr>
            <a:ln w="6350" cap="rnd" cmpd="sng" algn="ctr">
              <a:solidFill>
                <a:srgbClr val="C00000"/>
              </a:solidFill>
              <a:prstDash val="dash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{"Std Portfolio Churn Rate"}</c:f>
              <c:strCache>
                <c:ptCount val="1"/>
                <c:pt idx="0">
                  <c:v>Std Portfolio Churn Rate</c:v>
                </c:pt>
              </c:strCache>
            </c:strRef>
          </c:cat>
          <c:val>
            <c:numRef>
              <c:f>[2]presentation!$P$20:$P$29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96704"/>
        <c:axId val="78374016"/>
      </c:lineChart>
      <c:catAx>
        <c:axId val="778967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Decile</a:t>
                </a:r>
                <a:endParaRPr lang="en-US"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374016"/>
        <c:crosses val="autoZero"/>
        <c:auto val="1"/>
        <c:lblAlgn val="ctr"/>
        <c:lblOffset val="100"/>
        <c:noMultiLvlLbl val="0"/>
      </c:catAx>
      <c:valAx>
        <c:axId val="783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Churn Rate</a:t>
                </a:r>
                <a:endParaRPr lang="en-US"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6704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egendEntry>
        <c:idx val="2"/>
        <c:delete val="1"/>
      </c:legendEntry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142875</xdr:colOff>
      <xdr:row>3</xdr:row>
      <xdr:rowOff>28576</xdr:rowOff>
    </xdr:from>
    <xdr:to>
      <xdr:col>12</xdr:col>
      <xdr:colOff>400050</xdr:colOff>
      <xdr:row>5</xdr:row>
      <xdr:rowOff>152400</xdr:rowOff>
    </xdr:to>
    <xdr:sp>
      <xdr:nvSpPr>
        <xdr:cNvPr id="2" name="Right Brace 1"/>
        <xdr:cNvSpPr/>
      </xdr:nvSpPr>
      <xdr:spPr>
        <a:xfrm>
          <a:off x="8372475" y="895350"/>
          <a:ext cx="257175" cy="504825"/>
        </a:xfrm>
        <a:prstGeom prst="rightBrace">
          <a:avLst/>
        </a:prstGeom>
        <a:ln>
          <a:gradFill>
            <a:gsLst>
              <a:gs pos="0">
                <a:srgbClr val="000082"/>
              </a:gs>
              <a:gs pos="30000">
                <a:srgbClr val="66008F"/>
              </a:gs>
              <a:gs pos="64999">
                <a:srgbClr val="BA0066"/>
              </a:gs>
              <a:gs pos="89999">
                <a:srgbClr val="FF0000"/>
              </a:gs>
              <a:gs pos="100000">
                <a:srgbClr val="FF8200"/>
              </a:gs>
            </a:gsLst>
            <a:lin ang="5400000" scaled="0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228600</xdr:colOff>
      <xdr:row>11</xdr:row>
      <xdr:rowOff>76200</xdr:rowOff>
    </xdr:to>
    <xdr:sp>
      <xdr:nvSpPr>
        <xdr:cNvPr id="3" name="Rounded Rectangle 2"/>
        <xdr:cNvSpPr/>
      </xdr:nvSpPr>
      <xdr:spPr>
        <a:xfrm>
          <a:off x="8839200" y="866775"/>
          <a:ext cx="1447800" cy="1600200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is able to capture 67% of Churners in the top 5 deciles.</a:t>
          </a:r>
          <a:endParaRPr lang="en-US" sz="1100"/>
        </a:p>
      </xdr:txBody>
    </xdr:sp>
    <xdr:clientData/>
  </xdr:twoCellAnchor>
  <xdr:twoCellAnchor>
    <xdr:from>
      <xdr:col>12</xdr:col>
      <xdr:colOff>114300</xdr:colOff>
      <xdr:row>20</xdr:row>
      <xdr:rowOff>0</xdr:rowOff>
    </xdr:from>
    <xdr:to>
      <xdr:col>12</xdr:col>
      <xdr:colOff>466725</xdr:colOff>
      <xdr:row>22</xdr:row>
      <xdr:rowOff>171450</xdr:rowOff>
    </xdr:to>
    <xdr:sp>
      <xdr:nvSpPr>
        <xdr:cNvPr id="4" name="Right Brace 3"/>
        <xdr:cNvSpPr/>
      </xdr:nvSpPr>
      <xdr:spPr>
        <a:xfrm>
          <a:off x="8343900" y="4419600"/>
          <a:ext cx="352425" cy="552450"/>
        </a:xfrm>
        <a:prstGeom prst="rightBrace">
          <a:avLst/>
        </a:prstGeom>
        <a:noFill/>
        <a:ln>
          <a:gradFill>
            <a:gsLst>
              <a:gs pos="0">
                <a:srgbClr val="000082"/>
              </a:gs>
              <a:gs pos="30000">
                <a:srgbClr val="66008F"/>
              </a:gs>
              <a:gs pos="64999">
                <a:srgbClr val="BA0066"/>
              </a:gs>
              <a:gs pos="89999">
                <a:srgbClr val="FF0000"/>
              </a:gs>
              <a:gs pos="100000">
                <a:srgbClr val="FF8200"/>
              </a:gs>
            </a:gsLst>
            <a:lin ang="5400000" scaled="0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523875</xdr:colOff>
      <xdr:row>18</xdr:row>
      <xdr:rowOff>504824</xdr:rowOff>
    </xdr:from>
    <xdr:to>
      <xdr:col>14</xdr:col>
      <xdr:colOff>495300</xdr:colOff>
      <xdr:row>26</xdr:row>
      <xdr:rowOff>85725</xdr:rowOff>
    </xdr:to>
    <xdr:sp>
      <xdr:nvSpPr>
        <xdr:cNvPr id="5" name="Rounded Rectangle 4"/>
        <xdr:cNvSpPr/>
      </xdr:nvSpPr>
      <xdr:spPr>
        <a:xfrm>
          <a:off x="8753475" y="4219575"/>
          <a:ext cx="1190625" cy="1428750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is able to capture 50.5% of Churners in the top 6 deciles.</a:t>
          </a:r>
          <a:endParaRPr lang="en-US" sz="1100"/>
        </a:p>
      </xdr:txBody>
    </xdr:sp>
    <xdr:clientData/>
  </xdr:twoCellAnchor>
  <xdr:twoCellAnchor>
    <xdr:from>
      <xdr:col>10</xdr:col>
      <xdr:colOff>657224</xdr:colOff>
      <xdr:row>33</xdr:row>
      <xdr:rowOff>47625</xdr:rowOff>
    </xdr:from>
    <xdr:to>
      <xdr:col>19</xdr:col>
      <xdr:colOff>145256</xdr:colOff>
      <xdr:row>46</xdr:row>
      <xdr:rowOff>185739</xdr:rowOff>
    </xdr:to>
    <xdr:graphicFrame>
      <xdr:nvGraphicFramePr>
        <xdr:cNvPr id="6" name="Chart 5"/>
        <xdr:cNvGraphicFramePr/>
      </xdr:nvGraphicFramePr>
      <xdr:xfrm>
        <a:off x="7590790" y="6962775"/>
        <a:ext cx="5117465" cy="2614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32</xdr:row>
      <xdr:rowOff>76200</xdr:rowOff>
    </xdr:from>
    <xdr:to>
      <xdr:col>10</xdr:col>
      <xdr:colOff>466725</xdr:colOff>
      <xdr:row>47</xdr:row>
      <xdr:rowOff>100012</xdr:rowOff>
    </xdr:to>
    <xdr:graphicFrame>
      <xdr:nvGraphicFramePr>
        <xdr:cNvPr id="7" name="Chart 6"/>
        <xdr:cNvGraphicFramePr/>
      </xdr:nvGraphicFramePr>
      <xdr:xfrm>
        <a:off x="3962400" y="6800850"/>
        <a:ext cx="3438525" cy="2880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32</xdr:row>
      <xdr:rowOff>76200</xdr:rowOff>
    </xdr:from>
    <xdr:to>
      <xdr:col>5</xdr:col>
      <xdr:colOff>47625</xdr:colOff>
      <xdr:row>46</xdr:row>
      <xdr:rowOff>171450</xdr:rowOff>
    </xdr:to>
    <xdr:graphicFrame>
      <xdr:nvGraphicFramePr>
        <xdr:cNvPr id="8" name="Chart 7"/>
        <xdr:cNvGraphicFramePr/>
      </xdr:nvGraphicFramePr>
      <xdr:xfrm>
        <a:off x="180975" y="6800850"/>
        <a:ext cx="3629025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Current\SAS\SASUniversityEdition\myfolders\MEGA%20Case\Logistic\Final%20Logistic\Logistic%20Regression-Model%20Building%20Template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Current\SAS\SASUniversityEdition\myfolders\MEGA%20Case\Logistic\v2%20(FINAL)\Prepration%20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usiness Problem"/>
      <sheetName val="Model Equation"/>
      <sheetName val="Gains Table - Dev &amp; Val Sample"/>
      <sheetName val="Sheet1"/>
    </sheetNames>
    <sheetDataSet>
      <sheetData sheetId="0" refreshError="1"/>
      <sheetData sheetId="1" refreshError="1"/>
      <sheetData sheetId="2">
        <row r="3">
          <cell r="A3">
            <v>0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9">
          <cell r="A19">
            <v>1</v>
          </cell>
        </row>
        <row r="20">
          <cell r="A20">
            <v>2</v>
          </cell>
        </row>
        <row r="21">
          <cell r="A21">
            <v>3</v>
          </cell>
        </row>
        <row r="22">
          <cell r="A22">
            <v>4</v>
          </cell>
        </row>
        <row r="23">
          <cell r="A23">
            <v>5</v>
          </cell>
        </row>
        <row r="24">
          <cell r="A24">
            <v>6</v>
          </cell>
        </row>
        <row r="25">
          <cell r="A25">
            <v>7</v>
          </cell>
        </row>
        <row r="26">
          <cell r="A26">
            <v>8</v>
          </cell>
        </row>
        <row r="27">
          <cell r="A27">
            <v>9</v>
          </cell>
        </row>
        <row r="28">
          <cell r="A28">
            <v>10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 of conti"/>
      <sheetName val="mode of categ"/>
      <sheetName val="Chi square"/>
      <sheetName val="syntax outlier"/>
      <sheetName val="syntax ."/>
      <sheetName val="IMAGE VARS"/>
      <sheetName val="MY VARS"/>
      <sheetName val="nUMERICAL dEBATE"/>
      <sheetName val="fa"/>
      <sheetName val="fINAL cATEGORICAL"/>
      <sheetName val="fINAL cONTI vARS"/>
      <sheetName val="FINAL LIST"/>
      <sheetName val="output"/>
      <sheetName val="OUTPUT SYNTAX"/>
      <sheetName val="Decile"/>
      <sheetName val="present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I3">
            <v>0</v>
          </cell>
        </row>
        <row r="3">
          <cell r="Q3">
            <v>0</v>
          </cell>
        </row>
        <row r="3">
          <cell r="S3">
            <v>1</v>
          </cell>
        </row>
        <row r="4">
          <cell r="G4">
            <v>0.0299613402061856</v>
          </cell>
        </row>
        <row r="4">
          <cell r="I4">
            <v>0.152709359605911</v>
          </cell>
        </row>
        <row r="4">
          <cell r="Q4">
            <v>0.1</v>
          </cell>
          <cell r="R4">
            <v>1.52709359605911</v>
          </cell>
          <cell r="S4">
            <v>1</v>
          </cell>
        </row>
        <row r="5">
          <cell r="G5">
            <v>0.0267310789049919</v>
          </cell>
        </row>
        <row r="5">
          <cell r="I5">
            <v>0.288998357963875</v>
          </cell>
        </row>
        <row r="5">
          <cell r="Q5">
            <v>0.2</v>
          </cell>
          <cell r="R5">
            <v>1.44499178981938</v>
          </cell>
          <cell r="S5">
            <v>1</v>
          </cell>
        </row>
        <row r="6">
          <cell r="G6">
            <v>0.028341384863124</v>
          </cell>
        </row>
        <row r="6">
          <cell r="I6">
            <v>0.433497536945813</v>
          </cell>
        </row>
        <row r="6">
          <cell r="Q6">
            <v>0.3</v>
          </cell>
          <cell r="R6">
            <v>1.44499178981938</v>
          </cell>
          <cell r="S6">
            <v>1</v>
          </cell>
        </row>
        <row r="7">
          <cell r="G7">
            <v>0.0244766505636071</v>
          </cell>
        </row>
        <row r="7">
          <cell r="I7">
            <v>0.558292282430213</v>
          </cell>
        </row>
        <row r="7">
          <cell r="Q7">
            <v>0.4</v>
          </cell>
          <cell r="R7">
            <v>1.39573070607553</v>
          </cell>
          <cell r="S7">
            <v>1</v>
          </cell>
        </row>
        <row r="8">
          <cell r="G8">
            <v>0.0219001610305958</v>
          </cell>
        </row>
        <row r="8">
          <cell r="I8">
            <v>0.669950738916256</v>
          </cell>
        </row>
        <row r="8">
          <cell r="Q8">
            <v>0.5</v>
          </cell>
          <cell r="R8">
            <v>1.33990147783251</v>
          </cell>
          <cell r="S8">
            <v>1</v>
          </cell>
        </row>
        <row r="9">
          <cell r="G9">
            <v>0.0183634020618557</v>
          </cell>
        </row>
        <row r="9">
          <cell r="I9">
            <v>0.763546798029557</v>
          </cell>
        </row>
        <row r="9">
          <cell r="Q9">
            <v>0.6</v>
          </cell>
          <cell r="R9">
            <v>1.27257799671593</v>
          </cell>
          <cell r="S9">
            <v>1</v>
          </cell>
        </row>
        <row r="10">
          <cell r="G10">
            <v>0.0115942028985507</v>
          </cell>
        </row>
        <row r="10">
          <cell r="I10">
            <v>0.822660098522167</v>
          </cell>
        </row>
        <row r="10">
          <cell r="Q10">
            <v>0.7</v>
          </cell>
          <cell r="R10">
            <v>1.17522871217453</v>
          </cell>
          <cell r="S10">
            <v>1</v>
          </cell>
        </row>
        <row r="11">
          <cell r="G11">
            <v>0.0135265700483092</v>
          </cell>
        </row>
        <row r="11">
          <cell r="I11">
            <v>0.891625615763547</v>
          </cell>
        </row>
        <row r="11">
          <cell r="Q11">
            <v>0.8</v>
          </cell>
          <cell r="R11">
            <v>1.11453201970443</v>
          </cell>
          <cell r="S11">
            <v>1</v>
          </cell>
        </row>
        <row r="12">
          <cell r="G12">
            <v>0.0119162640901771</v>
          </cell>
        </row>
        <row r="12">
          <cell r="I12">
            <v>0.952380952380952</v>
          </cell>
        </row>
        <row r="12">
          <cell r="Q12">
            <v>0.9</v>
          </cell>
          <cell r="R12">
            <v>1.05820105820106</v>
          </cell>
          <cell r="S12">
            <v>1</v>
          </cell>
        </row>
        <row r="13">
          <cell r="G13">
            <v>0.00934278350515464</v>
          </cell>
        </row>
        <row r="13">
          <cell r="I13">
            <v>1</v>
          </cell>
        </row>
        <row r="13">
          <cell r="Q13">
            <v>1</v>
          </cell>
          <cell r="R13">
            <v>1</v>
          </cell>
          <cell r="S13">
            <v>1</v>
          </cell>
        </row>
        <row r="20">
          <cell r="I20">
            <v>0</v>
          </cell>
        </row>
        <row r="20">
          <cell r="R20">
            <v>1.318</v>
          </cell>
        </row>
        <row r="21">
          <cell r="G21">
            <v>0.659</v>
          </cell>
        </row>
        <row r="21">
          <cell r="I21">
            <v>0.1318</v>
          </cell>
        </row>
        <row r="21">
          <cell r="R21">
            <v>1.24475</v>
          </cell>
        </row>
        <row r="22">
          <cell r="G22">
            <v>0.58575</v>
          </cell>
        </row>
        <row r="22">
          <cell r="I22">
            <v>0.24895</v>
          </cell>
        </row>
        <row r="22">
          <cell r="R22">
            <v>1.209</v>
          </cell>
        </row>
        <row r="23">
          <cell r="G23">
            <v>0.56875</v>
          </cell>
        </row>
        <row r="23">
          <cell r="I23">
            <v>0.3627</v>
          </cell>
        </row>
        <row r="23">
          <cell r="R23">
            <v>1.178875</v>
          </cell>
        </row>
        <row r="24">
          <cell r="G24">
            <v>0.54425</v>
          </cell>
        </row>
        <row r="24">
          <cell r="I24">
            <v>0.47155</v>
          </cell>
        </row>
        <row r="24">
          <cell r="R24">
            <v>1.1605</v>
          </cell>
        </row>
        <row r="25">
          <cell r="G25">
            <v>0.5435</v>
          </cell>
        </row>
        <row r="25">
          <cell r="I25">
            <v>0.58025</v>
          </cell>
        </row>
        <row r="25">
          <cell r="R25">
            <v>1.13558333333333</v>
          </cell>
        </row>
        <row r="26">
          <cell r="G26">
            <v>0.5055</v>
          </cell>
        </row>
        <row r="26">
          <cell r="I26">
            <v>0.68135</v>
          </cell>
        </row>
        <row r="26">
          <cell r="R26">
            <v>1.10871428571429</v>
          </cell>
        </row>
        <row r="27">
          <cell r="G27">
            <v>0.47375</v>
          </cell>
        </row>
        <row r="27">
          <cell r="I27">
            <v>0.7761</v>
          </cell>
        </row>
        <row r="27">
          <cell r="R27">
            <v>1.0735</v>
          </cell>
        </row>
        <row r="28">
          <cell r="G28">
            <v>0.4135</v>
          </cell>
        </row>
        <row r="28">
          <cell r="I28">
            <v>0.8588</v>
          </cell>
        </row>
        <row r="28">
          <cell r="R28">
            <v>1.03855555555556</v>
          </cell>
        </row>
        <row r="29">
          <cell r="G29">
            <v>0.3795</v>
          </cell>
        </row>
        <row r="29">
          <cell r="I29">
            <v>0.9347</v>
          </cell>
        </row>
        <row r="29">
          <cell r="R29">
            <v>1</v>
          </cell>
        </row>
        <row r="30">
          <cell r="G30">
            <v>0.3265</v>
          </cell>
        </row>
        <row r="30">
          <cell r="I3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26"/>
  <sheetViews>
    <sheetView tabSelected="1" workbookViewId="0">
      <selection activeCell="B26" sqref="B26"/>
    </sheetView>
  </sheetViews>
  <sheetFormatPr defaultColWidth="9" defaultRowHeight="15" outlineLevelCol="2"/>
  <cols>
    <col min="1" max="1" width="1.14285714285714" style="270" customWidth="1"/>
    <col min="2" max="2" width="63.1428571428571" style="270" customWidth="1"/>
    <col min="3" max="16384" width="9.14285714285714" style="270"/>
  </cols>
  <sheetData>
    <row r="1" spans="2:2">
      <c r="B1" s="271" t="s">
        <v>0</v>
      </c>
    </row>
    <row r="2" spans="2:2">
      <c r="B2" s="272" t="s">
        <v>1</v>
      </c>
    </row>
    <row r="3" spans="2:2">
      <c r="B3" s="272"/>
    </row>
    <row r="4" spans="2:2">
      <c r="B4" s="271" t="s">
        <v>2</v>
      </c>
    </row>
    <row r="5" spans="2:2">
      <c r="B5" s="272" t="s">
        <v>3</v>
      </c>
    </row>
    <row r="7" spans="2:3">
      <c r="B7" s="271" t="s">
        <v>4</v>
      </c>
      <c r="C7" s="273"/>
    </row>
    <row r="8" spans="2:2">
      <c r="B8" s="272" t="s">
        <v>5</v>
      </c>
    </row>
    <row r="9" spans="2:2">
      <c r="B9" s="272"/>
    </row>
    <row r="10" spans="2:2">
      <c r="B10" s="271" t="s">
        <v>6</v>
      </c>
    </row>
    <row r="11" spans="2:2">
      <c r="B11" s="272" t="s">
        <v>7</v>
      </c>
    </row>
    <row r="12" spans="2:2">
      <c r="B12" s="272"/>
    </row>
    <row r="13" spans="2:2">
      <c r="B13" s="271" t="s">
        <v>8</v>
      </c>
    </row>
    <row r="14" spans="2:2">
      <c r="B14" s="272" t="s">
        <v>9</v>
      </c>
    </row>
    <row r="15" spans="2:2">
      <c r="B15" s="272"/>
    </row>
    <row r="16" spans="2:2">
      <c r="B16" s="271" t="s">
        <v>10</v>
      </c>
    </row>
    <row r="17" spans="2:2">
      <c r="B17" s="272" t="s">
        <v>11</v>
      </c>
    </row>
    <row r="18" spans="2:2">
      <c r="B18" s="272"/>
    </row>
    <row r="19" spans="2:2">
      <c r="B19" s="271" t="s">
        <v>12</v>
      </c>
    </row>
    <row r="20" spans="2:2">
      <c r="B20" s="272" t="s">
        <v>13</v>
      </c>
    </row>
    <row r="21" spans="2:2">
      <c r="B21" s="272"/>
    </row>
    <row r="22" spans="2:2">
      <c r="B22" s="272"/>
    </row>
    <row r="23" spans="2:2">
      <c r="B23" s="272"/>
    </row>
    <row r="24" spans="2:2">
      <c r="B24" s="272"/>
    </row>
    <row r="25" spans="2:2">
      <c r="B25" s="272"/>
    </row>
    <row r="26" spans="2:2">
      <c r="B26" s="272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35"/>
  <sheetViews>
    <sheetView workbookViewId="0">
      <selection activeCell="E30" sqref="E30"/>
    </sheetView>
  </sheetViews>
  <sheetFormatPr defaultColWidth="9" defaultRowHeight="15" outlineLevelCol="5"/>
  <cols>
    <col min="1" max="1" width="9.14285714285714" style="1"/>
    <col min="2" max="2" width="11" style="1" customWidth="1"/>
    <col min="3" max="3" width="9.42857142857143" style="1" customWidth="1"/>
    <col min="4" max="4" width="9.14285714285714" style="1"/>
    <col min="5" max="5" width="10.5714285714286" style="1" customWidth="1"/>
    <col min="6" max="6" width="8.28571428571429" style="1" customWidth="1"/>
    <col min="7" max="16384" width="9.14285714285714" style="1"/>
  </cols>
  <sheetData>
    <row r="1" ht="15.75"/>
    <row r="2" ht="15.75" spans="2:6">
      <c r="B2" s="256" t="s">
        <v>14</v>
      </c>
      <c r="C2" s="256" t="s">
        <v>15</v>
      </c>
      <c r="E2" s="263" t="s">
        <v>14</v>
      </c>
      <c r="F2" s="256" t="s">
        <v>16</v>
      </c>
    </row>
    <row r="3" spans="2:6">
      <c r="B3" s="257" t="s">
        <v>17</v>
      </c>
      <c r="C3" s="258">
        <v>135.39</v>
      </c>
      <c r="E3" s="264" t="s">
        <v>17</v>
      </c>
      <c r="F3" s="265">
        <v>33.64</v>
      </c>
    </row>
    <row r="4" spans="2:6">
      <c r="B4" s="259" t="s">
        <v>18</v>
      </c>
      <c r="C4" s="260">
        <v>1580.25</v>
      </c>
      <c r="E4" s="266" t="s">
        <v>18</v>
      </c>
      <c r="F4" s="267">
        <v>158.25</v>
      </c>
    </row>
    <row r="5" spans="2:6">
      <c r="B5" s="259" t="s">
        <v>19</v>
      </c>
      <c r="C5" s="260">
        <v>85</v>
      </c>
      <c r="E5" s="266" t="s">
        <v>19</v>
      </c>
      <c r="F5" s="267">
        <v>30</v>
      </c>
    </row>
    <row r="6" spans="2:6">
      <c r="B6" s="259" t="s">
        <v>20</v>
      </c>
      <c r="C6" s="260">
        <v>4.21</v>
      </c>
      <c r="E6" s="266" t="s">
        <v>21</v>
      </c>
      <c r="F6" s="267">
        <v>-83</v>
      </c>
    </row>
    <row r="7" spans="2:6">
      <c r="B7" s="259" t="s">
        <v>22</v>
      </c>
      <c r="C7" s="260">
        <v>190.375</v>
      </c>
      <c r="E7" s="266" t="s">
        <v>23</v>
      </c>
      <c r="F7" s="267">
        <v>-7.11</v>
      </c>
    </row>
    <row r="8" spans="2:6">
      <c r="B8" s="259" t="s">
        <v>24</v>
      </c>
      <c r="C8" s="260">
        <v>5.09</v>
      </c>
      <c r="E8" s="266" t="s">
        <v>25</v>
      </c>
      <c r="F8" s="267">
        <v>0.67</v>
      </c>
    </row>
    <row r="9" spans="2:6">
      <c r="B9" s="259" t="s">
        <v>21</v>
      </c>
      <c r="C9" s="260">
        <v>345.25</v>
      </c>
      <c r="E9" s="266" t="s">
        <v>26</v>
      </c>
      <c r="F9" s="267">
        <v>5.33</v>
      </c>
    </row>
    <row r="10" spans="2:6">
      <c r="B10" s="259" t="s">
        <v>23</v>
      </c>
      <c r="C10" s="260">
        <v>46.218</v>
      </c>
      <c r="E10" s="266" t="s">
        <v>27</v>
      </c>
      <c r="F10" s="267">
        <v>8.43</v>
      </c>
    </row>
    <row r="11" spans="2:6">
      <c r="B11" s="259" t="s">
        <v>25</v>
      </c>
      <c r="C11" s="260">
        <v>22</v>
      </c>
      <c r="E11" s="266" t="s">
        <v>28</v>
      </c>
      <c r="F11" s="267">
        <v>3.33</v>
      </c>
    </row>
    <row r="12" spans="2:6">
      <c r="B12" s="259" t="s">
        <v>29</v>
      </c>
      <c r="C12" s="260">
        <v>17.33</v>
      </c>
      <c r="E12" s="266" t="s">
        <v>30</v>
      </c>
      <c r="F12" s="267">
        <v>23</v>
      </c>
    </row>
    <row r="13" spans="2:6">
      <c r="B13" s="259" t="s">
        <v>26</v>
      </c>
      <c r="C13" s="260">
        <v>97.67</v>
      </c>
      <c r="E13" s="266" t="s">
        <v>31</v>
      </c>
      <c r="F13" s="267">
        <v>11</v>
      </c>
    </row>
    <row r="14" spans="2:6">
      <c r="B14" s="259" t="s">
        <v>32</v>
      </c>
      <c r="C14" s="260">
        <v>9.33</v>
      </c>
      <c r="E14" s="266" t="s">
        <v>33</v>
      </c>
      <c r="F14" s="267">
        <v>1.67</v>
      </c>
    </row>
    <row r="15" spans="2:6">
      <c r="B15" s="259" t="s">
        <v>34</v>
      </c>
      <c r="C15" s="260">
        <v>1.33</v>
      </c>
      <c r="E15" s="266" t="s">
        <v>35</v>
      </c>
      <c r="F15" s="267">
        <v>11</v>
      </c>
    </row>
    <row r="16" spans="2:6">
      <c r="B16" s="259" t="s">
        <v>27</v>
      </c>
      <c r="C16" s="260">
        <v>440.938</v>
      </c>
      <c r="E16" s="266" t="s">
        <v>36</v>
      </c>
      <c r="F16" s="267">
        <v>204</v>
      </c>
    </row>
    <row r="17" ht="15.75" spans="2:6">
      <c r="B17" s="259" t="s">
        <v>28</v>
      </c>
      <c r="C17" s="260">
        <v>90.33</v>
      </c>
      <c r="E17" s="268" t="s">
        <v>37</v>
      </c>
      <c r="F17" s="269">
        <v>1</v>
      </c>
    </row>
    <row r="18" spans="2:3">
      <c r="B18" s="259" t="s">
        <v>38</v>
      </c>
      <c r="C18" s="260">
        <v>35.67</v>
      </c>
    </row>
    <row r="19" spans="2:3">
      <c r="B19" s="259" t="s">
        <v>30</v>
      </c>
      <c r="C19" s="260">
        <v>279.67</v>
      </c>
    </row>
    <row r="20" spans="2:3">
      <c r="B20" s="259" t="s">
        <v>31</v>
      </c>
      <c r="C20" s="260">
        <v>242</v>
      </c>
    </row>
    <row r="21" spans="2:3">
      <c r="B21" s="259" t="s">
        <v>33</v>
      </c>
      <c r="C21" s="260">
        <v>35.33</v>
      </c>
    </row>
    <row r="22" spans="2:3">
      <c r="B22" s="259" t="s">
        <v>39</v>
      </c>
      <c r="C22" s="260">
        <v>0</v>
      </c>
    </row>
    <row r="23" spans="2:3">
      <c r="B23" s="259" t="s">
        <v>40</v>
      </c>
      <c r="C23" s="260">
        <v>8.67</v>
      </c>
    </row>
    <row r="24" spans="2:3">
      <c r="B24" s="259" t="s">
        <v>35</v>
      </c>
      <c r="C24" s="260">
        <v>37</v>
      </c>
    </row>
    <row r="25" spans="2:3">
      <c r="B25" s="259" t="s">
        <v>41</v>
      </c>
      <c r="C25" s="260">
        <v>3</v>
      </c>
    </row>
    <row r="26" spans="2:3">
      <c r="B26" s="259" t="s">
        <v>42</v>
      </c>
      <c r="C26" s="260">
        <v>2</v>
      </c>
    </row>
    <row r="27" spans="2:3">
      <c r="B27" s="259" t="s">
        <v>43</v>
      </c>
      <c r="C27" s="260">
        <v>4</v>
      </c>
    </row>
    <row r="28" spans="2:3">
      <c r="B28" s="259" t="s">
        <v>44</v>
      </c>
      <c r="C28" s="260">
        <v>3</v>
      </c>
    </row>
    <row r="29" spans="2:3">
      <c r="B29" s="259" t="s">
        <v>36</v>
      </c>
      <c r="C29" s="260">
        <v>865.75</v>
      </c>
    </row>
    <row r="30" spans="2:3">
      <c r="B30" s="259" t="s">
        <v>45</v>
      </c>
      <c r="C30" s="260">
        <v>62</v>
      </c>
    </row>
    <row r="31" spans="2:3">
      <c r="B31" s="259" t="s">
        <v>46</v>
      </c>
      <c r="C31" s="260">
        <v>62</v>
      </c>
    </row>
    <row r="32" spans="2:3">
      <c r="B32" s="259" t="s">
        <v>47</v>
      </c>
      <c r="C32" s="260">
        <v>0</v>
      </c>
    </row>
    <row r="33" spans="2:3">
      <c r="B33" s="259" t="s">
        <v>48</v>
      </c>
      <c r="C33" s="260">
        <v>0</v>
      </c>
    </row>
    <row r="34" spans="2:3">
      <c r="B34" s="259" t="s">
        <v>49</v>
      </c>
      <c r="C34" s="260">
        <v>149.99</v>
      </c>
    </row>
    <row r="35" ht="15.75" spans="2:3">
      <c r="B35" s="261" t="s">
        <v>37</v>
      </c>
      <c r="C35" s="262">
        <v>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41"/>
  <sheetViews>
    <sheetView workbookViewId="0">
      <selection activeCell="D8" sqref="D8"/>
    </sheetView>
  </sheetViews>
  <sheetFormatPr defaultColWidth="9" defaultRowHeight="15" outlineLevelCol="5"/>
  <cols>
    <col min="1" max="1" width="9.14285714285714" style="1"/>
    <col min="2" max="2" width="11" style="1" customWidth="1"/>
    <col min="3" max="3" width="10.4285714285714" style="1" customWidth="1"/>
    <col min="4" max="4" width="9.14285714285714" style="1"/>
    <col min="5" max="5" width="10.8571428571429" style="255" customWidth="1"/>
    <col min="6" max="6" width="9.14285714285714" style="255"/>
    <col min="7" max="16384" width="9.14285714285714" style="1"/>
  </cols>
  <sheetData>
    <row r="1" ht="15.75" spans="5:6">
      <c r="E1" s="1"/>
      <c r="F1" s="1"/>
    </row>
    <row r="2" ht="15.75" spans="2:6">
      <c r="B2" s="256" t="s">
        <v>14</v>
      </c>
      <c r="C2" s="256" t="s">
        <v>50</v>
      </c>
      <c r="E2" s="256" t="s">
        <v>14</v>
      </c>
      <c r="F2" s="256" t="s">
        <v>51</v>
      </c>
    </row>
    <row r="3" spans="2:6">
      <c r="B3" s="257" t="s">
        <v>17</v>
      </c>
      <c r="C3" s="258">
        <v>57.9657479</v>
      </c>
      <c r="E3" s="257" t="s">
        <v>52</v>
      </c>
      <c r="F3" s="258">
        <v>0</v>
      </c>
    </row>
    <row r="4" spans="2:6">
      <c r="B4" s="259" t="s">
        <v>18</v>
      </c>
      <c r="C4" s="260">
        <v>519.0494133</v>
      </c>
      <c r="E4" s="259" t="s">
        <v>53</v>
      </c>
      <c r="F4" s="260">
        <v>0</v>
      </c>
    </row>
    <row r="5" spans="2:6">
      <c r="B5" s="259" t="s">
        <v>19</v>
      </c>
      <c r="C5" s="260">
        <v>47.6665117</v>
      </c>
      <c r="E5" s="259" t="s">
        <v>54</v>
      </c>
      <c r="F5" s="260">
        <v>0</v>
      </c>
    </row>
    <row r="6" spans="2:6">
      <c r="B6" s="259" t="s">
        <v>20</v>
      </c>
      <c r="C6" s="260">
        <v>0.7135794</v>
      </c>
      <c r="E6" s="259" t="s">
        <v>55</v>
      </c>
      <c r="F6" s="260">
        <v>0</v>
      </c>
    </row>
    <row r="7" spans="2:6">
      <c r="B7" s="259" t="s">
        <v>22</v>
      </c>
      <c r="C7" s="260">
        <v>31.9998265</v>
      </c>
      <c r="E7" s="259" t="s">
        <v>56</v>
      </c>
      <c r="F7" s="260">
        <v>0</v>
      </c>
    </row>
    <row r="8" spans="2:6">
      <c r="B8" s="259" t="s">
        <v>24</v>
      </c>
      <c r="C8" s="260">
        <v>0.5624138</v>
      </c>
      <c r="E8" s="259" t="s">
        <v>57</v>
      </c>
      <c r="F8" s="260">
        <v>0</v>
      </c>
    </row>
    <row r="9" spans="2:6">
      <c r="B9" s="259" t="s">
        <v>21</v>
      </c>
      <c r="C9" s="260">
        <v>23.7955914</v>
      </c>
      <c r="E9" s="259" t="s">
        <v>58</v>
      </c>
      <c r="F9" s="260">
        <v>0</v>
      </c>
    </row>
    <row r="10" spans="2:6">
      <c r="B10" s="259" t="s">
        <v>23</v>
      </c>
      <c r="C10" s="260">
        <v>2.7746187</v>
      </c>
      <c r="E10" s="259" t="s">
        <v>59</v>
      </c>
      <c r="F10" s="260">
        <v>0</v>
      </c>
    </row>
    <row r="11" spans="2:6">
      <c r="B11" s="259" t="s">
        <v>25</v>
      </c>
      <c r="C11" s="260">
        <v>5.4726855</v>
      </c>
      <c r="E11" s="259" t="s">
        <v>60</v>
      </c>
      <c r="F11" s="260">
        <v>0</v>
      </c>
    </row>
    <row r="12" spans="2:6">
      <c r="B12" s="259" t="s">
        <v>29</v>
      </c>
      <c r="C12" s="260">
        <v>3.0565275</v>
      </c>
      <c r="E12" s="259" t="s">
        <v>61</v>
      </c>
      <c r="F12" s="260">
        <v>0</v>
      </c>
    </row>
    <row r="13" spans="2:6">
      <c r="B13" s="259" t="s">
        <v>26</v>
      </c>
      <c r="C13" s="260">
        <v>26.5413711</v>
      </c>
      <c r="E13" s="259" t="s">
        <v>62</v>
      </c>
      <c r="F13" s="260">
        <v>0</v>
      </c>
    </row>
    <row r="14" spans="2:6">
      <c r="B14" s="259" t="s">
        <v>32</v>
      </c>
      <c r="C14" s="260">
        <v>1.4530721</v>
      </c>
      <c r="E14" s="259" t="s">
        <v>63</v>
      </c>
      <c r="F14" s="260">
        <v>0</v>
      </c>
    </row>
    <row r="15" spans="2:6">
      <c r="B15" s="259" t="s">
        <v>34</v>
      </c>
      <c r="C15" s="260">
        <v>0.1925432</v>
      </c>
      <c r="E15" s="259" t="s">
        <v>64</v>
      </c>
      <c r="F15" s="260">
        <v>1</v>
      </c>
    </row>
    <row r="16" spans="2:6">
      <c r="B16" s="259" t="s">
        <v>27</v>
      </c>
      <c r="C16" s="260">
        <v>106.1318788</v>
      </c>
      <c r="E16" s="259" t="s">
        <v>65</v>
      </c>
      <c r="F16" s="260">
        <v>0</v>
      </c>
    </row>
    <row r="17" spans="2:6">
      <c r="B17" s="259" t="s">
        <v>28</v>
      </c>
      <c r="C17" s="260">
        <v>23.6603227</v>
      </c>
      <c r="E17" s="259" t="s">
        <v>66</v>
      </c>
      <c r="F17" s="260">
        <v>0</v>
      </c>
    </row>
    <row r="18" spans="2:6">
      <c r="B18" s="259" t="s">
        <v>38</v>
      </c>
      <c r="C18" s="260">
        <v>6.8147366</v>
      </c>
      <c r="E18" s="259" t="s">
        <v>67</v>
      </c>
      <c r="F18" s="260">
        <v>0</v>
      </c>
    </row>
    <row r="19" spans="2:6">
      <c r="B19" s="259" t="s">
        <v>30</v>
      </c>
      <c r="C19" s="260">
        <v>87.3940152</v>
      </c>
      <c r="E19" s="259" t="s">
        <v>68</v>
      </c>
      <c r="F19" s="260">
        <v>0</v>
      </c>
    </row>
    <row r="20" spans="2:6">
      <c r="B20" s="259" t="s">
        <v>31</v>
      </c>
      <c r="C20" s="260">
        <v>63.3955969</v>
      </c>
      <c r="E20" s="259" t="s">
        <v>69</v>
      </c>
      <c r="F20" s="260">
        <v>0</v>
      </c>
    </row>
    <row r="21" spans="2:6">
      <c r="B21" s="259" t="s">
        <v>33</v>
      </c>
      <c r="C21" s="260">
        <v>9.2285203</v>
      </c>
      <c r="E21" s="259" t="s">
        <v>70</v>
      </c>
      <c r="F21" s="260">
        <v>0</v>
      </c>
    </row>
    <row r="22" spans="2:6">
      <c r="B22" s="259" t="s">
        <v>39</v>
      </c>
      <c r="C22" s="260">
        <v>0</v>
      </c>
      <c r="E22" s="259" t="s">
        <v>71</v>
      </c>
      <c r="F22" s="260">
        <v>0</v>
      </c>
    </row>
    <row r="23" spans="2:6">
      <c r="B23" s="259" t="s">
        <v>40</v>
      </c>
      <c r="C23" s="260">
        <v>1.3419432</v>
      </c>
      <c r="E23" s="259" t="s">
        <v>72</v>
      </c>
      <c r="F23" s="260">
        <v>0</v>
      </c>
    </row>
    <row r="24" spans="2:6">
      <c r="B24" s="259" t="s">
        <v>35</v>
      </c>
      <c r="C24" s="260">
        <v>18.9539882</v>
      </c>
      <c r="E24" s="259" t="s">
        <v>73</v>
      </c>
      <c r="F24" s="260">
        <v>0</v>
      </c>
    </row>
    <row r="25" spans="2:6">
      <c r="B25" s="259" t="s">
        <v>41</v>
      </c>
      <c r="C25" s="260">
        <v>1.4701395</v>
      </c>
      <c r="E25" s="259" t="s">
        <v>74</v>
      </c>
      <c r="F25" s="260">
        <v>0</v>
      </c>
    </row>
    <row r="26" spans="2:6">
      <c r="B26" s="259" t="s">
        <v>42</v>
      </c>
      <c r="C26" s="260">
        <v>1.2865709</v>
      </c>
      <c r="E26" s="259" t="s">
        <v>75</v>
      </c>
      <c r="F26" s="260">
        <v>0</v>
      </c>
    </row>
    <row r="27" spans="2:6">
      <c r="B27" s="259" t="s">
        <v>43</v>
      </c>
      <c r="C27" s="260">
        <v>1.7090054</v>
      </c>
      <c r="E27" s="259" t="s">
        <v>76</v>
      </c>
      <c r="F27" s="260">
        <v>0</v>
      </c>
    </row>
    <row r="28" spans="2:6">
      <c r="B28" s="259" t="s">
        <v>44</v>
      </c>
      <c r="C28" s="260">
        <v>1.4980857</v>
      </c>
      <c r="E28" s="259" t="s">
        <v>77</v>
      </c>
      <c r="F28" s="260">
        <v>0</v>
      </c>
    </row>
    <row r="29" spans="2:6">
      <c r="B29" s="259" t="s">
        <v>36</v>
      </c>
      <c r="C29" s="260">
        <v>394.6701444</v>
      </c>
      <c r="E29" s="259" t="s">
        <v>78</v>
      </c>
      <c r="F29" s="260">
        <v>0</v>
      </c>
    </row>
    <row r="30" spans="2:6">
      <c r="B30" s="259" t="s">
        <v>45</v>
      </c>
      <c r="C30" s="260">
        <v>30.9942553</v>
      </c>
      <c r="E30" s="259" t="s">
        <v>79</v>
      </c>
      <c r="F30" s="260">
        <v>0</v>
      </c>
    </row>
    <row r="31" spans="2:6">
      <c r="B31" s="259" t="s">
        <v>46</v>
      </c>
      <c r="C31" s="260">
        <v>20.7568729</v>
      </c>
      <c r="E31" s="259" t="s">
        <v>80</v>
      </c>
      <c r="F31" s="260">
        <v>0</v>
      </c>
    </row>
    <row r="32" spans="2:6">
      <c r="B32" s="259" t="s">
        <v>47</v>
      </c>
      <c r="C32" s="260">
        <v>0</v>
      </c>
      <c r="E32" s="259" t="s">
        <v>81</v>
      </c>
      <c r="F32" s="260">
        <v>0</v>
      </c>
    </row>
    <row r="33" spans="2:6">
      <c r="B33" s="259" t="s">
        <v>48</v>
      </c>
      <c r="C33" s="260">
        <v>0</v>
      </c>
      <c r="E33" s="259" t="s">
        <v>82</v>
      </c>
      <c r="F33" s="260">
        <v>0</v>
      </c>
    </row>
    <row r="34" spans="2:6">
      <c r="B34" s="259" t="s">
        <v>49</v>
      </c>
      <c r="C34" s="260">
        <v>34.1835971</v>
      </c>
      <c r="E34" s="259" t="s">
        <v>83</v>
      </c>
      <c r="F34" s="260">
        <v>1</v>
      </c>
    </row>
    <row r="35" ht="15.75" spans="2:6">
      <c r="B35" s="261" t="s">
        <v>37</v>
      </c>
      <c r="C35" s="262">
        <v>4.5840641</v>
      </c>
      <c r="E35" s="259" t="s">
        <v>84</v>
      </c>
      <c r="F35" s="260">
        <v>0</v>
      </c>
    </row>
    <row r="36" spans="5:6">
      <c r="E36" s="259" t="s">
        <v>85</v>
      </c>
      <c r="F36" s="260">
        <v>0</v>
      </c>
    </row>
    <row r="37" spans="5:6">
      <c r="E37" s="259" t="s">
        <v>86</v>
      </c>
      <c r="F37" s="260">
        <v>0</v>
      </c>
    </row>
    <row r="38" spans="5:6">
      <c r="E38" s="259" t="s">
        <v>87</v>
      </c>
      <c r="F38" s="260">
        <v>0</v>
      </c>
    </row>
    <row r="39" spans="5:6">
      <c r="E39" s="259" t="s">
        <v>88</v>
      </c>
      <c r="F39" s="260">
        <v>0</v>
      </c>
    </row>
    <row r="40" spans="5:6">
      <c r="E40" s="259" t="s">
        <v>89</v>
      </c>
      <c r="F40" s="260">
        <v>1</v>
      </c>
    </row>
    <row r="41" ht="15.75" spans="5:6">
      <c r="E41" s="261" t="s">
        <v>90</v>
      </c>
      <c r="F41" s="262">
        <v>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34"/>
  <sheetViews>
    <sheetView workbookViewId="0">
      <selection activeCell="D8" sqref="D8"/>
    </sheetView>
  </sheetViews>
  <sheetFormatPr defaultColWidth="9" defaultRowHeight="15"/>
  <cols>
    <col min="1" max="3" width="9.14285714285714" style="1"/>
    <col min="4" max="4" width="36.1428571428571" style="1" customWidth="1"/>
    <col min="5" max="16384" width="9.14285714285714" style="1"/>
  </cols>
  <sheetData>
    <row r="1" ht="15.75"/>
    <row r="2" ht="15.75" spans="2:14">
      <c r="B2" s="130" t="s">
        <v>91</v>
      </c>
      <c r="C2" s="131" t="s">
        <v>14</v>
      </c>
      <c r="D2" s="132" t="s">
        <v>92</v>
      </c>
      <c r="E2" s="133" t="s">
        <v>93</v>
      </c>
      <c r="F2" s="133" t="s">
        <v>94</v>
      </c>
      <c r="G2" s="133" t="s">
        <v>95</v>
      </c>
      <c r="H2" s="133" t="s">
        <v>96</v>
      </c>
      <c r="I2" s="133" t="s">
        <v>97</v>
      </c>
      <c r="J2" s="133" t="s">
        <v>98</v>
      </c>
      <c r="K2" s="133" t="s">
        <v>99</v>
      </c>
      <c r="L2" s="133" t="s">
        <v>100</v>
      </c>
      <c r="M2" s="133" t="s">
        <v>101</v>
      </c>
      <c r="N2" s="233" t="s">
        <v>102</v>
      </c>
    </row>
    <row r="3" spans="2:14">
      <c r="B3" s="134"/>
      <c r="C3" s="135" t="s">
        <v>31</v>
      </c>
      <c r="D3" s="136" t="s">
        <v>103</v>
      </c>
      <c r="E3" s="137">
        <v>0.87975</v>
      </c>
      <c r="F3" s="138">
        <v>0.10554</v>
      </c>
      <c r="G3" s="138">
        <v>0.07462</v>
      </c>
      <c r="H3" s="138">
        <v>-0.06971</v>
      </c>
      <c r="I3" s="138">
        <v>0.20852</v>
      </c>
      <c r="J3" s="138">
        <v>-0.07006</v>
      </c>
      <c r="K3" s="138">
        <v>0.00745</v>
      </c>
      <c r="L3" s="138">
        <v>0.05631</v>
      </c>
      <c r="M3" s="138">
        <v>-0.08776</v>
      </c>
      <c r="N3" s="138">
        <v>-0.00385</v>
      </c>
    </row>
    <row r="4" spans="2:14">
      <c r="B4" s="139">
        <v>1</v>
      </c>
      <c r="C4" s="140" t="s">
        <v>28</v>
      </c>
      <c r="D4" s="141" t="s">
        <v>104</v>
      </c>
      <c r="E4" s="142">
        <v>0.84877</v>
      </c>
      <c r="F4" s="138">
        <v>0.10634</v>
      </c>
      <c r="G4" s="138">
        <v>0.16174</v>
      </c>
      <c r="H4" s="138">
        <v>-0.05916</v>
      </c>
      <c r="I4" s="138">
        <v>0.06441</v>
      </c>
      <c r="J4" s="138">
        <v>0.05274</v>
      </c>
      <c r="K4" s="138">
        <v>-0.00452</v>
      </c>
      <c r="L4" s="138">
        <v>0.03205</v>
      </c>
      <c r="M4" s="138">
        <v>-0.01499</v>
      </c>
      <c r="N4" s="138">
        <v>0.02207</v>
      </c>
    </row>
    <row r="5" spans="2:14">
      <c r="B5" s="143"/>
      <c r="C5" s="140" t="s">
        <v>27</v>
      </c>
      <c r="D5" s="141" t="s">
        <v>105</v>
      </c>
      <c r="E5" s="142">
        <v>0.84345</v>
      </c>
      <c r="F5" s="138">
        <v>0.10589</v>
      </c>
      <c r="G5" s="138">
        <v>0.27387</v>
      </c>
      <c r="H5" s="138">
        <v>-0.06854</v>
      </c>
      <c r="I5" s="138">
        <v>0.06213</v>
      </c>
      <c r="J5" s="138">
        <v>-0.03717</v>
      </c>
      <c r="K5" s="138">
        <v>-0.00555</v>
      </c>
      <c r="L5" s="138">
        <v>0.03917</v>
      </c>
      <c r="M5" s="138">
        <v>-0.02372</v>
      </c>
      <c r="N5" s="138">
        <v>0.00091</v>
      </c>
    </row>
    <row r="6" spans="2:14">
      <c r="B6" s="143"/>
      <c r="C6" s="140" t="s">
        <v>38</v>
      </c>
      <c r="D6" s="141" t="s">
        <v>106</v>
      </c>
      <c r="E6" s="142">
        <v>0.81631</v>
      </c>
      <c r="F6" s="138">
        <v>0.11459</v>
      </c>
      <c r="G6" s="138">
        <v>0.01367</v>
      </c>
      <c r="H6" s="138">
        <v>-0.05908</v>
      </c>
      <c r="I6" s="138">
        <v>-0.04656</v>
      </c>
      <c r="J6" s="138">
        <v>0.1632</v>
      </c>
      <c r="K6" s="138">
        <v>-0.01414</v>
      </c>
      <c r="L6" s="138">
        <v>0.02619</v>
      </c>
      <c r="M6" s="138">
        <v>-0.02716</v>
      </c>
      <c r="N6" s="138">
        <v>-0.03041</v>
      </c>
    </row>
    <row r="7" spans="2:14">
      <c r="B7" s="139">
        <v>1</v>
      </c>
      <c r="C7" s="140" t="s">
        <v>18</v>
      </c>
      <c r="D7" s="141" t="s">
        <v>107</v>
      </c>
      <c r="E7" s="142">
        <v>0.7831</v>
      </c>
      <c r="F7" s="138">
        <v>0.10834</v>
      </c>
      <c r="G7" s="138">
        <v>0.39043</v>
      </c>
      <c r="H7" s="138">
        <v>-0.0752</v>
      </c>
      <c r="I7" s="138">
        <v>0.15866</v>
      </c>
      <c r="J7" s="138">
        <v>-0.06149</v>
      </c>
      <c r="K7" s="138">
        <v>0.00052</v>
      </c>
      <c r="L7" s="138">
        <v>0.10566</v>
      </c>
      <c r="M7" s="138">
        <v>-0.08435</v>
      </c>
      <c r="N7" s="138">
        <v>0.03573</v>
      </c>
    </row>
    <row r="8" spans="2:14">
      <c r="B8" s="143"/>
      <c r="C8" s="140" t="s">
        <v>30</v>
      </c>
      <c r="D8" s="141" t="s">
        <v>108</v>
      </c>
      <c r="E8" s="142">
        <v>0.77272</v>
      </c>
      <c r="F8" s="138">
        <v>0.14698</v>
      </c>
      <c r="G8" s="138">
        <v>0.40539</v>
      </c>
      <c r="H8" s="138">
        <v>-0.02642</v>
      </c>
      <c r="I8" s="138">
        <v>0.17622</v>
      </c>
      <c r="J8" s="138">
        <v>0.01015</v>
      </c>
      <c r="K8" s="138">
        <v>0.00667</v>
      </c>
      <c r="L8" s="138">
        <v>0.004</v>
      </c>
      <c r="M8" s="138">
        <v>0.03231</v>
      </c>
      <c r="N8" s="138">
        <v>0.02947</v>
      </c>
    </row>
    <row r="9" spans="2:14">
      <c r="B9" s="143"/>
      <c r="C9" s="140" t="s">
        <v>40</v>
      </c>
      <c r="D9" s="141" t="s">
        <v>109</v>
      </c>
      <c r="E9" s="142">
        <v>0.74145</v>
      </c>
      <c r="F9" s="138">
        <v>0.08822</v>
      </c>
      <c r="G9" s="138">
        <v>0.25199</v>
      </c>
      <c r="H9" s="138">
        <v>-0.00518</v>
      </c>
      <c r="I9" s="138">
        <v>0.14592</v>
      </c>
      <c r="J9" s="138">
        <v>-0.01502</v>
      </c>
      <c r="K9" s="138">
        <v>0.00022</v>
      </c>
      <c r="L9" s="138">
        <v>0.01451</v>
      </c>
      <c r="M9" s="138">
        <v>-0.00441</v>
      </c>
      <c r="N9" s="138">
        <v>-0.03517</v>
      </c>
    </row>
    <row r="10" spans="2:14">
      <c r="B10" s="143"/>
      <c r="C10" s="140" t="s">
        <v>26</v>
      </c>
      <c r="D10" s="141" t="s">
        <v>110</v>
      </c>
      <c r="E10" s="142">
        <v>0.73325</v>
      </c>
      <c r="F10" s="138">
        <v>0.10273</v>
      </c>
      <c r="G10" s="138">
        <v>0.15653</v>
      </c>
      <c r="H10" s="138">
        <v>-0.06163</v>
      </c>
      <c r="I10" s="138">
        <v>0.28068</v>
      </c>
      <c r="J10" s="138">
        <v>-0.05298</v>
      </c>
      <c r="K10" s="138">
        <v>0.02125</v>
      </c>
      <c r="L10" s="138">
        <v>0.03455</v>
      </c>
      <c r="M10" s="138">
        <v>-0.06044</v>
      </c>
      <c r="N10" s="138">
        <v>0.03125</v>
      </c>
    </row>
    <row r="11" spans="2:14">
      <c r="B11" s="143"/>
      <c r="C11" s="140" t="s">
        <v>25</v>
      </c>
      <c r="D11" s="141" t="s">
        <v>111</v>
      </c>
      <c r="E11" s="142">
        <v>0.67202</v>
      </c>
      <c r="F11" s="138">
        <v>0.09604</v>
      </c>
      <c r="G11" s="138">
        <v>0.16624</v>
      </c>
      <c r="H11" s="138">
        <v>-0.06111</v>
      </c>
      <c r="I11" s="138">
        <v>0.3241</v>
      </c>
      <c r="J11" s="138">
        <v>-0.04612</v>
      </c>
      <c r="K11" s="138">
        <v>0.0141</v>
      </c>
      <c r="L11" s="138">
        <v>0.01206</v>
      </c>
      <c r="M11" s="138">
        <v>-0.00851</v>
      </c>
      <c r="N11" s="138">
        <v>0.12928</v>
      </c>
    </row>
    <row r="12" ht="15.75" spans="2:14">
      <c r="B12" s="144">
        <v>1</v>
      </c>
      <c r="C12" s="145" t="s">
        <v>32</v>
      </c>
      <c r="D12" s="146" t="s">
        <v>112</v>
      </c>
      <c r="E12" s="147">
        <v>0.52359</v>
      </c>
      <c r="F12" s="138">
        <v>0.06144</v>
      </c>
      <c r="G12" s="138">
        <v>-0.12131</v>
      </c>
      <c r="H12" s="138">
        <v>-0.09705</v>
      </c>
      <c r="I12" s="138">
        <v>0.28593</v>
      </c>
      <c r="J12" s="138">
        <v>-0.16311</v>
      </c>
      <c r="K12" s="138">
        <v>0.03496</v>
      </c>
      <c r="L12" s="138">
        <v>0.04485</v>
      </c>
      <c r="M12" s="138">
        <v>-0.16727</v>
      </c>
      <c r="N12" s="138">
        <v>-0.01185</v>
      </c>
    </row>
    <row r="13" spans="2:14">
      <c r="B13" s="148">
        <v>1</v>
      </c>
      <c r="C13" s="149" t="s">
        <v>43</v>
      </c>
      <c r="D13" s="150" t="s">
        <v>113</v>
      </c>
      <c r="E13" s="151">
        <v>0.18871</v>
      </c>
      <c r="F13" s="152">
        <v>0.92298</v>
      </c>
      <c r="G13" s="138">
        <v>0.09158</v>
      </c>
      <c r="H13" s="138">
        <v>-0.00309</v>
      </c>
      <c r="I13" s="138">
        <v>0.0595</v>
      </c>
      <c r="J13" s="138">
        <v>0.0195</v>
      </c>
      <c r="K13" s="138">
        <v>0.05393</v>
      </c>
      <c r="L13" s="138">
        <v>0.01968</v>
      </c>
      <c r="M13" s="138">
        <v>0.10908</v>
      </c>
      <c r="N13" s="138">
        <v>0.00179</v>
      </c>
    </row>
    <row r="14" spans="2:14">
      <c r="B14" s="143"/>
      <c r="C14" s="153" t="s">
        <v>44</v>
      </c>
      <c r="D14" s="154" t="s">
        <v>114</v>
      </c>
      <c r="E14" s="155">
        <v>0.17899</v>
      </c>
      <c r="F14" s="156">
        <v>0.90662</v>
      </c>
      <c r="G14" s="138">
        <v>0.08955</v>
      </c>
      <c r="H14" s="138">
        <v>-0.00623</v>
      </c>
      <c r="I14" s="138">
        <v>0.05154</v>
      </c>
      <c r="J14" s="138">
        <v>0.03538</v>
      </c>
      <c r="K14" s="138">
        <v>0.05462</v>
      </c>
      <c r="L14" s="138">
        <v>0.02114</v>
      </c>
      <c r="M14" s="138">
        <v>0.11708</v>
      </c>
      <c r="N14" s="138">
        <v>-0.00094</v>
      </c>
    </row>
    <row r="15" ht="15.75" spans="2:14">
      <c r="B15" s="144"/>
      <c r="C15" s="157" t="s">
        <v>49</v>
      </c>
      <c r="D15" s="158" t="s">
        <v>115</v>
      </c>
      <c r="E15" s="159">
        <v>0.18917</v>
      </c>
      <c r="F15" s="160">
        <v>0.76597</v>
      </c>
      <c r="G15" s="138">
        <v>0.06439</v>
      </c>
      <c r="H15" s="138">
        <v>-0.01876</v>
      </c>
      <c r="I15" s="138">
        <v>0.02805</v>
      </c>
      <c r="J15" s="138">
        <v>-0.01212</v>
      </c>
      <c r="K15" s="138">
        <v>0.01353</v>
      </c>
      <c r="L15" s="138">
        <v>0.02858</v>
      </c>
      <c r="M15" s="138">
        <v>-0.18536</v>
      </c>
      <c r="N15" s="138">
        <v>0.01717</v>
      </c>
    </row>
    <row r="16" spans="2:14">
      <c r="B16" s="148">
        <v>1</v>
      </c>
      <c r="C16" s="161" t="s">
        <v>17</v>
      </c>
      <c r="D16" s="162" t="s">
        <v>116</v>
      </c>
      <c r="E16" s="163">
        <v>0.48293</v>
      </c>
      <c r="F16" s="164">
        <v>0.0982</v>
      </c>
      <c r="G16" s="165">
        <v>0.75731</v>
      </c>
      <c r="H16" s="138">
        <v>-0.04428</v>
      </c>
      <c r="I16" s="138">
        <v>0.07444</v>
      </c>
      <c r="J16" s="138">
        <v>-0.00314</v>
      </c>
      <c r="K16" s="138">
        <v>0.01212</v>
      </c>
      <c r="L16" s="138">
        <v>0.15259</v>
      </c>
      <c r="M16" s="138">
        <v>-0.01371</v>
      </c>
      <c r="N16" s="138">
        <v>0.12736</v>
      </c>
    </row>
    <row r="17" spans="2:14">
      <c r="B17" s="139">
        <v>1</v>
      </c>
      <c r="C17" s="166" t="s">
        <v>20</v>
      </c>
      <c r="D17" s="167" t="s">
        <v>117</v>
      </c>
      <c r="E17" s="168">
        <v>0.18562</v>
      </c>
      <c r="F17" s="169">
        <v>0.0851</v>
      </c>
      <c r="G17" s="170">
        <v>0.66404</v>
      </c>
      <c r="H17" s="138">
        <v>-0.02269</v>
      </c>
      <c r="I17" s="138">
        <v>0.13538</v>
      </c>
      <c r="J17" s="138">
        <v>-0.00793</v>
      </c>
      <c r="K17" s="138">
        <v>0.00545</v>
      </c>
      <c r="L17" s="138">
        <v>-0.00435</v>
      </c>
      <c r="M17" s="138">
        <v>0.00799</v>
      </c>
      <c r="N17" s="138">
        <v>0.03802</v>
      </c>
    </row>
    <row r="18" spans="2:14">
      <c r="B18" s="139">
        <v>1</v>
      </c>
      <c r="C18" s="166" t="s">
        <v>19</v>
      </c>
      <c r="D18" s="167" t="s">
        <v>118</v>
      </c>
      <c r="E18" s="168">
        <v>0.38975</v>
      </c>
      <c r="F18" s="169">
        <v>0.13012</v>
      </c>
      <c r="G18" s="170">
        <v>0.58763</v>
      </c>
      <c r="H18" s="138">
        <v>-0.05005</v>
      </c>
      <c r="I18" s="138">
        <v>0.03904</v>
      </c>
      <c r="J18" s="138">
        <v>0.01786</v>
      </c>
      <c r="K18" s="138">
        <v>-0.03395</v>
      </c>
      <c r="L18" s="138">
        <v>-0.05343</v>
      </c>
      <c r="M18" s="138">
        <v>-0.19324</v>
      </c>
      <c r="N18" s="138">
        <v>0.05108</v>
      </c>
    </row>
    <row r="19" ht="15.75" spans="2:14">
      <c r="B19" s="144">
        <v>1</v>
      </c>
      <c r="C19" s="171" t="s">
        <v>22</v>
      </c>
      <c r="D19" s="172" t="s">
        <v>119</v>
      </c>
      <c r="E19" s="173">
        <v>0.40829</v>
      </c>
      <c r="F19" s="174">
        <v>-0.01337</v>
      </c>
      <c r="G19" s="175">
        <v>0.56727</v>
      </c>
      <c r="H19" s="138">
        <v>-0.02728</v>
      </c>
      <c r="I19" s="138">
        <v>0.07997</v>
      </c>
      <c r="J19" s="138">
        <v>-0.02117</v>
      </c>
      <c r="K19" s="138">
        <v>0.0274</v>
      </c>
      <c r="L19" s="138">
        <v>0.26999</v>
      </c>
      <c r="M19" s="138">
        <v>0.06498</v>
      </c>
      <c r="N19" s="138">
        <v>0.00998</v>
      </c>
    </row>
    <row r="20" spans="2:14">
      <c r="B20" s="148">
        <v>1</v>
      </c>
      <c r="C20" s="176" t="s">
        <v>45</v>
      </c>
      <c r="D20" s="177" t="s">
        <v>120</v>
      </c>
      <c r="E20" s="178">
        <v>-0.09732</v>
      </c>
      <c r="F20" s="178">
        <v>-0.00038</v>
      </c>
      <c r="G20" s="179">
        <v>-0.05471</v>
      </c>
      <c r="H20" s="180">
        <v>0.89924</v>
      </c>
      <c r="I20" s="138">
        <v>-0.00935</v>
      </c>
      <c r="J20" s="138">
        <v>0.01339</v>
      </c>
      <c r="K20" s="138">
        <v>-0.00434</v>
      </c>
      <c r="L20" s="138">
        <v>-0.00695</v>
      </c>
      <c r="M20" s="138">
        <v>0.04189</v>
      </c>
      <c r="N20" s="138">
        <v>-0.00554</v>
      </c>
    </row>
    <row r="21" spans="2:14">
      <c r="B21" s="143"/>
      <c r="C21" s="181" t="s">
        <v>46</v>
      </c>
      <c r="D21" s="182" t="s">
        <v>121</v>
      </c>
      <c r="E21" s="183">
        <v>-0.0671</v>
      </c>
      <c r="F21" s="183">
        <v>-0.01696</v>
      </c>
      <c r="G21" s="184">
        <v>-0.07985</v>
      </c>
      <c r="H21" s="185">
        <v>0.83823</v>
      </c>
      <c r="I21" s="138">
        <v>0.00076</v>
      </c>
      <c r="J21" s="138">
        <v>0.03498</v>
      </c>
      <c r="K21" s="138">
        <v>-0.00425</v>
      </c>
      <c r="L21" s="138">
        <v>-0.0064</v>
      </c>
      <c r="M21" s="138">
        <v>-1e-5</v>
      </c>
      <c r="N21" s="138">
        <v>0.00325</v>
      </c>
    </row>
    <row r="22" ht="15.75" spans="2:14">
      <c r="B22" s="144">
        <v>1</v>
      </c>
      <c r="C22" s="186" t="s">
        <v>37</v>
      </c>
      <c r="D22" s="187" t="s">
        <v>122</v>
      </c>
      <c r="E22" s="188">
        <v>-0.10088</v>
      </c>
      <c r="F22" s="188">
        <v>-0.00921</v>
      </c>
      <c r="G22" s="189">
        <v>0.03874</v>
      </c>
      <c r="H22" s="190">
        <v>0.78267</v>
      </c>
      <c r="I22" s="138">
        <v>-0.06423</v>
      </c>
      <c r="J22" s="138">
        <v>0.07185</v>
      </c>
      <c r="K22" s="138">
        <v>-0.00853</v>
      </c>
      <c r="L22" s="138">
        <v>-0.02757</v>
      </c>
      <c r="M22" s="138">
        <v>0.083</v>
      </c>
      <c r="N22" s="138">
        <v>-0.00233</v>
      </c>
    </row>
    <row r="23" spans="2:14">
      <c r="B23" s="134"/>
      <c r="C23" s="191" t="s">
        <v>29</v>
      </c>
      <c r="D23" s="192" t="s">
        <v>123</v>
      </c>
      <c r="E23" s="193">
        <v>0.27913</v>
      </c>
      <c r="F23" s="193">
        <v>0.03603</v>
      </c>
      <c r="G23" s="193">
        <v>0.15387</v>
      </c>
      <c r="H23" s="194">
        <v>-0.00814</v>
      </c>
      <c r="I23" s="234">
        <v>0.7694</v>
      </c>
      <c r="J23" s="138">
        <v>0.02268</v>
      </c>
      <c r="K23" s="138">
        <v>0.00561</v>
      </c>
      <c r="L23" s="138">
        <v>0.0065</v>
      </c>
      <c r="M23" s="138">
        <v>-0.02653</v>
      </c>
      <c r="N23" s="138">
        <v>-0.00933</v>
      </c>
    </row>
    <row r="24" spans="2:14">
      <c r="B24" s="139">
        <v>1</v>
      </c>
      <c r="C24" s="195" t="s">
        <v>33</v>
      </c>
      <c r="D24" s="196" t="s">
        <v>124</v>
      </c>
      <c r="E24" s="197">
        <v>0.59727</v>
      </c>
      <c r="F24" s="197">
        <v>0.08026</v>
      </c>
      <c r="G24" s="197">
        <v>0.19562</v>
      </c>
      <c r="H24" s="198">
        <v>-0.04617</v>
      </c>
      <c r="I24" s="235">
        <v>0.67527</v>
      </c>
      <c r="J24" s="138">
        <v>-0.02023</v>
      </c>
      <c r="K24" s="138">
        <v>0.01234</v>
      </c>
      <c r="L24" s="138">
        <v>0.01348</v>
      </c>
      <c r="M24" s="138">
        <v>-0.02353</v>
      </c>
      <c r="N24" s="138">
        <v>0.07815</v>
      </c>
    </row>
    <row r="25" ht="15.75" spans="2:14">
      <c r="B25" s="144">
        <v>1</v>
      </c>
      <c r="C25" s="199" t="s">
        <v>34</v>
      </c>
      <c r="D25" s="200" t="s">
        <v>125</v>
      </c>
      <c r="E25" s="201">
        <v>0.26974</v>
      </c>
      <c r="F25" s="201">
        <v>0.03922</v>
      </c>
      <c r="G25" s="201">
        <v>0.04677</v>
      </c>
      <c r="H25" s="202">
        <v>-0.03254</v>
      </c>
      <c r="I25" s="236">
        <v>0.59453</v>
      </c>
      <c r="J25" s="138">
        <v>-0.02608</v>
      </c>
      <c r="K25" s="138">
        <v>-0.00233</v>
      </c>
      <c r="L25" s="138">
        <v>0.03972</v>
      </c>
      <c r="M25" s="138">
        <v>-0.06496</v>
      </c>
      <c r="N25" s="138">
        <v>-0.00321</v>
      </c>
    </row>
    <row r="26" spans="2:14">
      <c r="B26" s="148">
        <v>1</v>
      </c>
      <c r="C26" s="203" t="s">
        <v>42</v>
      </c>
      <c r="D26" s="204" t="s">
        <v>126</v>
      </c>
      <c r="E26" s="205">
        <v>-0.03399</v>
      </c>
      <c r="F26" s="205">
        <v>0.00252</v>
      </c>
      <c r="G26" s="205">
        <v>-0.01514</v>
      </c>
      <c r="H26" s="205">
        <v>0.07893</v>
      </c>
      <c r="I26" s="237">
        <v>-0.01967</v>
      </c>
      <c r="J26" s="238">
        <v>0.93568</v>
      </c>
      <c r="K26" s="138">
        <v>-0.0194</v>
      </c>
      <c r="L26" s="138">
        <v>-0.0101</v>
      </c>
      <c r="M26" s="138">
        <v>0.0114</v>
      </c>
      <c r="N26" s="138">
        <v>-0.00211</v>
      </c>
    </row>
    <row r="27" ht="15.75" spans="2:14">
      <c r="B27" s="206"/>
      <c r="C27" s="207" t="s">
        <v>41</v>
      </c>
      <c r="D27" s="208" t="s">
        <v>127</v>
      </c>
      <c r="E27" s="209">
        <v>-0.01368</v>
      </c>
      <c r="F27" s="209">
        <v>0.03472</v>
      </c>
      <c r="G27" s="209">
        <v>-0.00104</v>
      </c>
      <c r="H27" s="209">
        <v>0.04311</v>
      </c>
      <c r="I27" s="239">
        <v>-0.00874</v>
      </c>
      <c r="J27" s="240">
        <v>0.93499</v>
      </c>
      <c r="K27" s="138">
        <v>0.00184</v>
      </c>
      <c r="L27" s="138">
        <v>-0.00292</v>
      </c>
      <c r="M27" s="138">
        <v>-0.00541</v>
      </c>
      <c r="N27" s="138">
        <v>-0.00551</v>
      </c>
    </row>
    <row r="28" spans="2:14">
      <c r="B28" s="134"/>
      <c r="C28" s="210" t="s">
        <v>85</v>
      </c>
      <c r="D28" s="211" t="s">
        <v>128</v>
      </c>
      <c r="E28" s="212">
        <v>0.00642</v>
      </c>
      <c r="F28" s="212">
        <v>0.04876</v>
      </c>
      <c r="G28" s="212">
        <v>0.00869</v>
      </c>
      <c r="H28" s="212">
        <v>-0.00361</v>
      </c>
      <c r="I28" s="212">
        <v>0.00223</v>
      </c>
      <c r="J28" s="241">
        <v>0.00114</v>
      </c>
      <c r="K28" s="242">
        <v>0.92814</v>
      </c>
      <c r="L28" s="138">
        <v>0.00364</v>
      </c>
      <c r="M28" s="138">
        <v>-0.00017</v>
      </c>
      <c r="N28" s="138">
        <v>0.00182</v>
      </c>
    </row>
    <row r="29" ht="15.75" spans="2:14">
      <c r="B29" s="144">
        <v>1</v>
      </c>
      <c r="C29" s="213" t="s">
        <v>84</v>
      </c>
      <c r="D29" s="214" t="s">
        <v>129</v>
      </c>
      <c r="E29" s="215">
        <v>0.00985</v>
      </c>
      <c r="F29" s="215">
        <v>0.05336</v>
      </c>
      <c r="G29" s="215">
        <v>-0.00316</v>
      </c>
      <c r="H29" s="215">
        <v>-0.01335</v>
      </c>
      <c r="I29" s="215">
        <v>0.00925</v>
      </c>
      <c r="J29" s="243">
        <v>-0.01899</v>
      </c>
      <c r="K29" s="244">
        <v>0.92738</v>
      </c>
      <c r="L29" s="138">
        <v>-0.01302</v>
      </c>
      <c r="M29" s="138">
        <v>0.02173</v>
      </c>
      <c r="N29" s="138">
        <v>-0.00387</v>
      </c>
    </row>
    <row r="30" spans="2:14">
      <c r="B30" s="134"/>
      <c r="C30" s="216" t="s">
        <v>23</v>
      </c>
      <c r="D30" s="217" t="s">
        <v>130</v>
      </c>
      <c r="E30" s="218">
        <v>0.0503</v>
      </c>
      <c r="F30" s="218">
        <v>0.00205</v>
      </c>
      <c r="G30" s="218">
        <v>0.10746</v>
      </c>
      <c r="H30" s="218">
        <v>-0.02013</v>
      </c>
      <c r="I30" s="218">
        <v>0.02244</v>
      </c>
      <c r="J30" s="218">
        <v>-0.00221</v>
      </c>
      <c r="K30" s="245">
        <v>0.00253</v>
      </c>
      <c r="L30" s="246">
        <v>0.88017</v>
      </c>
      <c r="M30" s="138">
        <v>-0.00334</v>
      </c>
      <c r="N30" s="138">
        <v>0.02342</v>
      </c>
    </row>
    <row r="31" ht="15.75" spans="2:14">
      <c r="B31" s="144">
        <v>1</v>
      </c>
      <c r="C31" s="219" t="s">
        <v>21</v>
      </c>
      <c r="D31" s="220" t="s">
        <v>131</v>
      </c>
      <c r="E31" s="221">
        <v>0.09</v>
      </c>
      <c r="F31" s="221">
        <v>0.05525</v>
      </c>
      <c r="G31" s="221">
        <v>0.02728</v>
      </c>
      <c r="H31" s="221">
        <v>-0.01717</v>
      </c>
      <c r="I31" s="221">
        <v>0.02565</v>
      </c>
      <c r="J31" s="221">
        <v>-0.00961</v>
      </c>
      <c r="K31" s="247">
        <v>-0.01293</v>
      </c>
      <c r="L31" s="248">
        <v>0.85955</v>
      </c>
      <c r="M31" s="138">
        <v>-0.04666</v>
      </c>
      <c r="N31" s="138">
        <v>-0.00563</v>
      </c>
    </row>
    <row r="32" spans="2:14">
      <c r="B32" s="148">
        <v>1</v>
      </c>
      <c r="C32" s="222" t="s">
        <v>35</v>
      </c>
      <c r="D32" s="223" t="s">
        <v>132</v>
      </c>
      <c r="E32" s="224">
        <v>-0.05528</v>
      </c>
      <c r="F32" s="224">
        <v>0.35172</v>
      </c>
      <c r="G32" s="224">
        <v>0.00383</v>
      </c>
      <c r="H32" s="224">
        <v>0.09111</v>
      </c>
      <c r="I32" s="224">
        <v>-0.06513</v>
      </c>
      <c r="J32" s="224">
        <v>0.0125</v>
      </c>
      <c r="K32" s="224">
        <v>0.03868</v>
      </c>
      <c r="L32" s="249">
        <v>-0.03011</v>
      </c>
      <c r="M32" s="250">
        <v>0.87419</v>
      </c>
      <c r="N32" s="138">
        <v>-0.00989</v>
      </c>
    </row>
    <row r="33" ht="15.75" spans="2:14">
      <c r="B33" s="225">
        <v>1</v>
      </c>
      <c r="C33" s="226" t="s">
        <v>36</v>
      </c>
      <c r="D33" s="227" t="s">
        <v>133</v>
      </c>
      <c r="E33" s="228">
        <v>-0.18289</v>
      </c>
      <c r="F33" s="228">
        <v>-0.42725</v>
      </c>
      <c r="G33" s="228">
        <v>-0.10646</v>
      </c>
      <c r="H33" s="228">
        <v>0.07635</v>
      </c>
      <c r="I33" s="228">
        <v>-0.08262</v>
      </c>
      <c r="J33" s="228">
        <v>-0.00804</v>
      </c>
      <c r="K33" s="228">
        <v>-0.01313</v>
      </c>
      <c r="L33" s="251">
        <v>-0.03965</v>
      </c>
      <c r="M33" s="252">
        <v>0.78275</v>
      </c>
      <c r="N33" s="138">
        <v>-0.01471</v>
      </c>
    </row>
    <row r="34" ht="15.75" spans="2:14">
      <c r="B34" s="229">
        <v>1</v>
      </c>
      <c r="C34" s="230" t="s">
        <v>24</v>
      </c>
      <c r="D34" s="231" t="s">
        <v>134</v>
      </c>
      <c r="E34" s="232">
        <v>0.05579</v>
      </c>
      <c r="F34" s="232">
        <v>0.01262</v>
      </c>
      <c r="G34" s="232">
        <v>0.13029</v>
      </c>
      <c r="H34" s="232">
        <v>-0.00186</v>
      </c>
      <c r="I34" s="232">
        <v>0.01972</v>
      </c>
      <c r="J34" s="232">
        <v>-0.00692</v>
      </c>
      <c r="K34" s="232">
        <v>-0.00236</v>
      </c>
      <c r="L34" s="232">
        <v>0.01808</v>
      </c>
      <c r="M34" s="253">
        <v>-0.0175</v>
      </c>
      <c r="N34" s="254">
        <v>0.98159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39"/>
  <sheetViews>
    <sheetView workbookViewId="0">
      <selection activeCell="E5" sqref="E5"/>
    </sheetView>
  </sheetViews>
  <sheetFormatPr defaultColWidth="9" defaultRowHeight="15" outlineLevelCol="2"/>
  <cols>
    <col min="1" max="1" width="9.14285714285714" style="1"/>
    <col min="2" max="2" width="10.8571428571429" style="1" customWidth="1"/>
    <col min="3" max="3" width="11.5714285714286" style="1" customWidth="1"/>
    <col min="4" max="16384" width="9.14285714285714" style="1"/>
  </cols>
  <sheetData>
    <row r="1" ht="15.75"/>
    <row r="2" ht="15.75" spans="2:3">
      <c r="B2" s="55" t="s">
        <v>135</v>
      </c>
      <c r="C2" s="57" t="s">
        <v>136</v>
      </c>
    </row>
    <row r="3" spans="2:3">
      <c r="B3" s="123" t="s">
        <v>52</v>
      </c>
      <c r="C3" s="124">
        <v>0.1671</v>
      </c>
    </row>
    <row r="4" spans="2:3">
      <c r="B4" s="125" t="s">
        <v>53</v>
      </c>
      <c r="C4" s="126">
        <v>2.255e-8</v>
      </c>
    </row>
    <row r="5" spans="2:3">
      <c r="B5" s="125" t="s">
        <v>54</v>
      </c>
      <c r="C5" s="126">
        <v>2.072e-8</v>
      </c>
    </row>
    <row r="6" spans="2:3">
      <c r="B6" s="125" t="s">
        <v>55</v>
      </c>
      <c r="C6" s="126">
        <v>3.555e-7</v>
      </c>
    </row>
    <row r="7" spans="2:3">
      <c r="B7" s="125" t="s">
        <v>56</v>
      </c>
      <c r="C7" s="126">
        <v>4.079e-7</v>
      </c>
    </row>
    <row r="8" spans="2:3">
      <c r="B8" s="125" t="s">
        <v>83</v>
      </c>
      <c r="C8" s="127">
        <v>0.005396</v>
      </c>
    </row>
    <row r="9" spans="2:3">
      <c r="B9" s="125" t="s">
        <v>57</v>
      </c>
      <c r="C9" s="126">
        <v>2.2e-16</v>
      </c>
    </row>
    <row r="10" spans="2:3">
      <c r="B10" s="125" t="s">
        <v>58</v>
      </c>
      <c r="C10" s="127">
        <v>0.4793</v>
      </c>
    </row>
    <row r="11" spans="2:3">
      <c r="B11" s="125" t="s">
        <v>59</v>
      </c>
      <c r="C11" s="127">
        <v>0.8834</v>
      </c>
    </row>
    <row r="12" spans="2:3">
      <c r="B12" s="125" t="s">
        <v>80</v>
      </c>
      <c r="C12" s="127">
        <v>0.8372</v>
      </c>
    </row>
    <row r="13" spans="2:3">
      <c r="B13" s="125" t="s">
        <v>78</v>
      </c>
      <c r="C13" s="126">
        <v>2.462e-10</v>
      </c>
    </row>
    <row r="14" spans="2:3">
      <c r="B14" s="125" t="s">
        <v>79</v>
      </c>
      <c r="C14" s="126">
        <v>6.611e-11</v>
      </c>
    </row>
    <row r="15" spans="2:3">
      <c r="B15" s="125" t="s">
        <v>77</v>
      </c>
      <c r="C15" s="126">
        <v>4.461e-6</v>
      </c>
    </row>
    <row r="16" spans="2:3">
      <c r="B16" s="125" t="s">
        <v>75</v>
      </c>
      <c r="C16" s="126">
        <v>1.111e-7</v>
      </c>
    </row>
    <row r="17" spans="2:3">
      <c r="B17" s="125" t="s">
        <v>76</v>
      </c>
      <c r="C17" s="127">
        <v>0.216</v>
      </c>
    </row>
    <row r="18" spans="2:3">
      <c r="B18" s="125" t="s">
        <v>88</v>
      </c>
      <c r="C18" s="127">
        <v>0.1377</v>
      </c>
    </row>
    <row r="19" spans="2:3">
      <c r="B19" s="125" t="s">
        <v>87</v>
      </c>
      <c r="C19" s="127">
        <v>0.1456</v>
      </c>
    </row>
    <row r="20" spans="2:3">
      <c r="B20" s="125" t="s">
        <v>86</v>
      </c>
      <c r="C20" s="127">
        <v>0.02586</v>
      </c>
    </row>
    <row r="21" spans="2:3">
      <c r="B21" s="125" t="s">
        <v>68</v>
      </c>
      <c r="C21" s="127">
        <v>0.456</v>
      </c>
    </row>
    <row r="22" spans="2:3">
      <c r="B22" s="125" t="s">
        <v>69</v>
      </c>
      <c r="C22" s="127">
        <v>0.1589</v>
      </c>
    </row>
    <row r="23" spans="2:3">
      <c r="B23" s="125" t="s">
        <v>71</v>
      </c>
      <c r="C23" s="127">
        <v>0.3004</v>
      </c>
    </row>
    <row r="24" spans="2:3">
      <c r="B24" s="125" t="s">
        <v>67</v>
      </c>
      <c r="C24" s="127">
        <v>0.07409</v>
      </c>
    </row>
    <row r="25" spans="2:3">
      <c r="B25" s="125" t="s">
        <v>72</v>
      </c>
      <c r="C25" s="127">
        <v>0.04448</v>
      </c>
    </row>
    <row r="26" spans="2:3">
      <c r="B26" s="125" t="s">
        <v>73</v>
      </c>
      <c r="C26" s="127">
        <v>0.2736</v>
      </c>
    </row>
    <row r="27" spans="2:3">
      <c r="B27" s="125" t="s">
        <v>70</v>
      </c>
      <c r="C27" s="127">
        <v>0.7072</v>
      </c>
    </row>
    <row r="28" spans="2:3">
      <c r="B28" s="125" t="s">
        <v>74</v>
      </c>
      <c r="C28" s="126">
        <v>3.854e-5</v>
      </c>
    </row>
    <row r="29" spans="2:3">
      <c r="B29" s="125" t="s">
        <v>82</v>
      </c>
      <c r="C29" s="127">
        <v>0.4169</v>
      </c>
    </row>
    <row r="30" spans="2:3">
      <c r="B30" s="125" t="s">
        <v>60</v>
      </c>
      <c r="C30" s="127">
        <v>0.000308</v>
      </c>
    </row>
    <row r="31" spans="2:3">
      <c r="B31" s="125" t="s">
        <v>62</v>
      </c>
      <c r="C31" s="127">
        <v>0.006443</v>
      </c>
    </row>
    <row r="32" spans="2:3">
      <c r="B32" s="125" t="s">
        <v>61</v>
      </c>
      <c r="C32" s="127">
        <v>0.008426</v>
      </c>
    </row>
    <row r="33" spans="2:3">
      <c r="B33" s="125" t="s">
        <v>63</v>
      </c>
      <c r="C33" s="126">
        <v>1.685e-15</v>
      </c>
    </row>
    <row r="34" spans="2:3">
      <c r="B34" s="125" t="s">
        <v>90</v>
      </c>
      <c r="C34" s="126">
        <v>2.2e-16</v>
      </c>
    </row>
    <row r="35" spans="2:3">
      <c r="B35" s="125" t="s">
        <v>66</v>
      </c>
      <c r="C35" s="127">
        <v>0.7266</v>
      </c>
    </row>
    <row r="36" spans="2:3">
      <c r="B36" s="125" t="s">
        <v>89</v>
      </c>
      <c r="C36" s="126">
        <v>2.2e-16</v>
      </c>
    </row>
    <row r="37" spans="2:3">
      <c r="B37" s="125" t="s">
        <v>81</v>
      </c>
      <c r="C37" s="127">
        <v>0.292</v>
      </c>
    </row>
    <row r="38" spans="2:3">
      <c r="B38" s="125" t="s">
        <v>65</v>
      </c>
      <c r="C38" s="127">
        <v>0.8205</v>
      </c>
    </row>
    <row r="39" ht="15.75" spans="2:3">
      <c r="B39" s="128" t="s">
        <v>64</v>
      </c>
      <c r="C39" s="129">
        <v>2.2e-16</v>
      </c>
    </row>
  </sheetData>
  <conditionalFormatting sqref="C3:C39">
    <cfRule type="cellIs" dxfId="0" priority="1" operator="lessThanOrEqual">
      <formula>0.05</formula>
    </cfRule>
  </conditionalFormatting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12"/>
  <sheetViews>
    <sheetView workbookViewId="0">
      <selection activeCell="C3" sqref="C3"/>
    </sheetView>
  </sheetViews>
  <sheetFormatPr defaultColWidth="9" defaultRowHeight="15" outlineLevelCol="5"/>
  <cols>
    <col min="1" max="2" width="9.14285714285714" style="1"/>
    <col min="3" max="3" width="10.1428571428571" style="1" customWidth="1"/>
    <col min="4" max="4" width="10.8571428571429" style="1" customWidth="1"/>
    <col min="5" max="5" width="10.1428571428571" style="1" customWidth="1"/>
    <col min="6" max="6" width="10.5714285714286" style="1" customWidth="1"/>
    <col min="7" max="16384" width="9.14285714285714" style="1"/>
  </cols>
  <sheetData>
    <row r="1" ht="15.75"/>
    <row r="2" ht="15.75" spans="3:6">
      <c r="C2" s="111" t="s">
        <v>137</v>
      </c>
      <c r="D2" s="112"/>
      <c r="E2" s="112"/>
      <c r="F2" s="113"/>
    </row>
    <row r="3" spans="3:6">
      <c r="C3" s="114" t="s">
        <v>53</v>
      </c>
      <c r="D3" s="115" t="s">
        <v>86</v>
      </c>
      <c r="E3" s="115" t="s">
        <v>52</v>
      </c>
      <c r="F3" s="116" t="s">
        <v>19</v>
      </c>
    </row>
    <row r="4" spans="3:6">
      <c r="C4" s="117" t="s">
        <v>54</v>
      </c>
      <c r="D4" s="118" t="s">
        <v>72</v>
      </c>
      <c r="E4" s="118" t="s">
        <v>28</v>
      </c>
      <c r="F4" s="119" t="s">
        <v>22</v>
      </c>
    </row>
    <row r="5" spans="3:6">
      <c r="C5" s="117" t="s">
        <v>55</v>
      </c>
      <c r="D5" s="118" t="s">
        <v>74</v>
      </c>
      <c r="E5" s="118" t="s">
        <v>32</v>
      </c>
      <c r="F5" s="119" t="s">
        <v>21</v>
      </c>
    </row>
    <row r="6" spans="3:6">
      <c r="C6" s="117" t="s">
        <v>56</v>
      </c>
      <c r="D6" s="118" t="s">
        <v>60</v>
      </c>
      <c r="E6" s="118" t="s">
        <v>43</v>
      </c>
      <c r="F6" s="119" t="s">
        <v>24</v>
      </c>
    </row>
    <row r="7" spans="3:6">
      <c r="C7" s="117" t="s">
        <v>83</v>
      </c>
      <c r="D7" s="118" t="s">
        <v>62</v>
      </c>
      <c r="E7" s="118" t="s">
        <v>17</v>
      </c>
      <c r="F7" s="119" t="s">
        <v>45</v>
      </c>
    </row>
    <row r="8" spans="3:6">
      <c r="C8" s="117" t="s">
        <v>57</v>
      </c>
      <c r="D8" s="118" t="s">
        <v>61</v>
      </c>
      <c r="E8" s="118" t="s">
        <v>20</v>
      </c>
      <c r="F8" s="119" t="s">
        <v>33</v>
      </c>
    </row>
    <row r="9" spans="3:6">
      <c r="C9" s="117" t="s">
        <v>78</v>
      </c>
      <c r="D9" s="118" t="s">
        <v>63</v>
      </c>
      <c r="E9" s="118" t="s">
        <v>37</v>
      </c>
      <c r="F9" s="119" t="s">
        <v>34</v>
      </c>
    </row>
    <row r="10" spans="3:6">
      <c r="C10" s="117" t="s">
        <v>79</v>
      </c>
      <c r="D10" s="118" t="s">
        <v>90</v>
      </c>
      <c r="E10" s="118" t="s">
        <v>42</v>
      </c>
      <c r="F10" s="119" t="s">
        <v>35</v>
      </c>
    </row>
    <row r="11" spans="3:6">
      <c r="C11" s="117" t="s">
        <v>77</v>
      </c>
      <c r="D11" s="118" t="s">
        <v>89</v>
      </c>
      <c r="E11" s="118" t="s">
        <v>84</v>
      </c>
      <c r="F11" s="119" t="s">
        <v>36</v>
      </c>
    </row>
    <row r="12" ht="15.75" spans="3:6">
      <c r="C12" s="120" t="s">
        <v>75</v>
      </c>
      <c r="D12" s="121" t="s">
        <v>64</v>
      </c>
      <c r="E12" s="121" t="s">
        <v>18</v>
      </c>
      <c r="F12" s="122"/>
    </row>
  </sheetData>
  <mergeCells count="1">
    <mergeCell ref="C2:F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6"/>
  <sheetViews>
    <sheetView workbookViewId="0">
      <selection activeCell="K8" sqref="K8"/>
    </sheetView>
  </sheetViews>
  <sheetFormatPr defaultColWidth="9" defaultRowHeight="15"/>
  <cols>
    <col min="1" max="1" width="9.14285714285714" style="1"/>
    <col min="2" max="2" width="19.2857142857143" style="1" customWidth="1"/>
    <col min="3" max="3" width="10" style="1" customWidth="1"/>
    <col min="4" max="4" width="10.7142857142857" style="1" customWidth="1"/>
    <col min="5" max="5" width="9.28571428571429" style="1" customWidth="1"/>
    <col min="6" max="7" width="11.1428571428571" style="1" customWidth="1"/>
    <col min="8" max="8" width="11.7142857142857" style="1" customWidth="1"/>
    <col min="9" max="9" width="10.7142857142857" style="1" customWidth="1"/>
    <col min="10" max="16384" width="9.14285714285714" style="1"/>
  </cols>
  <sheetData>
    <row r="1" ht="15.75"/>
    <row r="2" ht="27.75" customHeight="1" spans="2:9">
      <c r="B2" s="67" t="s">
        <v>138</v>
      </c>
      <c r="C2" s="68"/>
      <c r="D2" s="68"/>
      <c r="E2" s="69"/>
      <c r="G2" s="67" t="s">
        <v>139</v>
      </c>
      <c r="H2" s="68"/>
      <c r="I2" s="69"/>
    </row>
    <row r="3" spans="2:9">
      <c r="B3" s="70" t="s">
        <v>140</v>
      </c>
      <c r="C3" s="71">
        <v>61.1</v>
      </c>
      <c r="D3" s="72" t="s">
        <v>141</v>
      </c>
      <c r="E3" s="73">
        <v>0.221</v>
      </c>
      <c r="G3" s="74" t="s">
        <v>142</v>
      </c>
      <c r="H3" s="75" t="s">
        <v>143</v>
      </c>
      <c r="I3" s="99" t="s">
        <v>144</v>
      </c>
    </row>
    <row r="4" ht="15.75" spans="2:9">
      <c r="B4" s="76" t="s">
        <v>145</v>
      </c>
      <c r="C4" s="77">
        <v>38.9</v>
      </c>
      <c r="D4" s="78" t="s">
        <v>146</v>
      </c>
      <c r="E4" s="79">
        <v>0.221</v>
      </c>
      <c r="G4" s="80">
        <v>41.5701</v>
      </c>
      <c r="H4" s="81">
        <v>8</v>
      </c>
      <c r="I4" s="84" t="s">
        <v>147</v>
      </c>
    </row>
    <row r="5" spans="2:5">
      <c r="B5" s="76" t="s">
        <v>148</v>
      </c>
      <c r="C5" s="77">
        <v>0</v>
      </c>
      <c r="D5" s="78" t="s">
        <v>149</v>
      </c>
      <c r="E5" s="79">
        <v>0.111</v>
      </c>
    </row>
    <row r="6" ht="15.75" spans="2:5">
      <c r="B6" s="82" t="s">
        <v>150</v>
      </c>
      <c r="C6" s="81">
        <v>400000000</v>
      </c>
      <c r="D6" s="83" t="s">
        <v>151</v>
      </c>
      <c r="E6" s="84">
        <v>0.611</v>
      </c>
    </row>
    <row r="9" ht="15.75"/>
    <row r="10" ht="15.75" spans="2:15">
      <c r="B10" s="85" t="s">
        <v>152</v>
      </c>
      <c r="C10" s="86"/>
      <c r="D10" s="86"/>
      <c r="E10" s="86"/>
      <c r="F10" s="86"/>
      <c r="G10" s="86"/>
      <c r="H10" s="87"/>
      <c r="J10" s="100" t="s">
        <v>153</v>
      </c>
      <c r="K10" s="101"/>
      <c r="L10" s="101"/>
      <c r="M10" s="101"/>
      <c r="N10" s="101"/>
      <c r="O10" s="102"/>
    </row>
    <row r="11" ht="21.75" customHeight="1" spans="2:15">
      <c r="B11" s="88" t="s">
        <v>154</v>
      </c>
      <c r="C11" s="89" t="s">
        <v>143</v>
      </c>
      <c r="D11" s="89" t="s">
        <v>155</v>
      </c>
      <c r="E11" s="90" t="s">
        <v>156</v>
      </c>
      <c r="F11" s="90" t="s">
        <v>157</v>
      </c>
      <c r="G11" s="89" t="s">
        <v>144</v>
      </c>
      <c r="H11" s="91" t="s">
        <v>158</v>
      </c>
      <c r="J11" s="74" t="s">
        <v>159</v>
      </c>
      <c r="K11" s="75" t="s">
        <v>160</v>
      </c>
      <c r="L11" s="103" t="s">
        <v>161</v>
      </c>
      <c r="M11" s="103"/>
      <c r="N11" s="103" t="s">
        <v>162</v>
      </c>
      <c r="O11" s="104"/>
    </row>
    <row r="12" ht="15.75" spans="2:15">
      <c r="B12" s="92"/>
      <c r="C12" s="93"/>
      <c r="D12" s="93"/>
      <c r="E12" s="94"/>
      <c r="F12" s="94"/>
      <c r="G12" s="93"/>
      <c r="H12" s="95"/>
      <c r="J12" s="105"/>
      <c r="K12" s="106"/>
      <c r="L12" s="106" t="s">
        <v>163</v>
      </c>
      <c r="M12" s="106" t="s">
        <v>164</v>
      </c>
      <c r="N12" s="106" t="s">
        <v>163</v>
      </c>
      <c r="O12" s="107" t="s">
        <v>164</v>
      </c>
    </row>
    <row r="13" spans="2:15">
      <c r="B13" s="96" t="s">
        <v>165</v>
      </c>
      <c r="C13" s="97">
        <v>1</v>
      </c>
      <c r="D13" s="97">
        <v>-0.2653</v>
      </c>
      <c r="E13" s="97">
        <v>0.0582</v>
      </c>
      <c r="F13" s="97">
        <v>20.8027</v>
      </c>
      <c r="G13" s="97" t="s">
        <v>147</v>
      </c>
      <c r="H13" s="98"/>
      <c r="J13" s="108">
        <v>1</v>
      </c>
      <c r="K13" s="97">
        <v>4000</v>
      </c>
      <c r="L13" s="97">
        <v>1308</v>
      </c>
      <c r="M13" s="97">
        <v>1315.52</v>
      </c>
      <c r="N13" s="97">
        <v>2692</v>
      </c>
      <c r="O13" s="98">
        <v>2684.48</v>
      </c>
    </row>
    <row r="14" spans="2:15">
      <c r="B14" s="76" t="s">
        <v>32</v>
      </c>
      <c r="C14" s="77">
        <v>1</v>
      </c>
      <c r="D14" s="77">
        <v>-0.0233</v>
      </c>
      <c r="E14" s="77">
        <v>0.00476</v>
      </c>
      <c r="F14" s="77">
        <v>23.9118</v>
      </c>
      <c r="G14" s="77" t="s">
        <v>147</v>
      </c>
      <c r="H14" s="79">
        <v>-0.0325</v>
      </c>
      <c r="J14" s="109">
        <v>2</v>
      </c>
      <c r="K14" s="77">
        <v>4000</v>
      </c>
      <c r="L14" s="77">
        <v>1517</v>
      </c>
      <c r="M14" s="77">
        <v>1601.81</v>
      </c>
      <c r="N14" s="77">
        <v>2483</v>
      </c>
      <c r="O14" s="79">
        <v>2398.19</v>
      </c>
    </row>
    <row r="15" spans="2:15">
      <c r="B15" s="76" t="s">
        <v>43</v>
      </c>
      <c r="C15" s="77">
        <v>1</v>
      </c>
      <c r="D15" s="77">
        <v>0.1877</v>
      </c>
      <c r="E15" s="77">
        <v>0.0161</v>
      </c>
      <c r="F15" s="77">
        <v>135.599</v>
      </c>
      <c r="G15" s="77" t="s">
        <v>147</v>
      </c>
      <c r="H15" s="79">
        <v>0.0988</v>
      </c>
      <c r="J15" s="109">
        <v>3</v>
      </c>
      <c r="K15" s="77">
        <v>4000</v>
      </c>
      <c r="L15" s="77">
        <v>1652</v>
      </c>
      <c r="M15" s="77">
        <v>1747.93</v>
      </c>
      <c r="N15" s="77">
        <v>2348</v>
      </c>
      <c r="O15" s="79">
        <v>2252.07</v>
      </c>
    </row>
    <row r="16" spans="2:15">
      <c r="B16" s="76" t="s">
        <v>42</v>
      </c>
      <c r="C16" s="77">
        <v>1</v>
      </c>
      <c r="D16" s="77">
        <v>0.086</v>
      </c>
      <c r="E16" s="77">
        <v>0.0226</v>
      </c>
      <c r="F16" s="77">
        <v>14.494</v>
      </c>
      <c r="G16" s="77">
        <v>0.0001</v>
      </c>
      <c r="H16" s="79">
        <v>0.0217</v>
      </c>
      <c r="J16" s="109">
        <v>4</v>
      </c>
      <c r="K16" s="77">
        <v>4000</v>
      </c>
      <c r="L16" s="77">
        <v>1894</v>
      </c>
      <c r="M16" s="77">
        <v>1859.12</v>
      </c>
      <c r="N16" s="77">
        <v>2106</v>
      </c>
      <c r="O16" s="79">
        <v>2140.88</v>
      </c>
    </row>
    <row r="17" spans="2:15">
      <c r="B17" s="76" t="s">
        <v>84</v>
      </c>
      <c r="C17" s="77">
        <v>1</v>
      </c>
      <c r="D17" s="77">
        <v>0.7299</v>
      </c>
      <c r="E17" s="77">
        <v>0.0506</v>
      </c>
      <c r="F17" s="77">
        <v>208.0185</v>
      </c>
      <c r="G17" s="77" t="s">
        <v>147</v>
      </c>
      <c r="H17" s="79">
        <v>0.0904</v>
      </c>
      <c r="J17" s="109">
        <v>5</v>
      </c>
      <c r="K17" s="77">
        <v>4001</v>
      </c>
      <c r="L17" s="77">
        <v>2024</v>
      </c>
      <c r="M17" s="77">
        <v>1958.68</v>
      </c>
      <c r="N17" s="77">
        <v>1977</v>
      </c>
      <c r="O17" s="79">
        <v>2042.32</v>
      </c>
    </row>
    <row r="18" spans="2:15">
      <c r="B18" s="76" t="s">
        <v>18</v>
      </c>
      <c r="C18" s="77">
        <v>1</v>
      </c>
      <c r="D18" s="77">
        <v>-0.00028</v>
      </c>
      <c r="E18" s="77">
        <v>4.5e-5</v>
      </c>
      <c r="F18" s="77">
        <v>37.7459</v>
      </c>
      <c r="G18" s="77" t="s">
        <v>147</v>
      </c>
      <c r="H18" s="79">
        <v>-0.063</v>
      </c>
      <c r="J18" s="109">
        <v>6</v>
      </c>
      <c r="K18" s="77">
        <v>4000</v>
      </c>
      <c r="L18" s="77">
        <v>2176</v>
      </c>
      <c r="M18" s="77">
        <v>2053.5</v>
      </c>
      <c r="N18" s="77">
        <v>1824</v>
      </c>
      <c r="O18" s="79">
        <v>1946.5</v>
      </c>
    </row>
    <row r="19" spans="2:15">
      <c r="B19" s="76" t="s">
        <v>19</v>
      </c>
      <c r="C19" s="77">
        <v>1</v>
      </c>
      <c r="D19" s="77">
        <v>-0.00446</v>
      </c>
      <c r="E19" s="77">
        <v>0.000768</v>
      </c>
      <c r="F19" s="77">
        <v>33.6773</v>
      </c>
      <c r="G19" s="77" t="s">
        <v>147</v>
      </c>
      <c r="H19" s="79">
        <v>-0.0417</v>
      </c>
      <c r="J19" s="109">
        <v>7</v>
      </c>
      <c r="K19" s="77">
        <v>4000</v>
      </c>
      <c r="L19" s="77">
        <v>2174</v>
      </c>
      <c r="M19" s="77">
        <v>2152.91</v>
      </c>
      <c r="N19" s="77">
        <v>1826</v>
      </c>
      <c r="O19" s="79">
        <v>1847.09</v>
      </c>
    </row>
    <row r="20" spans="2:15">
      <c r="B20" s="76" t="s">
        <v>22</v>
      </c>
      <c r="C20" s="77">
        <v>1</v>
      </c>
      <c r="D20" s="77">
        <v>0.00286</v>
      </c>
      <c r="E20" s="77">
        <v>0.00024</v>
      </c>
      <c r="F20" s="77">
        <v>141.7989</v>
      </c>
      <c r="G20" s="77" t="s">
        <v>147</v>
      </c>
      <c r="H20" s="79">
        <v>0.0848</v>
      </c>
      <c r="J20" s="109">
        <v>8</v>
      </c>
      <c r="K20" s="77">
        <v>4000</v>
      </c>
      <c r="L20" s="77">
        <v>2278</v>
      </c>
      <c r="M20" s="77">
        <v>2256.32</v>
      </c>
      <c r="N20" s="77">
        <v>1722</v>
      </c>
      <c r="O20" s="79">
        <v>1743.68</v>
      </c>
    </row>
    <row r="21" spans="2:15">
      <c r="B21" s="76" t="s">
        <v>21</v>
      </c>
      <c r="C21" s="77">
        <v>1</v>
      </c>
      <c r="D21" s="77">
        <v>-0.00059</v>
      </c>
      <c r="E21" s="77">
        <v>8.9e-5</v>
      </c>
      <c r="F21" s="77">
        <v>44.0542</v>
      </c>
      <c r="G21" s="77" t="s">
        <v>147</v>
      </c>
      <c r="H21" s="79">
        <v>-0.0385</v>
      </c>
      <c r="J21" s="109">
        <v>9</v>
      </c>
      <c r="K21" s="77">
        <v>4000</v>
      </c>
      <c r="L21" s="77">
        <v>2344</v>
      </c>
      <c r="M21" s="77">
        <v>2381.99</v>
      </c>
      <c r="N21" s="77">
        <v>1656</v>
      </c>
      <c r="O21" s="79">
        <v>1618.01</v>
      </c>
    </row>
    <row r="22" ht="15.75" spans="2:15">
      <c r="B22" s="76" t="s">
        <v>24</v>
      </c>
      <c r="C22" s="77">
        <v>1</v>
      </c>
      <c r="D22" s="77">
        <v>0.0405</v>
      </c>
      <c r="E22" s="77">
        <v>0.00785</v>
      </c>
      <c r="F22" s="77">
        <v>26.5682</v>
      </c>
      <c r="G22" s="77" t="s">
        <v>147</v>
      </c>
      <c r="H22" s="79">
        <v>0.0294</v>
      </c>
      <c r="J22" s="110">
        <v>10</v>
      </c>
      <c r="K22" s="81">
        <v>3999</v>
      </c>
      <c r="L22" s="81">
        <v>2633</v>
      </c>
      <c r="M22" s="81">
        <v>2672.21</v>
      </c>
      <c r="N22" s="81">
        <v>1366</v>
      </c>
      <c r="O22" s="84">
        <v>1326.79</v>
      </c>
    </row>
    <row r="23" spans="2:8">
      <c r="B23" s="76" t="s">
        <v>45</v>
      </c>
      <c r="C23" s="77">
        <v>1</v>
      </c>
      <c r="D23" s="77">
        <v>-0.0048</v>
      </c>
      <c r="E23" s="77">
        <v>0.000492</v>
      </c>
      <c r="F23" s="77">
        <v>95.138</v>
      </c>
      <c r="G23" s="77" t="s">
        <v>147</v>
      </c>
      <c r="H23" s="79">
        <v>-0.0562</v>
      </c>
    </row>
    <row r="24" spans="2:8">
      <c r="B24" s="76" t="s">
        <v>33</v>
      </c>
      <c r="C24" s="77">
        <v>1</v>
      </c>
      <c r="D24" s="77">
        <v>0.0083</v>
      </c>
      <c r="E24" s="77">
        <v>0.00152</v>
      </c>
      <c r="F24" s="77">
        <v>29.8521</v>
      </c>
      <c r="G24" s="77" t="s">
        <v>147</v>
      </c>
      <c r="H24" s="79">
        <v>0.0432</v>
      </c>
    </row>
    <row r="25" spans="2:8">
      <c r="B25" s="76" t="s">
        <v>34</v>
      </c>
      <c r="C25" s="77">
        <v>1</v>
      </c>
      <c r="D25" s="77">
        <v>-0.1292</v>
      </c>
      <c r="E25" s="77">
        <v>0.0308</v>
      </c>
      <c r="F25" s="77">
        <v>17.5825</v>
      </c>
      <c r="G25" s="77" t="s">
        <v>147</v>
      </c>
      <c r="H25" s="79">
        <v>-0.0264</v>
      </c>
    </row>
    <row r="26" spans="2:8">
      <c r="B26" s="76" t="s">
        <v>35</v>
      </c>
      <c r="C26" s="77">
        <v>1</v>
      </c>
      <c r="D26" s="77">
        <v>-0.0344</v>
      </c>
      <c r="E26" s="77">
        <v>0.00204</v>
      </c>
      <c r="F26" s="77">
        <v>284.0188</v>
      </c>
      <c r="G26" s="77" t="s">
        <v>147</v>
      </c>
      <c r="H26" s="79">
        <v>-0.1554</v>
      </c>
    </row>
    <row r="27" ht="15.75" spans="2:8">
      <c r="B27" s="82" t="s">
        <v>36</v>
      </c>
      <c r="C27" s="81">
        <v>1</v>
      </c>
      <c r="D27" s="81">
        <v>0.00206</v>
      </c>
      <c r="E27" s="81">
        <v>8.2e-5</v>
      </c>
      <c r="F27" s="81">
        <v>630.456</v>
      </c>
      <c r="G27" s="81" t="s">
        <v>147</v>
      </c>
      <c r="H27" s="84">
        <v>0.2324</v>
      </c>
    </row>
    <row r="46" ht="31.5" customHeight="1"/>
  </sheetData>
  <mergeCells count="15">
    <mergeCell ref="B2:E2"/>
    <mergeCell ref="G2:I2"/>
    <mergeCell ref="B10:H10"/>
    <mergeCell ref="J10:O10"/>
    <mergeCell ref="L11:M11"/>
    <mergeCell ref="N11:O11"/>
    <mergeCell ref="B11:B12"/>
    <mergeCell ref="C11:C12"/>
    <mergeCell ref="D11:D12"/>
    <mergeCell ref="E11:E12"/>
    <mergeCell ref="F11:F12"/>
    <mergeCell ref="G11:G12"/>
    <mergeCell ref="H11:H12"/>
    <mergeCell ref="J11:J12"/>
    <mergeCell ref="K11:K12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6"/>
  <sheetViews>
    <sheetView workbookViewId="0">
      <selection activeCell="N11" sqref="N11"/>
    </sheetView>
  </sheetViews>
  <sheetFormatPr defaultColWidth="9" defaultRowHeight="15" outlineLevelCol="5"/>
  <cols>
    <col min="1" max="3" width="9.14285714285714" style="1"/>
    <col min="4" max="4" width="12.5714285714286" style="1" customWidth="1"/>
    <col min="5" max="5" width="15.2857142857143" style="1" customWidth="1"/>
    <col min="6" max="6" width="15.5714285714286" style="1" customWidth="1"/>
    <col min="7" max="16384" width="9.14285714285714" style="1"/>
  </cols>
  <sheetData>
    <row r="1" ht="15.75"/>
    <row r="2" ht="15.75" spans="2:6">
      <c r="B2" s="52" t="s">
        <v>166</v>
      </c>
      <c r="C2" s="53"/>
      <c r="D2" s="53"/>
      <c r="E2" s="53"/>
      <c r="F2" s="54"/>
    </row>
    <row r="3" ht="15.75" spans="2:6">
      <c r="B3" s="55" t="s">
        <v>167</v>
      </c>
      <c r="C3" s="56" t="s">
        <v>168</v>
      </c>
      <c r="D3" s="56" t="s">
        <v>169</v>
      </c>
      <c r="E3" s="56" t="s">
        <v>170</v>
      </c>
      <c r="F3" s="57" t="s">
        <v>171</v>
      </c>
    </row>
    <row r="4" spans="2:6">
      <c r="B4" s="58">
        <v>1</v>
      </c>
      <c r="C4" s="59">
        <v>3104</v>
      </c>
      <c r="D4" s="59">
        <v>29</v>
      </c>
      <c r="E4" s="59">
        <v>0.1605602154</v>
      </c>
      <c r="F4" s="60">
        <v>0.3573738057</v>
      </c>
    </row>
    <row r="5" spans="2:6">
      <c r="B5" s="61">
        <v>2</v>
      </c>
      <c r="C5" s="62">
        <v>3105</v>
      </c>
      <c r="D5" s="62">
        <v>37</v>
      </c>
      <c r="E5" s="62">
        <v>0.3573791797</v>
      </c>
      <c r="F5" s="63">
        <v>0.4021640008</v>
      </c>
    </row>
    <row r="6" spans="2:6">
      <c r="B6" s="61">
        <v>3</v>
      </c>
      <c r="C6" s="62">
        <v>3105</v>
      </c>
      <c r="D6" s="62">
        <v>42</v>
      </c>
      <c r="E6" s="62">
        <v>0.4021687132</v>
      </c>
      <c r="F6" s="63">
        <v>0.4325261639</v>
      </c>
    </row>
    <row r="7" spans="2:6">
      <c r="B7" s="61">
        <v>4</v>
      </c>
      <c r="C7" s="62">
        <v>3105</v>
      </c>
      <c r="D7" s="62">
        <v>36</v>
      </c>
      <c r="E7" s="62">
        <v>0.4325414861</v>
      </c>
      <c r="F7" s="63">
        <v>0.4588311152</v>
      </c>
    </row>
    <row r="8" spans="2:6">
      <c r="B8" s="61">
        <v>5</v>
      </c>
      <c r="C8" s="62">
        <v>3104</v>
      </c>
      <c r="D8" s="62">
        <v>57</v>
      </c>
      <c r="E8" s="62">
        <v>0.4588731287</v>
      </c>
      <c r="F8" s="63">
        <v>0.4831432908</v>
      </c>
    </row>
    <row r="9" spans="2:6">
      <c r="B9" s="61">
        <v>6</v>
      </c>
      <c r="C9" s="62">
        <v>3105</v>
      </c>
      <c r="D9" s="62">
        <v>68</v>
      </c>
      <c r="E9" s="62">
        <v>0.4831647414</v>
      </c>
      <c r="F9" s="63">
        <v>0.5069705484</v>
      </c>
    </row>
    <row r="10" spans="2:6">
      <c r="B10" s="61">
        <v>7</v>
      </c>
      <c r="C10" s="62">
        <v>3105</v>
      </c>
      <c r="D10" s="62">
        <v>76</v>
      </c>
      <c r="E10" s="62">
        <v>0.5069839458</v>
      </c>
      <c r="F10" s="63">
        <v>0.5330904366</v>
      </c>
    </row>
    <row r="11" spans="2:6">
      <c r="B11" s="61">
        <v>8</v>
      </c>
      <c r="C11" s="62">
        <v>3105</v>
      </c>
      <c r="D11" s="62">
        <v>88</v>
      </c>
      <c r="E11" s="62">
        <v>0.5330917309</v>
      </c>
      <c r="F11" s="63">
        <v>0.5620634237</v>
      </c>
    </row>
    <row r="12" spans="2:6">
      <c r="B12" s="61">
        <v>9</v>
      </c>
      <c r="C12" s="62">
        <v>3105</v>
      </c>
      <c r="D12" s="62">
        <v>83</v>
      </c>
      <c r="E12" s="62">
        <v>0.5620654913</v>
      </c>
      <c r="F12" s="63">
        <v>0.598468066</v>
      </c>
    </row>
    <row r="13" ht="15.75" spans="2:6">
      <c r="B13" s="64">
        <v>10</v>
      </c>
      <c r="C13" s="65">
        <v>3104</v>
      </c>
      <c r="D13" s="65">
        <v>93</v>
      </c>
      <c r="E13" s="65">
        <v>0.5984767169</v>
      </c>
      <c r="F13" s="66">
        <v>0.8862477297</v>
      </c>
    </row>
    <row r="14" ht="15.75"/>
    <row r="15" ht="15.75" spans="2:6">
      <c r="B15" s="52" t="s">
        <v>172</v>
      </c>
      <c r="C15" s="53"/>
      <c r="D15" s="53"/>
      <c r="E15" s="53"/>
      <c r="F15" s="54"/>
    </row>
    <row r="16" ht="15.75" spans="2:6">
      <c r="B16" s="55" t="s">
        <v>167</v>
      </c>
      <c r="C16" s="56" t="s">
        <v>168</v>
      </c>
      <c r="D16" s="56" t="s">
        <v>169</v>
      </c>
      <c r="E16" s="56" t="s">
        <v>170</v>
      </c>
      <c r="F16" s="57" t="s">
        <v>171</v>
      </c>
    </row>
    <row r="17" spans="2:6">
      <c r="B17" s="58">
        <v>1</v>
      </c>
      <c r="C17" s="59">
        <v>3104</v>
      </c>
      <c r="D17" s="59">
        <v>29</v>
      </c>
      <c r="E17" s="59">
        <v>0.1605602154</v>
      </c>
      <c r="F17" s="60">
        <v>0.3573738057</v>
      </c>
    </row>
    <row r="18" spans="2:6">
      <c r="B18" s="61">
        <v>2</v>
      </c>
      <c r="C18" s="62">
        <v>3105</v>
      </c>
      <c r="D18" s="62">
        <v>37</v>
      </c>
      <c r="E18" s="62">
        <v>0.3573791797</v>
      </c>
      <c r="F18" s="63">
        <v>0.4021640008</v>
      </c>
    </row>
    <row r="19" spans="2:6">
      <c r="B19" s="61">
        <v>3</v>
      </c>
      <c r="C19" s="62">
        <v>3105</v>
      </c>
      <c r="D19" s="62">
        <v>42</v>
      </c>
      <c r="E19" s="62">
        <v>0.4021687132</v>
      </c>
      <c r="F19" s="63">
        <v>0.4325261639</v>
      </c>
    </row>
    <row r="20" spans="2:6">
      <c r="B20" s="61">
        <v>4</v>
      </c>
      <c r="C20" s="62">
        <v>3105</v>
      </c>
      <c r="D20" s="62">
        <v>36</v>
      </c>
      <c r="E20" s="62">
        <v>0.4325414861</v>
      </c>
      <c r="F20" s="63">
        <v>0.4588311152</v>
      </c>
    </row>
    <row r="21" spans="2:6">
      <c r="B21" s="61">
        <v>5</v>
      </c>
      <c r="C21" s="62">
        <v>3104</v>
      </c>
      <c r="D21" s="62">
        <v>57</v>
      </c>
      <c r="E21" s="62">
        <v>0.4588731287</v>
      </c>
      <c r="F21" s="63">
        <v>0.4831432908</v>
      </c>
    </row>
    <row r="22" spans="2:6">
      <c r="B22" s="61">
        <v>6</v>
      </c>
      <c r="C22" s="62">
        <v>3105</v>
      </c>
      <c r="D22" s="62">
        <v>68</v>
      </c>
      <c r="E22" s="62">
        <v>0.4831647414</v>
      </c>
      <c r="F22" s="63">
        <v>0.5069705484</v>
      </c>
    </row>
    <row r="23" spans="2:6">
      <c r="B23" s="61">
        <v>7</v>
      </c>
      <c r="C23" s="62">
        <v>3105</v>
      </c>
      <c r="D23" s="62">
        <v>76</v>
      </c>
      <c r="E23" s="62">
        <v>0.5069839458</v>
      </c>
      <c r="F23" s="63">
        <v>0.5330904366</v>
      </c>
    </row>
    <row r="24" spans="2:6">
      <c r="B24" s="61">
        <v>8</v>
      </c>
      <c r="C24" s="62">
        <v>3105</v>
      </c>
      <c r="D24" s="62">
        <v>88</v>
      </c>
      <c r="E24" s="62">
        <v>0.5330917309</v>
      </c>
      <c r="F24" s="63">
        <v>0.5620634237</v>
      </c>
    </row>
    <row r="25" spans="2:6">
      <c r="B25" s="61">
        <v>9</v>
      </c>
      <c r="C25" s="62">
        <v>3105</v>
      </c>
      <c r="D25" s="62">
        <v>83</v>
      </c>
      <c r="E25" s="62">
        <v>0.5620654913</v>
      </c>
      <c r="F25" s="63">
        <v>0.598468066</v>
      </c>
    </row>
    <row r="26" ht="15.75" spans="2:6">
      <c r="B26" s="64">
        <v>10</v>
      </c>
      <c r="C26" s="65">
        <v>3104</v>
      </c>
      <c r="D26" s="65">
        <v>93</v>
      </c>
      <c r="E26" s="65">
        <v>0.5984767169</v>
      </c>
      <c r="F26" s="66">
        <v>0.8862477297</v>
      </c>
    </row>
  </sheetData>
  <mergeCells count="2">
    <mergeCell ref="B2:F2"/>
    <mergeCell ref="B15:F15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1"/>
  <sheetViews>
    <sheetView workbookViewId="0">
      <selection activeCell="N2" sqref="N2"/>
    </sheetView>
  </sheetViews>
  <sheetFormatPr defaultColWidth="9" defaultRowHeight="15"/>
  <cols>
    <col min="1" max="1" width="9.14285714285714" style="1"/>
    <col min="2" max="2" width="14.5714285714286" style="1" customWidth="1"/>
    <col min="3" max="3" width="14.4285714285714" style="1" customWidth="1"/>
    <col min="4" max="9" width="9.14285714285714" style="1"/>
    <col min="10" max="10" width="11" style="1" customWidth="1"/>
    <col min="11" max="11" width="10.2857142857143" style="1" customWidth="1"/>
    <col min="12" max="16" width="9.14285714285714" style="1"/>
    <col min="17" max="17" width="14.7142857142857" style="1" customWidth="1"/>
    <col min="18" max="18" width="4.57142857142857" style="1" customWidth="1"/>
    <col min="19" max="16384" width="9.14285714285714" style="1"/>
  </cols>
  <sheetData>
    <row r="1" ht="15.75" spans="1:12">
      <c r="A1" s="2" t="s">
        <v>173</v>
      </c>
      <c r="B1" s="3"/>
      <c r="C1" s="3"/>
      <c r="D1" s="3"/>
      <c r="E1" s="3"/>
      <c r="F1" s="3"/>
      <c r="G1" s="3"/>
      <c r="H1" s="3"/>
      <c r="I1" s="3"/>
      <c r="J1" s="3"/>
      <c r="K1" s="3"/>
      <c r="L1" s="36"/>
    </row>
    <row r="2" ht="36.75" spans="1:19">
      <c r="A2" s="4" t="s">
        <v>174</v>
      </c>
      <c r="B2" s="5" t="s">
        <v>170</v>
      </c>
      <c r="C2" s="5" t="s">
        <v>171</v>
      </c>
      <c r="D2" s="5" t="s">
        <v>175</v>
      </c>
      <c r="E2" s="5" t="s">
        <v>176</v>
      </c>
      <c r="F2" s="5" t="s">
        <v>160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37" t="s">
        <v>182</v>
      </c>
      <c r="Q2" s="48" t="s">
        <v>183</v>
      </c>
      <c r="R2" s="48" t="s">
        <v>184</v>
      </c>
      <c r="S2" s="48" t="s">
        <v>185</v>
      </c>
    </row>
    <row r="3" ht="15.75" spans="1:19">
      <c r="A3" s="4">
        <v>0</v>
      </c>
      <c r="B3" s="5"/>
      <c r="C3" s="5"/>
      <c r="D3" s="5"/>
      <c r="E3" s="5"/>
      <c r="F3" s="5"/>
      <c r="G3" s="5"/>
      <c r="H3" s="5"/>
      <c r="I3" s="5">
        <v>0</v>
      </c>
      <c r="J3" s="38"/>
      <c r="K3" s="38"/>
      <c r="L3" s="39"/>
      <c r="Q3" s="49">
        <v>0</v>
      </c>
      <c r="R3" s="49">
        <v>0</v>
      </c>
      <c r="S3" s="49">
        <v>1</v>
      </c>
    </row>
    <row r="4" spans="1:19">
      <c r="A4" s="6">
        <v>1</v>
      </c>
      <c r="B4" s="7">
        <v>0.5984767169</v>
      </c>
      <c r="C4" s="7">
        <v>0.8862477297</v>
      </c>
      <c r="D4" s="8">
        <v>93</v>
      </c>
      <c r="E4" s="8">
        <v>3011</v>
      </c>
      <c r="F4" s="9">
        <f>SUM(D4:E4)</f>
        <v>3104</v>
      </c>
      <c r="G4" s="10">
        <f>D4/F4</f>
        <v>0.0299613402061856</v>
      </c>
      <c r="H4" s="10">
        <f>D4/$D$14</f>
        <v>0.152709359605911</v>
      </c>
      <c r="I4" s="10">
        <f>H4</f>
        <v>0.152709359605911</v>
      </c>
      <c r="J4" s="10">
        <f>E4/$E$14</f>
        <v>0.0989223996320389</v>
      </c>
      <c r="K4" s="10">
        <f>J4</f>
        <v>0.0989223996320389</v>
      </c>
      <c r="L4" s="40">
        <f>ABS(I4-K4)</f>
        <v>0.0537869599738724</v>
      </c>
      <c r="Q4" s="50">
        <v>0.1</v>
      </c>
      <c r="R4" s="51">
        <f>I4/Q4</f>
        <v>1.52709359605911</v>
      </c>
      <c r="S4" s="49">
        <v>1</v>
      </c>
    </row>
    <row r="5" spans="1:19">
      <c r="A5" s="11">
        <v>2</v>
      </c>
      <c r="B5" s="12">
        <v>0.5620654913</v>
      </c>
      <c r="C5" s="12">
        <v>0.598468066</v>
      </c>
      <c r="D5" s="13">
        <v>83</v>
      </c>
      <c r="E5" s="13">
        <v>3022</v>
      </c>
      <c r="F5" s="14">
        <f t="shared" ref="F5:F13" si="0">SUM(D5:E5)</f>
        <v>3105</v>
      </c>
      <c r="G5" s="15">
        <f t="shared" ref="G5:G13" si="1">D5/F5</f>
        <v>0.0267310789049919</v>
      </c>
      <c r="H5" s="15">
        <f t="shared" ref="H5:H13" si="2">D5/$D$14</f>
        <v>0.136288998357964</v>
      </c>
      <c r="I5" s="15">
        <f>I4+H5</f>
        <v>0.288998357963875</v>
      </c>
      <c r="J5" s="15">
        <f t="shared" ref="J5:J13" si="3">E5/$E$14</f>
        <v>0.0992837899993429</v>
      </c>
      <c r="K5" s="15">
        <f>K4+J5</f>
        <v>0.198206189631382</v>
      </c>
      <c r="L5" s="41">
        <f t="shared" ref="L5:L13" si="4">ABS(I5-K5)</f>
        <v>0.0907921683324934</v>
      </c>
      <c r="Q5" s="50">
        <v>0.2</v>
      </c>
      <c r="R5" s="51">
        <f t="shared" ref="R5:R13" si="5">I5/Q5</f>
        <v>1.44499178981938</v>
      </c>
      <c r="S5" s="49">
        <v>1</v>
      </c>
    </row>
    <row r="6" spans="1:19">
      <c r="A6" s="11">
        <v>3</v>
      </c>
      <c r="B6" s="12">
        <v>0.5330917309</v>
      </c>
      <c r="C6" s="12">
        <v>0.5620634237</v>
      </c>
      <c r="D6" s="13">
        <v>88</v>
      </c>
      <c r="E6" s="13">
        <v>3017</v>
      </c>
      <c r="F6" s="16">
        <f t="shared" si="0"/>
        <v>3105</v>
      </c>
      <c r="G6" s="17">
        <f t="shared" si="1"/>
        <v>0.028341384863124</v>
      </c>
      <c r="H6" s="17">
        <f t="shared" si="2"/>
        <v>0.144499178981938</v>
      </c>
      <c r="I6" s="17">
        <f>I5+H6</f>
        <v>0.433497536945813</v>
      </c>
      <c r="J6" s="17">
        <f t="shared" si="3"/>
        <v>0.0991195216505684</v>
      </c>
      <c r="K6" s="17">
        <f t="shared" ref="K6:K13" si="6">K5+J6</f>
        <v>0.29732571128195</v>
      </c>
      <c r="L6" s="42">
        <f t="shared" si="4"/>
        <v>0.136171825663863</v>
      </c>
      <c r="Q6" s="50">
        <v>0.3</v>
      </c>
      <c r="R6" s="51">
        <f t="shared" si="5"/>
        <v>1.44499178981938</v>
      </c>
      <c r="S6" s="49">
        <v>1</v>
      </c>
    </row>
    <row r="7" spans="1:19">
      <c r="A7" s="11">
        <v>4</v>
      </c>
      <c r="B7" s="12">
        <v>0.5069839458</v>
      </c>
      <c r="C7" s="12">
        <v>0.5330904366</v>
      </c>
      <c r="D7" s="13">
        <v>76</v>
      </c>
      <c r="E7" s="13">
        <v>3029</v>
      </c>
      <c r="F7" s="16">
        <f t="shared" si="0"/>
        <v>3105</v>
      </c>
      <c r="G7" s="17">
        <f t="shared" si="1"/>
        <v>0.0244766505636071</v>
      </c>
      <c r="H7" s="17">
        <f t="shared" si="2"/>
        <v>0.124794745484401</v>
      </c>
      <c r="I7" s="17">
        <f t="shared" ref="I7:I13" si="7">I6+H7</f>
        <v>0.558292282430213</v>
      </c>
      <c r="J7" s="17">
        <f t="shared" si="3"/>
        <v>0.0995137656876273</v>
      </c>
      <c r="K7" s="17">
        <f t="shared" si="6"/>
        <v>0.396839476969577</v>
      </c>
      <c r="L7" s="42">
        <f t="shared" si="4"/>
        <v>0.161452805460636</v>
      </c>
      <c r="Q7" s="50">
        <v>0.4</v>
      </c>
      <c r="R7" s="51">
        <f t="shared" si="5"/>
        <v>1.39573070607553</v>
      </c>
      <c r="S7" s="49">
        <v>1</v>
      </c>
    </row>
    <row r="8" spans="1:19">
      <c r="A8" s="11">
        <v>5</v>
      </c>
      <c r="B8" s="12">
        <v>0.4831647414</v>
      </c>
      <c r="C8" s="12">
        <v>0.5069705484</v>
      </c>
      <c r="D8" s="13">
        <v>68</v>
      </c>
      <c r="E8" s="13">
        <v>3037</v>
      </c>
      <c r="F8" s="16">
        <f t="shared" si="0"/>
        <v>3105</v>
      </c>
      <c r="G8" s="18">
        <f t="shared" si="1"/>
        <v>0.0219001610305958</v>
      </c>
      <c r="H8" s="19">
        <f t="shared" si="2"/>
        <v>0.111658456486043</v>
      </c>
      <c r="I8" s="19">
        <f t="shared" si="7"/>
        <v>0.669950738916256</v>
      </c>
      <c r="J8" s="19">
        <f t="shared" si="3"/>
        <v>0.0997765950456666</v>
      </c>
      <c r="K8" s="19">
        <f t="shared" si="6"/>
        <v>0.496616072015244</v>
      </c>
      <c r="L8" s="43">
        <f t="shared" si="4"/>
        <v>0.173334666901012</v>
      </c>
      <c r="Q8" s="50">
        <v>0.5</v>
      </c>
      <c r="R8" s="51">
        <f t="shared" si="5"/>
        <v>1.33990147783251</v>
      </c>
      <c r="S8" s="49">
        <v>1</v>
      </c>
    </row>
    <row r="9" spans="1:19">
      <c r="A9" s="11">
        <v>6</v>
      </c>
      <c r="B9" s="12">
        <v>0.4588731287</v>
      </c>
      <c r="C9" s="12">
        <v>0.4831432908</v>
      </c>
      <c r="D9" s="13">
        <v>57</v>
      </c>
      <c r="E9" s="13">
        <v>3047</v>
      </c>
      <c r="F9" s="20">
        <f t="shared" si="0"/>
        <v>3104</v>
      </c>
      <c r="G9" s="21">
        <f t="shared" si="1"/>
        <v>0.0183634020618557</v>
      </c>
      <c r="H9" s="22">
        <f t="shared" si="2"/>
        <v>0.0935960591133005</v>
      </c>
      <c r="I9" s="17">
        <f t="shared" si="7"/>
        <v>0.763546798029557</v>
      </c>
      <c r="J9" s="17">
        <f t="shared" si="3"/>
        <v>0.100105131743216</v>
      </c>
      <c r="K9" s="17">
        <f t="shared" si="6"/>
        <v>0.59672120375846</v>
      </c>
      <c r="L9" s="42">
        <f t="shared" si="4"/>
        <v>0.166825594271097</v>
      </c>
      <c r="Q9" s="50">
        <v>0.6</v>
      </c>
      <c r="R9" s="51">
        <f t="shared" si="5"/>
        <v>1.27257799671593</v>
      </c>
      <c r="S9" s="49">
        <v>1</v>
      </c>
    </row>
    <row r="10" spans="1:19">
      <c r="A10" s="11">
        <v>7</v>
      </c>
      <c r="B10" s="12">
        <v>0.4325414861</v>
      </c>
      <c r="C10" s="12">
        <v>0.4588311152</v>
      </c>
      <c r="D10" s="13">
        <v>36</v>
      </c>
      <c r="E10" s="13">
        <v>3069</v>
      </c>
      <c r="F10" s="16">
        <f t="shared" si="0"/>
        <v>3105</v>
      </c>
      <c r="G10" s="23">
        <f t="shared" si="1"/>
        <v>0.0115942028985507</v>
      </c>
      <c r="H10" s="17">
        <f t="shared" si="2"/>
        <v>0.0591133004926108</v>
      </c>
      <c r="I10" s="17">
        <f t="shared" si="7"/>
        <v>0.822660098522167</v>
      </c>
      <c r="J10" s="17">
        <f t="shared" si="3"/>
        <v>0.100827912477824</v>
      </c>
      <c r="K10" s="17">
        <f t="shared" si="6"/>
        <v>0.697549116236284</v>
      </c>
      <c r="L10" s="42">
        <f t="shared" si="4"/>
        <v>0.125110982285884</v>
      </c>
      <c r="Q10" s="50">
        <v>0.7</v>
      </c>
      <c r="R10" s="51">
        <f t="shared" si="5"/>
        <v>1.17522871217453</v>
      </c>
      <c r="S10" s="49">
        <v>1</v>
      </c>
    </row>
    <row r="11" spans="1:19">
      <c r="A11" s="11">
        <v>8</v>
      </c>
      <c r="B11" s="12">
        <v>0.4021687132</v>
      </c>
      <c r="C11" s="12">
        <v>0.4325261639</v>
      </c>
      <c r="D11" s="13">
        <v>42</v>
      </c>
      <c r="E11" s="13">
        <v>3063</v>
      </c>
      <c r="F11" s="16">
        <f t="shared" si="0"/>
        <v>3105</v>
      </c>
      <c r="G11" s="17">
        <f t="shared" si="1"/>
        <v>0.0135265700483092</v>
      </c>
      <c r="H11" s="17">
        <f t="shared" si="2"/>
        <v>0.0689655172413793</v>
      </c>
      <c r="I11" s="17">
        <f t="shared" si="7"/>
        <v>0.891625615763547</v>
      </c>
      <c r="J11" s="17">
        <f t="shared" si="3"/>
        <v>0.100630790459294</v>
      </c>
      <c r="K11" s="17">
        <f t="shared" si="6"/>
        <v>0.798179906695578</v>
      </c>
      <c r="L11" s="42">
        <f t="shared" si="4"/>
        <v>0.0934457090679689</v>
      </c>
      <c r="Q11" s="50">
        <v>0.8</v>
      </c>
      <c r="R11" s="51">
        <f t="shared" si="5"/>
        <v>1.11453201970443</v>
      </c>
      <c r="S11" s="49">
        <v>1</v>
      </c>
    </row>
    <row r="12" spans="1:19">
      <c r="A12" s="11">
        <v>9</v>
      </c>
      <c r="B12" s="12">
        <v>0.3573791797</v>
      </c>
      <c r="C12" s="12">
        <v>0.4021640008</v>
      </c>
      <c r="D12" s="13">
        <v>37</v>
      </c>
      <c r="E12" s="13">
        <v>3068</v>
      </c>
      <c r="F12" s="16">
        <f t="shared" si="0"/>
        <v>3105</v>
      </c>
      <c r="G12" s="17">
        <f t="shared" si="1"/>
        <v>0.0119162640901771</v>
      </c>
      <c r="H12" s="17">
        <f t="shared" si="2"/>
        <v>0.0607553366174056</v>
      </c>
      <c r="I12" s="17">
        <f t="shared" si="7"/>
        <v>0.952380952380952</v>
      </c>
      <c r="J12" s="17">
        <f t="shared" si="3"/>
        <v>0.100795058808069</v>
      </c>
      <c r="K12" s="17">
        <f t="shared" si="6"/>
        <v>0.898974965503647</v>
      </c>
      <c r="L12" s="42">
        <f t="shared" si="4"/>
        <v>0.0534059868773057</v>
      </c>
      <c r="Q12" s="50">
        <v>0.9</v>
      </c>
      <c r="R12" s="51">
        <f t="shared" si="5"/>
        <v>1.05820105820106</v>
      </c>
      <c r="S12" s="49">
        <v>1</v>
      </c>
    </row>
    <row r="13" ht="15.75" spans="1:19">
      <c r="A13" s="24">
        <v>10</v>
      </c>
      <c r="B13" s="25">
        <v>0.1605602154</v>
      </c>
      <c r="C13" s="25">
        <v>0.3573738057</v>
      </c>
      <c r="D13" s="26">
        <v>29</v>
      </c>
      <c r="E13" s="26">
        <v>3075</v>
      </c>
      <c r="F13" s="27">
        <f t="shared" si="0"/>
        <v>3104</v>
      </c>
      <c r="G13" s="28">
        <f t="shared" si="1"/>
        <v>0.00934278350515464</v>
      </c>
      <c r="H13" s="28">
        <f t="shared" si="2"/>
        <v>0.0476190476190476</v>
      </c>
      <c r="I13" s="28">
        <f t="shared" si="7"/>
        <v>1</v>
      </c>
      <c r="J13" s="28">
        <f t="shared" si="3"/>
        <v>0.101025034496353</v>
      </c>
      <c r="K13" s="28">
        <f t="shared" si="6"/>
        <v>1</v>
      </c>
      <c r="L13" s="44">
        <f t="shared" si="4"/>
        <v>0</v>
      </c>
      <c r="Q13" s="50">
        <v>1</v>
      </c>
      <c r="R13" s="51">
        <f t="shared" si="5"/>
        <v>1</v>
      </c>
      <c r="S13" s="47">
        <v>1</v>
      </c>
    </row>
    <row r="14" ht="15.75" spans="1:12">
      <c r="A14" s="29"/>
      <c r="B14" s="29"/>
      <c r="C14" s="29"/>
      <c r="D14" s="30">
        <f>SUM(D4:D13)</f>
        <v>609</v>
      </c>
      <c r="E14" s="31">
        <f>SUM(E4:E13)</f>
        <v>30438</v>
      </c>
      <c r="F14" s="32">
        <f>SUM(F4:F13)</f>
        <v>31047</v>
      </c>
      <c r="G14" s="29"/>
      <c r="H14" s="29"/>
      <c r="I14" s="29"/>
      <c r="J14" s="29"/>
      <c r="K14" s="45" t="s">
        <v>182</v>
      </c>
      <c r="L14" s="46">
        <f>MAX(L4:L13)</f>
        <v>0.173334666901012</v>
      </c>
    </row>
    <row r="17" ht="15.75"/>
    <row r="18" customHeight="1" spans="1:19">
      <c r="A18" s="2" t="s">
        <v>186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6"/>
      <c r="Q18" s="48" t="s">
        <v>183</v>
      </c>
      <c r="R18" s="48" t="s">
        <v>184</v>
      </c>
      <c r="S18" s="48" t="s">
        <v>185</v>
      </c>
    </row>
    <row r="19" ht="36.75" spans="1:19">
      <c r="A19" s="4" t="s">
        <v>174</v>
      </c>
      <c r="B19" s="5" t="s">
        <v>170</v>
      </c>
      <c r="C19" s="5" t="s">
        <v>171</v>
      </c>
      <c r="D19" s="5" t="s">
        <v>175</v>
      </c>
      <c r="E19" s="5" t="s">
        <v>176</v>
      </c>
      <c r="F19" s="5" t="s">
        <v>160</v>
      </c>
      <c r="G19" s="5" t="s">
        <v>177</v>
      </c>
      <c r="H19" s="5" t="s">
        <v>178</v>
      </c>
      <c r="I19" s="5" t="s">
        <v>179</v>
      </c>
      <c r="J19" s="5" t="s">
        <v>180</v>
      </c>
      <c r="K19" s="5" t="s">
        <v>181</v>
      </c>
      <c r="L19" s="37" t="s">
        <v>182</v>
      </c>
      <c r="Q19" s="49">
        <v>0</v>
      </c>
      <c r="R19" s="49"/>
      <c r="S19" s="49">
        <v>1</v>
      </c>
    </row>
    <row r="20" ht="15.75" spans="1:19">
      <c r="A20" s="4">
        <v>0</v>
      </c>
      <c r="B20" s="5"/>
      <c r="C20" s="5"/>
      <c r="D20" s="5"/>
      <c r="E20" s="5"/>
      <c r="F20" s="5"/>
      <c r="G20" s="5"/>
      <c r="H20" s="5"/>
      <c r="I20" s="5">
        <v>0</v>
      </c>
      <c r="J20" s="38"/>
      <c r="K20" s="38"/>
      <c r="L20" s="39"/>
      <c r="P20" s="47"/>
      <c r="Q20" s="50">
        <v>0.1</v>
      </c>
      <c r="R20" s="51">
        <f>I21/Q20</f>
        <v>1.318</v>
      </c>
      <c r="S20" s="49">
        <v>1</v>
      </c>
    </row>
    <row r="21" spans="1:19">
      <c r="A21" s="6">
        <v>1</v>
      </c>
      <c r="B21" s="7">
        <v>0.5984767169</v>
      </c>
      <c r="C21" s="7">
        <v>0.8862477297</v>
      </c>
      <c r="D21" s="8">
        <v>2636</v>
      </c>
      <c r="E21" s="8">
        <v>1364</v>
      </c>
      <c r="F21" s="9">
        <f>SUM(D21:E21)</f>
        <v>4000</v>
      </c>
      <c r="G21" s="10">
        <f>D21/F21</f>
        <v>0.659</v>
      </c>
      <c r="H21" s="10">
        <f>D21/$D$31</f>
        <v>0.1318</v>
      </c>
      <c r="I21" s="10">
        <f>H21</f>
        <v>0.1318</v>
      </c>
      <c r="J21" s="10">
        <f>E21/$E$31</f>
        <v>0.0682</v>
      </c>
      <c r="K21" s="10">
        <f>J21</f>
        <v>0.0682</v>
      </c>
      <c r="L21" s="40">
        <f>ABS(I21-K21)</f>
        <v>0.0636</v>
      </c>
      <c r="P21" s="47"/>
      <c r="Q21" s="50">
        <v>0.2</v>
      </c>
      <c r="R21" s="51">
        <f t="shared" ref="R21:R29" si="8">I22/Q21</f>
        <v>1.24475</v>
      </c>
      <c r="S21" s="49">
        <v>1</v>
      </c>
    </row>
    <row r="22" spans="1:19">
      <c r="A22" s="11">
        <v>2</v>
      </c>
      <c r="B22" s="12">
        <v>0.5620654913</v>
      </c>
      <c r="C22" s="12">
        <v>0.598468066</v>
      </c>
      <c r="D22" s="13">
        <v>2343</v>
      </c>
      <c r="E22" s="13">
        <v>1657</v>
      </c>
      <c r="F22" s="14">
        <f t="shared" ref="F22:F30" si="9">SUM(D22:E22)</f>
        <v>4000</v>
      </c>
      <c r="G22" s="15">
        <f t="shared" ref="G22:G30" si="10">D22/F22</f>
        <v>0.58575</v>
      </c>
      <c r="H22" s="15">
        <f t="shared" ref="H22:H30" si="11">D22/$D$31</f>
        <v>0.11715</v>
      </c>
      <c r="I22" s="15">
        <f>I21+H22</f>
        <v>0.24895</v>
      </c>
      <c r="J22" s="15">
        <f t="shared" ref="J22:J30" si="12">E22/$E$31</f>
        <v>0.08285</v>
      </c>
      <c r="K22" s="15">
        <f>K21+J22</f>
        <v>0.15105</v>
      </c>
      <c r="L22" s="41">
        <f t="shared" ref="L22:L30" si="13">ABS(I22-K22)</f>
        <v>0.0979</v>
      </c>
      <c r="P22" s="47"/>
      <c r="Q22" s="50">
        <v>0.3</v>
      </c>
      <c r="R22" s="51">
        <f t="shared" si="8"/>
        <v>1.209</v>
      </c>
      <c r="S22" s="49">
        <v>1</v>
      </c>
    </row>
    <row r="23" spans="1:19">
      <c r="A23" s="11">
        <v>3</v>
      </c>
      <c r="B23" s="12">
        <v>0.5330917309</v>
      </c>
      <c r="C23" s="12">
        <v>0.5620634237</v>
      </c>
      <c r="D23" s="13">
        <v>2275</v>
      </c>
      <c r="E23" s="13">
        <v>1725</v>
      </c>
      <c r="F23" s="16">
        <f t="shared" si="9"/>
        <v>4000</v>
      </c>
      <c r="G23" s="17">
        <f t="shared" si="10"/>
        <v>0.56875</v>
      </c>
      <c r="H23" s="17">
        <f t="shared" si="11"/>
        <v>0.11375</v>
      </c>
      <c r="I23" s="17">
        <f>I22+H23</f>
        <v>0.3627</v>
      </c>
      <c r="J23" s="17">
        <f t="shared" si="12"/>
        <v>0.08625</v>
      </c>
      <c r="K23" s="17">
        <f t="shared" ref="K23:K30" si="14">K22+J23</f>
        <v>0.2373</v>
      </c>
      <c r="L23" s="42">
        <f t="shared" si="13"/>
        <v>0.1254</v>
      </c>
      <c r="P23" s="47"/>
      <c r="Q23" s="50">
        <v>0.4</v>
      </c>
      <c r="R23" s="51">
        <f t="shared" si="8"/>
        <v>1.178875</v>
      </c>
      <c r="S23" s="49">
        <v>1</v>
      </c>
    </row>
    <row r="24" spans="1:19">
      <c r="A24" s="11">
        <v>4</v>
      </c>
      <c r="B24" s="12">
        <v>0.5069839458</v>
      </c>
      <c r="C24" s="12">
        <v>0.5330904366</v>
      </c>
      <c r="D24" s="13">
        <v>2177</v>
      </c>
      <c r="E24" s="13">
        <v>1823</v>
      </c>
      <c r="F24" s="16">
        <f t="shared" si="9"/>
        <v>4000</v>
      </c>
      <c r="G24" s="17">
        <f t="shared" si="10"/>
        <v>0.54425</v>
      </c>
      <c r="H24" s="17">
        <f t="shared" si="11"/>
        <v>0.10885</v>
      </c>
      <c r="I24" s="17">
        <f>I23+H24</f>
        <v>0.47155</v>
      </c>
      <c r="J24" s="17">
        <f t="shared" si="12"/>
        <v>0.09115</v>
      </c>
      <c r="K24" s="17">
        <f t="shared" si="14"/>
        <v>0.32845</v>
      </c>
      <c r="L24" s="42">
        <f t="shared" si="13"/>
        <v>0.1431</v>
      </c>
      <c r="P24" s="47"/>
      <c r="Q24" s="50">
        <v>0.5</v>
      </c>
      <c r="R24" s="51">
        <f t="shared" si="8"/>
        <v>1.1605</v>
      </c>
      <c r="S24" s="49">
        <v>1</v>
      </c>
    </row>
    <row r="25" spans="1:19">
      <c r="A25" s="11">
        <v>5</v>
      </c>
      <c r="B25" s="12">
        <v>0.4831647414</v>
      </c>
      <c r="C25" s="12">
        <v>0.5069705484</v>
      </c>
      <c r="D25" s="13">
        <v>2174</v>
      </c>
      <c r="E25" s="13">
        <v>1826</v>
      </c>
      <c r="F25" s="16">
        <f t="shared" si="9"/>
        <v>4000</v>
      </c>
      <c r="G25" s="33">
        <f t="shared" si="10"/>
        <v>0.5435</v>
      </c>
      <c r="H25" s="15">
        <f t="shared" si="11"/>
        <v>0.1087</v>
      </c>
      <c r="I25" s="15">
        <f t="shared" ref="I25:I30" si="15">I24+H25</f>
        <v>0.58025</v>
      </c>
      <c r="J25" s="15">
        <f t="shared" si="12"/>
        <v>0.0913</v>
      </c>
      <c r="K25" s="15">
        <f t="shared" si="14"/>
        <v>0.41975</v>
      </c>
      <c r="L25" s="41">
        <f t="shared" si="13"/>
        <v>0.1605</v>
      </c>
      <c r="P25" s="47"/>
      <c r="Q25" s="50">
        <v>0.6</v>
      </c>
      <c r="R25" s="51">
        <f t="shared" si="8"/>
        <v>1.13558333333333</v>
      </c>
      <c r="S25" s="49">
        <v>1</v>
      </c>
    </row>
    <row r="26" spans="1:19">
      <c r="A26" s="11">
        <v>6</v>
      </c>
      <c r="B26" s="12">
        <v>0.4588731287</v>
      </c>
      <c r="C26" s="12">
        <v>0.4831432908</v>
      </c>
      <c r="D26" s="13">
        <v>2022</v>
      </c>
      <c r="E26" s="13">
        <v>1978</v>
      </c>
      <c r="F26" s="20">
        <f t="shared" si="9"/>
        <v>4000</v>
      </c>
      <c r="G26" s="34">
        <f t="shared" si="10"/>
        <v>0.5055</v>
      </c>
      <c r="H26" s="35">
        <f t="shared" si="11"/>
        <v>0.1011</v>
      </c>
      <c r="I26" s="19">
        <f t="shared" si="15"/>
        <v>0.68135</v>
      </c>
      <c r="J26" s="19">
        <f t="shared" si="12"/>
        <v>0.0989</v>
      </c>
      <c r="K26" s="19">
        <f t="shared" si="14"/>
        <v>0.51865</v>
      </c>
      <c r="L26" s="43">
        <f t="shared" si="13"/>
        <v>0.1627</v>
      </c>
      <c r="P26" s="47"/>
      <c r="Q26" s="50">
        <v>0.7</v>
      </c>
      <c r="R26" s="51">
        <f t="shared" si="8"/>
        <v>1.10871428571429</v>
      </c>
      <c r="S26" s="49">
        <v>1</v>
      </c>
    </row>
    <row r="27" spans="1:19">
      <c r="A27" s="11">
        <v>7</v>
      </c>
      <c r="B27" s="12">
        <v>0.4325414861</v>
      </c>
      <c r="C27" s="12">
        <v>0.4588311152</v>
      </c>
      <c r="D27" s="13">
        <v>1895</v>
      </c>
      <c r="E27" s="13">
        <v>2105</v>
      </c>
      <c r="F27" s="16">
        <f t="shared" si="9"/>
        <v>4000</v>
      </c>
      <c r="G27" s="23">
        <f t="shared" si="10"/>
        <v>0.47375</v>
      </c>
      <c r="H27" s="17">
        <f t="shared" si="11"/>
        <v>0.09475</v>
      </c>
      <c r="I27" s="17">
        <f t="shared" si="15"/>
        <v>0.7761</v>
      </c>
      <c r="J27" s="17">
        <f t="shared" si="12"/>
        <v>0.10525</v>
      </c>
      <c r="K27" s="17">
        <f t="shared" si="14"/>
        <v>0.6239</v>
      </c>
      <c r="L27" s="42">
        <f t="shared" si="13"/>
        <v>0.1522</v>
      </c>
      <c r="P27" s="47"/>
      <c r="Q27" s="50">
        <v>0.8</v>
      </c>
      <c r="R27" s="51">
        <f t="shared" si="8"/>
        <v>1.0735</v>
      </c>
      <c r="S27" s="49">
        <v>1</v>
      </c>
    </row>
    <row r="28" spans="1:19">
      <c r="A28" s="11">
        <v>8</v>
      </c>
      <c r="B28" s="12">
        <v>0.4021687132</v>
      </c>
      <c r="C28" s="12">
        <v>0.4325261639</v>
      </c>
      <c r="D28" s="13">
        <v>1654</v>
      </c>
      <c r="E28" s="13">
        <v>2346</v>
      </c>
      <c r="F28" s="16">
        <f t="shared" si="9"/>
        <v>4000</v>
      </c>
      <c r="G28" s="17">
        <f t="shared" si="10"/>
        <v>0.4135</v>
      </c>
      <c r="H28" s="17">
        <f t="shared" si="11"/>
        <v>0.0827</v>
      </c>
      <c r="I28" s="17">
        <f t="shared" si="15"/>
        <v>0.8588</v>
      </c>
      <c r="J28" s="17">
        <f t="shared" si="12"/>
        <v>0.1173</v>
      </c>
      <c r="K28" s="17">
        <f t="shared" si="14"/>
        <v>0.7412</v>
      </c>
      <c r="L28" s="42">
        <f t="shared" si="13"/>
        <v>0.1176</v>
      </c>
      <c r="P28" s="47"/>
      <c r="Q28" s="50">
        <v>0.9</v>
      </c>
      <c r="R28" s="51">
        <f t="shared" si="8"/>
        <v>1.03855555555556</v>
      </c>
      <c r="S28" s="49">
        <v>1</v>
      </c>
    </row>
    <row r="29" spans="1:19">
      <c r="A29" s="11">
        <v>9</v>
      </c>
      <c r="B29" s="12">
        <v>0.3573791797</v>
      </c>
      <c r="C29" s="12">
        <v>0.4021640008</v>
      </c>
      <c r="D29" s="13">
        <v>1518</v>
      </c>
      <c r="E29" s="13">
        <v>2482</v>
      </c>
      <c r="F29" s="16">
        <f t="shared" si="9"/>
        <v>4000</v>
      </c>
      <c r="G29" s="17">
        <f t="shared" si="10"/>
        <v>0.3795</v>
      </c>
      <c r="H29" s="17">
        <f t="shared" si="11"/>
        <v>0.0759</v>
      </c>
      <c r="I29" s="17">
        <f t="shared" si="15"/>
        <v>0.9347</v>
      </c>
      <c r="J29" s="17">
        <f t="shared" si="12"/>
        <v>0.1241</v>
      </c>
      <c r="K29" s="17">
        <f t="shared" si="14"/>
        <v>0.8653</v>
      </c>
      <c r="L29" s="42">
        <f t="shared" si="13"/>
        <v>0.0694000000000001</v>
      </c>
      <c r="P29" s="47"/>
      <c r="Q29" s="50">
        <v>1</v>
      </c>
      <c r="R29" s="51">
        <f t="shared" si="8"/>
        <v>1</v>
      </c>
      <c r="S29" s="47">
        <v>1</v>
      </c>
    </row>
    <row r="30" ht="15.75" spans="1:12">
      <c r="A30" s="24">
        <v>10</v>
      </c>
      <c r="B30" s="25">
        <v>0.1605602154</v>
      </c>
      <c r="C30" s="25">
        <v>0.3573738057</v>
      </c>
      <c r="D30" s="26">
        <v>1306</v>
      </c>
      <c r="E30" s="26">
        <v>2694</v>
      </c>
      <c r="F30" s="27">
        <f t="shared" si="9"/>
        <v>4000</v>
      </c>
      <c r="G30" s="28">
        <f t="shared" si="10"/>
        <v>0.3265</v>
      </c>
      <c r="H30" s="28">
        <f t="shared" si="11"/>
        <v>0.0653</v>
      </c>
      <c r="I30" s="28">
        <f t="shared" si="15"/>
        <v>1</v>
      </c>
      <c r="J30" s="28">
        <f t="shared" si="12"/>
        <v>0.1347</v>
      </c>
      <c r="K30" s="28">
        <f t="shared" si="14"/>
        <v>1</v>
      </c>
      <c r="L30" s="44">
        <f t="shared" si="13"/>
        <v>0</v>
      </c>
    </row>
    <row r="31" ht="15.75" spans="1:12">
      <c r="A31" s="29"/>
      <c r="B31" s="29"/>
      <c r="C31" s="29"/>
      <c r="D31" s="30">
        <f>SUM(D21:D30)</f>
        <v>20000</v>
      </c>
      <c r="E31" s="31">
        <f>SUM(E21:E30)</f>
        <v>20000</v>
      </c>
      <c r="F31" s="32">
        <f>SUM(F21:F30)</f>
        <v>40000</v>
      </c>
      <c r="G31" s="29"/>
      <c r="H31" s="29"/>
      <c r="I31" s="29"/>
      <c r="J31" s="29"/>
      <c r="K31" s="45" t="s">
        <v>182</v>
      </c>
      <c r="L31" s="46">
        <f>MAX(L21:L30)</f>
        <v>0.1627</v>
      </c>
    </row>
  </sheetData>
  <mergeCells count="2">
    <mergeCell ref="A1:I1"/>
    <mergeCell ref="A18:I18"/>
  </mergeCells>
  <conditionalFormatting sqref="G4:G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{c41cffa0-d6dc-41eb-9f5e-c0fa7aa7439e}</x14:id>
        </ext>
      </extLst>
    </cfRule>
  </conditionalFormatting>
  <conditionalFormatting sqref="G21:G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{995e1baf-bcc9-4a59-9bac-3b2252ac5a7e}</x14:id>
        </ext>
      </extLst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{28d2325d-7555-4ab8-8937-1dfb3c885608}</x14:id>
        </ext>
      </extLst>
    </cfRule>
  </conditionalFormatting>
  <pageMargins left="0.699305555555556" right="0.699305555555556" top="0.75" bottom="0.75" header="0.3" footer="0.3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1cffa0-d6dc-41eb-9f5e-c0fa7aa7439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G4:G13</xm:sqref>
        </x14:conditionalFormatting>
        <x14:conditionalFormatting xmlns:xm="http://schemas.microsoft.com/office/excel/2006/main">
          <x14:cfRule type="dataBar" id="{995e1baf-bcc9-4a59-9bac-3b2252ac5a7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8d2325d-7555-4ab8-8937-1dfb3c88560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G21:G30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Steps</vt:lpstr>
      <vt:lpstr>Outlier </vt:lpstr>
      <vt:lpstr>Missing Value Imputation</vt:lpstr>
      <vt:lpstr>factor analysis</vt:lpstr>
      <vt:lpstr>Chi Square</vt:lpstr>
      <vt:lpstr>Final Variables</vt:lpstr>
      <vt:lpstr>Output</vt:lpstr>
      <vt:lpstr>Deciles</vt:lpstr>
      <vt:lpstr>Final 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2018-06-03T10:27:58Z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