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8"/>
  </bookViews>
  <sheets>
    <sheet name="Steps" sheetId="10" r:id="rId1"/>
    <sheet name="Outlier " sheetId="2" r:id="rId2"/>
    <sheet name="Missing Value Imputation" sheetId="3" r:id="rId3"/>
    <sheet name="factor analysis" sheetId="4" r:id="rId4"/>
    <sheet name="Chi Square" sheetId="5" r:id="rId5"/>
    <sheet name="Final Variables" sheetId="6" r:id="rId6"/>
    <sheet name="Output" sheetId="7" r:id="rId7"/>
    <sheet name="Deciles" sheetId="8" r:id="rId8"/>
    <sheet name="Final Output" sheetId="9" r:id="rId9"/>
  </sheets>
  <externalReferences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E31" i="9"/>
  <c r="J30" s="1"/>
  <c r="D31"/>
  <c r="H30" s="1"/>
  <c r="G30"/>
  <c r="F30"/>
  <c r="H29"/>
  <c r="F29"/>
  <c r="G29" s="1"/>
  <c r="H28"/>
  <c r="G28"/>
  <c r="F28"/>
  <c r="H27"/>
  <c r="G27"/>
  <c r="F27"/>
  <c r="G26"/>
  <c r="F26"/>
  <c r="H25"/>
  <c r="F25"/>
  <c r="G25" s="1"/>
  <c r="H24"/>
  <c r="G24"/>
  <c r="F24"/>
  <c r="H23"/>
  <c r="G23"/>
  <c r="F23"/>
  <c r="G22"/>
  <c r="F22"/>
  <c r="G21"/>
  <c r="F21"/>
  <c r="E14"/>
  <c r="J13" s="1"/>
  <c r="D14"/>
  <c r="H13" s="1"/>
  <c r="G13"/>
  <c r="F13"/>
  <c r="H12"/>
  <c r="F12"/>
  <c r="G12" s="1"/>
  <c r="H11"/>
  <c r="G11"/>
  <c r="F11"/>
  <c r="H10"/>
  <c r="G10"/>
  <c r="F10"/>
  <c r="G9"/>
  <c r="F9"/>
  <c r="H8"/>
  <c r="F8"/>
  <c r="G8" s="1"/>
  <c r="H7"/>
  <c r="G7"/>
  <c r="F7"/>
  <c r="H6"/>
  <c r="G6"/>
  <c r="F6"/>
  <c r="G5"/>
  <c r="F5"/>
  <c r="G4"/>
  <c r="F4"/>
  <c r="F31" l="1"/>
  <c r="J21"/>
  <c r="K21" s="1"/>
  <c r="H21"/>
  <c r="I21" s="1"/>
  <c r="L21" s="1"/>
  <c r="H22"/>
  <c r="H26"/>
  <c r="F14"/>
  <c r="H4"/>
  <c r="I4" s="1"/>
  <c r="R4" s="1"/>
  <c r="H5"/>
  <c r="H9"/>
  <c r="J22"/>
  <c r="K22" s="1"/>
  <c r="K23" s="1"/>
  <c r="K24" s="1"/>
  <c r="K25" s="1"/>
  <c r="J23"/>
  <c r="J24"/>
  <c r="J25"/>
  <c r="J26"/>
  <c r="J27"/>
  <c r="J28"/>
  <c r="J29"/>
  <c r="I22"/>
  <c r="R20"/>
  <c r="I5"/>
  <c r="J4"/>
  <c r="K4" s="1"/>
  <c r="K5" s="1"/>
  <c r="K6" s="1"/>
  <c r="J5"/>
  <c r="J6"/>
  <c r="J7"/>
  <c r="J8"/>
  <c r="J9"/>
  <c r="J10"/>
  <c r="J11"/>
  <c r="J12"/>
  <c r="K26" l="1"/>
  <c r="K27" s="1"/>
  <c r="K28" s="1"/>
  <c r="K29" s="1"/>
  <c r="K30" s="1"/>
  <c r="L5"/>
  <c r="I6"/>
  <c r="R5"/>
  <c r="I23"/>
  <c r="R21"/>
  <c r="L22"/>
  <c r="K7"/>
  <c r="K8" s="1"/>
  <c r="K9" s="1"/>
  <c r="K10" s="1"/>
  <c r="K11" s="1"/>
  <c r="K12" s="1"/>
  <c r="K13" s="1"/>
  <c r="L4"/>
  <c r="L6" l="1"/>
  <c r="I7"/>
  <c r="R6"/>
  <c r="I24"/>
  <c r="R22"/>
  <c r="L23"/>
  <c r="L7" l="1"/>
  <c r="I8"/>
  <c r="R7"/>
  <c r="I25"/>
  <c r="R23"/>
  <c r="L24"/>
  <c r="I26" l="1"/>
  <c r="R24"/>
  <c r="L25"/>
  <c r="L8"/>
  <c r="I9"/>
  <c r="R8"/>
  <c r="L9" l="1"/>
  <c r="I10"/>
  <c r="R9"/>
  <c r="I27"/>
  <c r="R25"/>
  <c r="L26"/>
  <c r="L10" l="1"/>
  <c r="I11"/>
  <c r="R10"/>
  <c r="I28"/>
  <c r="R26"/>
  <c r="L27"/>
  <c r="L11" l="1"/>
  <c r="I12"/>
  <c r="R11"/>
  <c r="I29"/>
  <c r="R27"/>
  <c r="L28"/>
  <c r="L12" l="1"/>
  <c r="I13"/>
  <c r="R12"/>
  <c r="I30"/>
  <c r="R28"/>
  <c r="L29"/>
  <c r="L13" l="1"/>
  <c r="L14" s="1"/>
  <c r="R13"/>
  <c r="R29"/>
  <c r="L30"/>
  <c r="L31" s="1"/>
</calcChain>
</file>

<file path=xl/sharedStrings.xml><?xml version="1.0" encoding="utf-8"?>
<sst xmlns="http://schemas.openxmlformats.org/spreadsheetml/2006/main" count="404" uniqueCount="187">
  <si>
    <t>Variable</t>
  </si>
  <si>
    <t>q1.25%</t>
  </si>
  <si>
    <t>p95.95%</t>
  </si>
  <si>
    <t>REVENUE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</si>
  <si>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</si>
  <si>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</si>
  <si>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</si>
  <si>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</si>
  <si>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</si>
  <si>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</si>
  <si>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</si>
  <si>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</si>
  <si>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</si>
  <si>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</si>
  <si>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</si>
  <si>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</si>
  <si>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</si>
  <si>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</si>
  <si>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</si>
  <si>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</si>
  <si>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</si>
  <si>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</si>
  <si>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</si>
  <si>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</si>
  <si>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</si>
  <si>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</si>
  <si>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</si>
  <si>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</si>
  <si>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</si>
  <si>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</si>
  <si>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</si>
  <si>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</si>
  <si>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REFER</t>
  </si>
  <si>
    <t>CREDITAD</t>
  </si>
  <si>
    <t>SETPRC</t>
  </si>
  <si>
    <t>INCOME</t>
  </si>
  <si>
    <t>Mean</t>
  </si>
  <si>
    <t>Mean monthly revenue</t>
  </si>
  <si>
    <t>Mean monthly minutes of use</t>
  </si>
  <si>
    <t>Mean total recumng charge</t>
  </si>
  <si>
    <t>Mean number of director assisted calls</t>
  </si>
  <si>
    <t>Mean overage minutes of use</t>
  </si>
  <si>
    <t>Mean number of roaming calls</t>
  </si>
  <si>
    <t>% Change in minutes of use</t>
  </si>
  <si>
    <t>% Change in revenues</t>
  </si>
  <si>
    <t>Mean number of dropped voice calls</t>
  </si>
  <si>
    <t>Mean number of blocked voice calls</t>
  </si>
  <si>
    <t>Mean number of unanswered voice calls</t>
  </si>
  <si>
    <t>Mean number of customer care calls</t>
  </si>
  <si>
    <t>Mean number of threeway calls</t>
  </si>
  <si>
    <t>Mean unrounded mou received voice calls</t>
  </si>
  <si>
    <t>Mean number of outbound voice calls</t>
  </si>
  <si>
    <t>Mean number of inbound voice calls</t>
  </si>
  <si>
    <t>Mean number of in and out peak voice calls</t>
  </si>
  <si>
    <t>Mean number of in and out off-peak voice calls</t>
  </si>
  <si>
    <t>Mean number of dropped or blocked calls</t>
  </si>
  <si>
    <t>Mean number of call waiting calls</t>
  </si>
  <si>
    <t>Months in Service</t>
  </si>
  <si>
    <t>Number of Uniq Subs</t>
  </si>
  <si>
    <t>Number of Active Subs</t>
  </si>
  <si>
    <t># Handsets Issued</t>
  </si>
  <si>
    <t># Models Issued</t>
  </si>
  <si>
    <t>Number of days of the current equipment</t>
  </si>
  <si>
    <t>Age of first HH member</t>
  </si>
  <si>
    <t>Age of second HH member</t>
  </si>
  <si>
    <t>Handset pnce (O&gt;missing) retcal</t>
  </si>
  <si>
    <t>Income (0&gt;missing)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</si>
  <si>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</si>
  <si>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</si>
  <si>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</si>
  <si>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</si>
  <si>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</si>
  <si>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</si>
  <si>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</si>
  <si>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</si>
  <si>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</si>
  <si>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</si>
  <si>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</si>
  <si>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</si>
  <si>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</si>
  <si>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</si>
  <si>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</si>
  <si>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</si>
  <si>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</si>
  <si>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</si>
  <si>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</si>
  <si>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</si>
  <si>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</si>
  <si>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</si>
  <si>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</si>
  <si>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</si>
  <si>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</si>
  <si>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</si>
  <si>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</si>
  <si>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</si>
  <si>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</si>
  <si>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</si>
  <si>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</si>
  <si>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</si>
  <si>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</si>
  <si>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</si>
  <si>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</si>
  <si>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</si>
  <si>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MCYCLE</t>
  </si>
  <si>
    <t>SETPRCM</t>
  </si>
  <si>
    <t>RETCALL</t>
  </si>
  <si>
    <t>Mode</t>
  </si>
  <si>
    <t>Filter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</si>
  <si>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</si>
  <si>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</si>
  <si>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</si>
  <si>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</si>
  <si>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</si>
  <si>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</si>
  <si>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</si>
  <si>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</si>
  <si>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</si>
  <si>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</si>
  <si>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Number of previous retention offers accepted</t>
  </si>
  <si>
    <t>Number of calls previously made to retention team</t>
  </si>
  <si>
    <t>var</t>
  </si>
  <si>
    <t>p-value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</si>
  <si>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</si>
  <si>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</si>
  <si>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</si>
  <si>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</si>
  <si>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</si>
  <si>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</si>
  <si>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</si>
  <si>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</si>
  <si>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Analysis of Maximum Likelihood Estimates</t>
  </si>
  <si>
    <t>Parameter</t>
  </si>
  <si>
    <t>DF</t>
  </si>
  <si>
    <t>Estimate</t>
  </si>
  <si>
    <t>Pr &gt; ChiSq</t>
  </si>
  <si>
    <t>Chi-Square</t>
  </si>
  <si>
    <t>Intercept</t>
  </si>
  <si>
    <t>&lt;.0001</t>
  </si>
  <si>
    <t>Partition for the Hosmer and Lemeshow Test</t>
  </si>
  <si>
    <t>Group</t>
  </si>
  <si>
    <t>Total</t>
  </si>
  <si>
    <t>CHURN = 1</t>
  </si>
  <si>
    <t>CHURN = 0</t>
  </si>
  <si>
    <t>Observed</t>
  </si>
  <si>
    <t>Expected</t>
  </si>
  <si>
    <t>Development Data Set Deciles</t>
  </si>
  <si>
    <t>probrank</t>
  </si>
  <si>
    <t>Count</t>
  </si>
  <si>
    <t>Churn_Count</t>
  </si>
  <si>
    <t>Min_probability</t>
  </si>
  <si>
    <t>Max_probability</t>
  </si>
  <si>
    <t>Model  Data Set Deciles</t>
  </si>
  <si>
    <t>Decile</t>
  </si>
  <si>
    <t>Churners
(1)</t>
  </si>
  <si>
    <t>Non Churners
(0)</t>
  </si>
  <si>
    <t>Churner Rate</t>
  </si>
  <si>
    <t>Churner Percent</t>
  </si>
  <si>
    <t>CUMU. Churner Percent</t>
  </si>
  <si>
    <t>Non-Churner Percentage</t>
  </si>
  <si>
    <t>CUMU. Non-Churner Percentage</t>
  </si>
  <si>
    <t>KS</t>
  </si>
  <si>
    <t>Random Model</t>
  </si>
  <si>
    <t>Lift</t>
  </si>
  <si>
    <t>Baseline</t>
  </si>
  <si>
    <t>Model Sample</t>
  </si>
  <si>
    <t>Labels</t>
  </si>
  <si>
    <t>Final Variables Used for Iterations</t>
  </si>
  <si>
    <t>Association of Predicted Probabilities and 
Observed Responses</t>
  </si>
  <si>
    <t>Hosmer and Lemeshow 
Goodness-of-Fit Test</t>
  </si>
  <si>
    <t>Standard
Error</t>
  </si>
  <si>
    <t>Wald
 Chi-Square</t>
  </si>
  <si>
    <t>Standardized 
Estimate</t>
  </si>
  <si>
    <t>Validation Sample</t>
  </si>
  <si>
    <t>Step Number 1 -</t>
  </si>
  <si>
    <t>Adding Labels to Variables.</t>
  </si>
  <si>
    <t>Step Number 2 -</t>
  </si>
  <si>
    <t>Step Number 3 -</t>
  </si>
  <si>
    <t>Step Number 4 -</t>
  </si>
  <si>
    <t>Missing Value Imputation by taking the mean of Continious Variables and mode of Categorical Variable.</t>
  </si>
  <si>
    <t>Step Number 5 -</t>
  </si>
  <si>
    <t>Step Number 6 -</t>
  </si>
  <si>
    <t>Step Number 7 -</t>
  </si>
  <si>
    <t>Variable Reduction- Factor Analysis On Continious Variables.</t>
  </si>
  <si>
    <t>Variable Reduction- Multiple Iteration to reduce number of final variables without compromising the R2.</t>
  </si>
  <si>
    <t>Outlier Treatment by capping the upper limit at 99 percentile and lower at q1.25%</t>
  </si>
  <si>
    <t>Variable Reduction-Chi Square with Categorical Variables and CHURN variable.</t>
  </si>
  <si>
    <t>Deciling and coming up ith the final output having Gain and Lift Charts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</si>
</sst>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mbria"/>
      <family val="1"/>
      <scheme val="maj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000000"/>
      <name val="Lucida Console"/>
      <family val="3"/>
    </font>
    <font>
      <sz val="8"/>
      <color rgb="FF000000"/>
      <name val="Arial"/>
      <family val="2"/>
    </font>
    <font>
      <b/>
      <sz val="8"/>
      <name val="Calibri"/>
      <family val="2"/>
      <scheme val="minor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1"/>
      <color rgb="FF353535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12277"/>
      <name val="Arial"/>
      <family val="2"/>
    </font>
    <font>
      <b/>
      <sz val="8"/>
      <color rgb="FF112277"/>
      <name val="Arial"/>
      <family val="2"/>
    </font>
    <font>
      <u/>
      <sz val="11"/>
      <color rgb="FF002060"/>
      <name val="Berlin Sans FB Demi"/>
      <family val="2"/>
    </font>
    <font>
      <b/>
      <sz val="10"/>
      <color theme="3"/>
      <name val="Constantia"/>
      <family val="1"/>
    </font>
    <font>
      <sz val="11"/>
      <color rgb="FF00206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1" xfId="0" applyBorder="1"/>
    <xf numFmtId="0" fontId="7" fillId="3" borderId="11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top"/>
    </xf>
    <xf numFmtId="0" fontId="8" fillId="0" borderId="10" xfId="0" applyFont="1" applyFill="1" applyBorder="1"/>
    <xf numFmtId="0" fontId="7" fillId="8" borderId="1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top"/>
    </xf>
    <xf numFmtId="0" fontId="7" fillId="9" borderId="1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top"/>
    </xf>
    <xf numFmtId="0" fontId="7" fillId="10" borderId="1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top"/>
    </xf>
    <xf numFmtId="0" fontId="10" fillId="0" borderId="6" xfId="0" applyFont="1" applyFill="1" applyBorder="1"/>
    <xf numFmtId="0" fontId="10" fillId="0" borderId="10" xfId="0" applyFont="1" applyFill="1" applyBorder="1"/>
    <xf numFmtId="0" fontId="8" fillId="0" borderId="13" xfId="0" applyFont="1" applyFill="1" applyBorder="1"/>
    <xf numFmtId="0" fontId="0" fillId="0" borderId="17" xfId="0" applyBorder="1"/>
    <xf numFmtId="0" fontId="6" fillId="0" borderId="9" xfId="0" applyFont="1" applyBorder="1"/>
    <xf numFmtId="0" fontId="0" fillId="0" borderId="18" xfId="0" applyBorder="1"/>
    <xf numFmtId="11" fontId="6" fillId="0" borderId="12" xfId="0" applyNumberFormat="1" applyFont="1" applyBorder="1"/>
    <xf numFmtId="0" fontId="6" fillId="0" borderId="12" xfId="0" applyFont="1" applyBorder="1"/>
    <xf numFmtId="0" fontId="0" fillId="0" borderId="19" xfId="0" applyBorder="1"/>
    <xf numFmtId="11" fontId="6" fillId="0" borderId="16" xfId="0" applyNumberFormat="1" applyFont="1" applyBorder="1"/>
    <xf numFmtId="0" fontId="2" fillId="15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horizontal="center" vertical="top" wrapText="1"/>
    </xf>
    <xf numFmtId="3" fontId="13" fillId="16" borderId="1" xfId="0" applyNumberFormat="1" applyFont="1" applyFill="1" applyBorder="1" applyAlignment="1">
      <alignment vertical="top" wrapText="1"/>
    </xf>
    <xf numFmtId="3" fontId="13" fillId="0" borderId="1" xfId="0" applyNumberFormat="1" applyFont="1" applyBorder="1" applyAlignment="1">
      <alignment vertical="top" wrapText="1"/>
    </xf>
    <xf numFmtId="10" fontId="13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15" borderId="1" xfId="0" applyNumberFormat="1" applyFill="1" applyBorder="1"/>
    <xf numFmtId="3" fontId="13" fillId="0" borderId="1" xfId="0" applyNumberFormat="1" applyFont="1" applyFill="1" applyBorder="1" applyAlignment="1">
      <alignment vertical="top" wrapText="1"/>
    </xf>
    <xf numFmtId="10" fontId="13" fillId="0" borderId="1" xfId="0" applyNumberFormat="1" applyFont="1" applyFill="1" applyBorder="1" applyAlignment="1">
      <alignment vertical="top" wrapText="1"/>
    </xf>
    <xf numFmtId="10" fontId="13" fillId="3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10" fontId="13" fillId="3" borderId="0" xfId="0" applyNumberFormat="1" applyFont="1" applyFill="1" applyBorder="1" applyAlignment="1">
      <alignment vertical="top" wrapText="1"/>
    </xf>
    <xf numFmtId="0" fontId="15" fillId="17" borderId="20" xfId="0" applyFont="1" applyFill="1" applyBorder="1" applyAlignment="1">
      <alignment horizontal="center" vertical="center"/>
    </xf>
    <xf numFmtId="0" fontId="0" fillId="18" borderId="0" xfId="0" applyFill="1"/>
    <xf numFmtId="0" fontId="3" fillId="0" borderId="10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5" fillId="17" borderId="27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right"/>
    </xf>
    <xf numFmtId="0" fontId="0" fillId="18" borderId="0" xfId="0" applyFill="1" applyBorder="1"/>
    <xf numFmtId="0" fontId="7" fillId="3" borderId="29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top"/>
    </xf>
    <xf numFmtId="0" fontId="8" fillId="0" borderId="28" xfId="0" applyFont="1" applyFill="1" applyBorder="1"/>
    <xf numFmtId="0" fontId="7" fillId="3" borderId="34" xfId="0" applyFont="1" applyFill="1" applyBorder="1" applyAlignment="1">
      <alignment horizontal="left" vertical="center"/>
    </xf>
    <xf numFmtId="0" fontId="7" fillId="3" borderId="35" xfId="0" applyFont="1" applyFill="1" applyBorder="1" applyAlignment="1">
      <alignment horizontal="center" vertical="top"/>
    </xf>
    <xf numFmtId="0" fontId="8" fillId="0" borderId="6" xfId="0" applyFont="1" applyFill="1" applyBorder="1"/>
    <xf numFmtId="0" fontId="7" fillId="7" borderId="29" xfId="0" applyFont="1" applyFill="1" applyBorder="1" applyAlignment="1">
      <alignment horizontal="left" vertical="center"/>
    </xf>
    <xf numFmtId="0" fontId="7" fillId="7" borderId="30" xfId="0" applyFont="1" applyFill="1" applyBorder="1" applyAlignment="1">
      <alignment horizontal="center" vertical="top"/>
    </xf>
    <xf numFmtId="0" fontId="7" fillId="7" borderId="34" xfId="0" applyFont="1" applyFill="1" applyBorder="1" applyAlignment="1">
      <alignment horizontal="left" vertical="center"/>
    </xf>
    <xf numFmtId="0" fontId="7" fillId="7" borderId="22" xfId="0" applyFont="1" applyFill="1" applyBorder="1" applyAlignment="1">
      <alignment horizontal="center" vertical="top"/>
    </xf>
    <xf numFmtId="0" fontId="7" fillId="8" borderId="29" xfId="0" applyFont="1" applyFill="1" applyBorder="1" applyAlignment="1">
      <alignment horizontal="left" vertical="center"/>
    </xf>
    <xf numFmtId="0" fontId="7" fillId="8" borderId="30" xfId="0" applyFont="1" applyFill="1" applyBorder="1" applyAlignment="1">
      <alignment horizontal="center" vertical="top"/>
    </xf>
    <xf numFmtId="0" fontId="7" fillId="8" borderId="34" xfId="0" applyFont="1" applyFill="1" applyBorder="1" applyAlignment="1">
      <alignment horizontal="left" vertical="center"/>
    </xf>
    <xf numFmtId="0" fontId="7" fillId="8" borderId="22" xfId="0" applyFont="1" applyFill="1" applyBorder="1" applyAlignment="1">
      <alignment horizontal="center" vertical="top"/>
    </xf>
    <xf numFmtId="0" fontId="7" fillId="9" borderId="29" xfId="0" applyFont="1" applyFill="1" applyBorder="1" applyAlignment="1">
      <alignment horizontal="left" vertical="center"/>
    </xf>
    <xf numFmtId="0" fontId="7" fillId="9" borderId="30" xfId="0" applyFont="1" applyFill="1" applyBorder="1" applyAlignment="1">
      <alignment horizontal="center" vertical="top"/>
    </xf>
    <xf numFmtId="0" fontId="7" fillId="9" borderId="34" xfId="0" applyFont="1" applyFill="1" applyBorder="1" applyAlignment="1">
      <alignment horizontal="left" vertical="center"/>
    </xf>
    <xf numFmtId="0" fontId="7" fillId="9" borderId="22" xfId="0" applyFont="1" applyFill="1" applyBorder="1" applyAlignment="1">
      <alignment horizontal="center" vertical="top"/>
    </xf>
    <xf numFmtId="0" fontId="7" fillId="10" borderId="29" xfId="0" applyFont="1" applyFill="1" applyBorder="1" applyAlignment="1">
      <alignment horizontal="left" vertical="center"/>
    </xf>
    <xf numFmtId="0" fontId="7" fillId="10" borderId="30" xfId="0" applyFont="1" applyFill="1" applyBorder="1" applyAlignment="1">
      <alignment horizontal="center" vertical="top"/>
    </xf>
    <xf numFmtId="0" fontId="7" fillId="10" borderId="34" xfId="0" applyFont="1" applyFill="1" applyBorder="1" applyAlignment="1">
      <alignment horizontal="left" vertical="center"/>
    </xf>
    <xf numFmtId="0" fontId="7" fillId="10" borderId="22" xfId="0" applyFont="1" applyFill="1" applyBorder="1" applyAlignment="1">
      <alignment horizontal="center" vertical="top"/>
    </xf>
    <xf numFmtId="0" fontId="7" fillId="11" borderId="29" xfId="0" applyFont="1" applyFill="1" applyBorder="1" applyAlignment="1">
      <alignment horizontal="left" vertical="center"/>
    </xf>
    <xf numFmtId="0" fontId="7" fillId="11" borderId="30" xfId="0" applyFont="1" applyFill="1" applyBorder="1" applyAlignment="1">
      <alignment horizontal="center" vertical="top"/>
    </xf>
    <xf numFmtId="0" fontId="10" fillId="0" borderId="28" xfId="0" applyFont="1" applyFill="1" applyBorder="1"/>
    <xf numFmtId="0" fontId="7" fillId="11" borderId="34" xfId="0" applyFont="1" applyFill="1" applyBorder="1" applyAlignment="1">
      <alignment horizontal="left" vertical="center"/>
    </xf>
    <xf numFmtId="0" fontId="7" fillId="11" borderId="22" xfId="0" applyFont="1" applyFill="1" applyBorder="1" applyAlignment="1">
      <alignment horizontal="center" vertical="top"/>
    </xf>
    <xf numFmtId="0" fontId="7" fillId="4" borderId="29" xfId="0" applyFont="1" applyFill="1" applyBorder="1" applyAlignment="1">
      <alignment horizontal="left" vertical="center"/>
    </xf>
    <xf numFmtId="0" fontId="7" fillId="4" borderId="30" xfId="0" applyFont="1" applyFill="1" applyBorder="1" applyAlignment="1">
      <alignment horizontal="center" vertical="top"/>
    </xf>
    <xf numFmtId="0" fontId="7" fillId="4" borderId="34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center" vertical="top"/>
    </xf>
    <xf numFmtId="0" fontId="7" fillId="12" borderId="29" xfId="0" applyFont="1" applyFill="1" applyBorder="1" applyAlignment="1">
      <alignment horizontal="left" vertical="center"/>
    </xf>
    <xf numFmtId="0" fontId="7" fillId="12" borderId="30" xfId="0" applyFont="1" applyFill="1" applyBorder="1" applyAlignment="1">
      <alignment horizontal="center" vertical="top"/>
    </xf>
    <xf numFmtId="0" fontId="7" fillId="12" borderId="34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center" vertical="top"/>
    </xf>
    <xf numFmtId="0" fontId="8" fillId="0" borderId="36" xfId="0" applyFont="1" applyFill="1" applyBorder="1"/>
    <xf numFmtId="0" fontId="9" fillId="14" borderId="37" xfId="0" applyFont="1" applyFill="1" applyBorder="1" applyAlignment="1">
      <alignment horizontal="left" vertical="center"/>
    </xf>
    <xf numFmtId="0" fontId="9" fillId="14" borderId="38" xfId="0" applyFont="1" applyFill="1" applyBorder="1" applyAlignment="1">
      <alignment horizontal="center" vertical="top"/>
    </xf>
    <xf numFmtId="0" fontId="7" fillId="13" borderId="29" xfId="0" applyFont="1" applyFill="1" applyBorder="1" applyAlignment="1">
      <alignment horizontal="left" vertical="center"/>
    </xf>
    <xf numFmtId="0" fontId="7" fillId="13" borderId="30" xfId="0" applyFont="1" applyFill="1" applyBorder="1" applyAlignment="1">
      <alignment horizontal="center" vertical="top"/>
    </xf>
    <xf numFmtId="0" fontId="7" fillId="13" borderId="1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top"/>
    </xf>
    <xf numFmtId="0" fontId="17" fillId="0" borderId="20" xfId="0" applyFont="1" applyBorder="1" applyAlignment="1">
      <alignment horizontal="center"/>
    </xf>
    <xf numFmtId="0" fontId="7" fillId="5" borderId="3" xfId="0" applyFont="1" applyFill="1" applyBorder="1" applyAlignment="1"/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18" fillId="19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35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1" borderId="35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horizontal="center" vertical="center"/>
    </xf>
    <xf numFmtId="0" fontId="7" fillId="13" borderId="32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3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9" fillId="14" borderId="38" xfId="0" applyFont="1" applyFill="1" applyBorder="1" applyAlignment="1">
      <alignment horizontal="center" vertical="center"/>
    </xf>
    <xf numFmtId="0" fontId="9" fillId="14" borderId="39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0" fillId="19" borderId="3" xfId="0" applyFill="1" applyBorder="1"/>
    <xf numFmtId="0" fontId="0" fillId="19" borderId="5" xfId="0" applyFill="1" applyBorder="1"/>
    <xf numFmtId="0" fontId="19" fillId="0" borderId="1" xfId="0" applyFont="1" applyFill="1" applyBorder="1"/>
    <xf numFmtId="0" fontId="19" fillId="0" borderId="40" xfId="0" applyFont="1" applyFill="1" applyBorder="1"/>
    <xf numFmtId="0" fontId="19" fillId="0" borderId="30" xfId="0" applyFont="1" applyFill="1" applyBorder="1"/>
    <xf numFmtId="0" fontId="19" fillId="0" borderId="31" xfId="0" applyFont="1" applyFill="1" applyBorder="1"/>
    <xf numFmtId="0" fontId="19" fillId="0" borderId="24" xfId="0" applyFont="1" applyFill="1" applyBorder="1"/>
    <xf numFmtId="0" fontId="19" fillId="0" borderId="12" xfId="0" applyFont="1" applyFill="1" applyBorder="1"/>
    <xf numFmtId="0" fontId="19" fillId="0" borderId="25" xfId="0" applyFont="1" applyFill="1" applyBorder="1"/>
    <xf numFmtId="0" fontId="19" fillId="0" borderId="15" xfId="0" applyFont="1" applyFill="1" applyBorder="1"/>
    <xf numFmtId="0" fontId="19" fillId="0" borderId="16" xfId="0" applyFont="1" applyFill="1" applyBorder="1"/>
    <xf numFmtId="0" fontId="2" fillId="19" borderId="27" xfId="0" applyFont="1" applyFill="1" applyBorder="1" applyAlignment="1">
      <alignment horizontal="center"/>
    </xf>
    <xf numFmtId="0" fontId="2" fillId="19" borderId="41" xfId="0" applyFont="1" applyFill="1" applyBorder="1" applyAlignment="1">
      <alignment horizontal="center"/>
    </xf>
    <xf numFmtId="0" fontId="2" fillId="19" borderId="2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4" fillId="6" borderId="24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right" vertical="top"/>
    </xf>
    <xf numFmtId="0" fontId="4" fillId="6" borderId="25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right" vertical="top"/>
    </xf>
    <xf numFmtId="0" fontId="4" fillId="6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right" vertical="top"/>
    </xf>
    <xf numFmtId="0" fontId="4" fillId="6" borderId="42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right" vertical="top"/>
    </xf>
    <xf numFmtId="0" fontId="4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right" vertical="top"/>
    </xf>
    <xf numFmtId="0" fontId="21" fillId="6" borderId="3" xfId="0" applyFont="1" applyFill="1" applyBorder="1" applyAlignment="1">
      <alignment horizontal="center" wrapText="1"/>
    </xf>
    <xf numFmtId="0" fontId="21" fillId="6" borderId="4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20" fillId="6" borderId="40" xfId="0" applyFont="1" applyFill="1" applyBorder="1" applyAlignment="1">
      <alignment horizontal="left"/>
    </xf>
    <xf numFmtId="0" fontId="20" fillId="6" borderId="30" xfId="0" applyFont="1" applyFill="1" applyBorder="1" applyAlignment="1">
      <alignment horizontal="right"/>
    </xf>
    <xf numFmtId="0" fontId="20" fillId="6" borderId="25" xfId="0" applyFont="1" applyFill="1" applyBorder="1" applyAlignment="1">
      <alignment horizontal="left"/>
    </xf>
    <xf numFmtId="0" fontId="20" fillId="6" borderId="15" xfId="0" applyFont="1" applyFill="1" applyBorder="1" applyAlignment="1">
      <alignment horizontal="right"/>
    </xf>
    <xf numFmtId="0" fontId="20" fillId="6" borderId="16" xfId="0" applyFont="1" applyFill="1" applyBorder="1" applyAlignment="1">
      <alignment horizontal="right"/>
    </xf>
    <xf numFmtId="0" fontId="20" fillId="6" borderId="31" xfId="0" applyFont="1" applyFill="1" applyBorder="1" applyAlignment="1">
      <alignment horizontal="right" wrapText="1"/>
    </xf>
    <xf numFmtId="0" fontId="4" fillId="6" borderId="44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right" vertical="top"/>
    </xf>
    <xf numFmtId="0" fontId="5" fillId="2" borderId="31" xfId="0" applyFont="1" applyFill="1" applyBorder="1" applyAlignment="1">
      <alignment horizontal="right" vertical="top"/>
    </xf>
    <xf numFmtId="0" fontId="4" fillId="6" borderId="40" xfId="0" applyFont="1" applyFill="1" applyBorder="1" applyAlignment="1">
      <alignment horizontal="right"/>
    </xf>
    <xf numFmtId="0" fontId="4" fillId="6" borderId="30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right"/>
    </xf>
    <xf numFmtId="0" fontId="4" fillId="6" borderId="22" xfId="0" applyFont="1" applyFill="1" applyBorder="1" applyAlignment="1">
      <alignment horizontal="right"/>
    </xf>
    <xf numFmtId="0" fontId="4" fillId="6" borderId="22" xfId="0" applyFont="1" applyFill="1" applyBorder="1" applyAlignment="1">
      <alignment horizontal="right"/>
    </xf>
    <xf numFmtId="0" fontId="4" fillId="6" borderId="46" xfId="0" applyFont="1" applyFill="1" applyBorder="1" applyAlignment="1">
      <alignment horizontal="right"/>
    </xf>
    <xf numFmtId="0" fontId="4" fillId="6" borderId="40" xfId="0" applyFont="1" applyFill="1" applyBorder="1" applyAlignment="1">
      <alignment horizontal="right" vertical="top"/>
    </xf>
    <xf numFmtId="0" fontId="4" fillId="6" borderId="24" xfId="0" applyFont="1" applyFill="1" applyBorder="1" applyAlignment="1">
      <alignment horizontal="right" vertical="top"/>
    </xf>
    <xf numFmtId="0" fontId="4" fillId="6" borderId="25" xfId="0" applyFont="1" applyFill="1" applyBorder="1" applyAlignment="1">
      <alignment horizontal="right" vertical="top"/>
    </xf>
    <xf numFmtId="0" fontId="4" fillId="6" borderId="40" xfId="0" applyFont="1" applyFill="1" applyBorder="1" applyAlignment="1">
      <alignment horizontal="right"/>
    </xf>
    <xf numFmtId="0" fontId="4" fillId="6" borderId="30" xfId="0" applyFont="1" applyFill="1" applyBorder="1" applyAlignment="1">
      <alignment horizontal="right"/>
    </xf>
    <xf numFmtId="0" fontId="4" fillId="6" borderId="31" xfId="0" applyFont="1" applyFill="1" applyBorder="1" applyAlignment="1">
      <alignment horizontal="right"/>
    </xf>
    <xf numFmtId="0" fontId="5" fillId="2" borderId="25" xfId="0" applyFont="1" applyFill="1" applyBorder="1" applyAlignment="1">
      <alignment horizontal="right" vertical="top"/>
    </xf>
    <xf numFmtId="0" fontId="11" fillId="0" borderId="1" xfId="0" applyFont="1" applyBorder="1" applyAlignment="1">
      <alignment horizontal="right" vertical="center"/>
    </xf>
    <xf numFmtId="0" fontId="11" fillId="0" borderId="40" xfId="0" applyFont="1" applyBorder="1" applyAlignment="1">
      <alignment horizontal="right" vertic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25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19" borderId="4" xfId="0" applyFill="1" applyBorder="1"/>
    <xf numFmtId="0" fontId="12" fillId="19" borderId="27" xfId="0" applyFont="1" applyFill="1" applyBorder="1" applyAlignment="1">
      <alignment horizontal="center" vertical="top" wrapText="1"/>
    </xf>
    <xf numFmtId="0" fontId="12" fillId="19" borderId="41" xfId="0" applyFont="1" applyFill="1" applyBorder="1" applyAlignment="1">
      <alignment horizontal="center" vertical="top" wrapText="1"/>
    </xf>
    <xf numFmtId="0" fontId="12" fillId="19" borderId="41" xfId="0" applyFont="1" applyFill="1" applyBorder="1" applyAlignment="1">
      <alignment horizontal="center" vertical="top" wrapText="1"/>
    </xf>
    <xf numFmtId="0" fontId="12" fillId="19" borderId="23" xfId="0" applyFont="1" applyFill="1" applyBorder="1" applyAlignment="1">
      <alignment horizontal="center" vertical="top" wrapText="1"/>
    </xf>
    <xf numFmtId="0" fontId="12" fillId="15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2" fillId="15" borderId="5" xfId="0" applyFont="1" applyFill="1" applyBorder="1" applyAlignment="1">
      <alignment horizontal="center" vertical="center" wrapText="1"/>
    </xf>
    <xf numFmtId="10" fontId="13" fillId="0" borderId="8" xfId="0" applyNumberFormat="1" applyFont="1" applyBorder="1" applyAlignment="1">
      <alignment vertical="top" wrapText="1"/>
    </xf>
    <xf numFmtId="0" fontId="12" fillId="15" borderId="41" xfId="0" applyFont="1" applyFill="1" applyBorder="1" applyAlignment="1">
      <alignment horizontal="center" vertical="center" wrapText="1"/>
    </xf>
    <xf numFmtId="0" fontId="12" fillId="15" borderId="23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top" wrapText="1"/>
    </xf>
    <xf numFmtId="0" fontId="13" fillId="16" borderId="30" xfId="0" applyFont="1" applyFill="1" applyBorder="1" applyAlignment="1">
      <alignment horizontal="center" vertical="top" wrapText="1"/>
    </xf>
    <xf numFmtId="3" fontId="13" fillId="16" borderId="30" xfId="0" applyNumberFormat="1" applyFont="1" applyFill="1" applyBorder="1" applyAlignment="1">
      <alignment vertical="top" wrapText="1"/>
    </xf>
    <xf numFmtId="3" fontId="13" fillId="0" borderId="30" xfId="0" applyNumberFormat="1" applyFont="1" applyBorder="1" applyAlignment="1">
      <alignment vertical="top" wrapText="1"/>
    </xf>
    <xf numFmtId="10" fontId="13" fillId="0" borderId="30" xfId="0" applyNumberFormat="1" applyFont="1" applyBorder="1" applyAlignment="1">
      <alignment vertical="top" wrapText="1"/>
    </xf>
    <xf numFmtId="10" fontId="13" fillId="0" borderId="31" xfId="0" applyNumberFormat="1" applyFont="1" applyBorder="1" applyAlignment="1">
      <alignment vertical="top" wrapText="1"/>
    </xf>
    <xf numFmtId="0" fontId="13" fillId="16" borderId="24" xfId="0" applyFont="1" applyFill="1" applyBorder="1" applyAlignment="1">
      <alignment horizontal="center" vertical="top" wrapText="1"/>
    </xf>
    <xf numFmtId="10" fontId="13" fillId="0" borderId="12" xfId="0" applyNumberFormat="1" applyFont="1" applyFill="1" applyBorder="1" applyAlignment="1">
      <alignment vertical="top" wrapText="1"/>
    </xf>
    <xf numFmtId="10" fontId="13" fillId="0" borderId="12" xfId="0" applyNumberFormat="1" applyFont="1" applyBorder="1" applyAlignment="1">
      <alignment vertical="top" wrapText="1"/>
    </xf>
    <xf numFmtId="10" fontId="13" fillId="3" borderId="12" xfId="0" applyNumberFormat="1" applyFont="1" applyFill="1" applyBorder="1" applyAlignment="1">
      <alignment vertical="top" wrapText="1"/>
    </xf>
    <xf numFmtId="0" fontId="13" fillId="16" borderId="25" xfId="0" applyFont="1" applyFill="1" applyBorder="1" applyAlignment="1">
      <alignment horizontal="center" vertical="top" wrapText="1"/>
    </xf>
    <xf numFmtId="0" fontId="13" fillId="16" borderId="15" xfId="0" applyFont="1" applyFill="1" applyBorder="1" applyAlignment="1">
      <alignment horizontal="center" vertical="top" wrapText="1"/>
    </xf>
    <xf numFmtId="3" fontId="13" fillId="16" borderId="15" xfId="0" applyNumberFormat="1" applyFont="1" applyFill="1" applyBorder="1" applyAlignment="1">
      <alignment vertical="top" wrapText="1"/>
    </xf>
    <xf numFmtId="3" fontId="13" fillId="0" borderId="15" xfId="0" applyNumberFormat="1" applyFont="1" applyBorder="1" applyAlignment="1">
      <alignment vertical="top" wrapText="1"/>
    </xf>
    <xf numFmtId="10" fontId="13" fillId="0" borderId="15" xfId="0" applyNumberFormat="1" applyFont="1" applyBorder="1" applyAlignment="1">
      <alignment vertical="top" wrapText="1"/>
    </xf>
    <xf numFmtId="10" fontId="13" fillId="0" borderId="16" xfId="0" applyNumberFormat="1" applyFont="1" applyBorder="1" applyAlignment="1">
      <alignment vertical="top" wrapText="1"/>
    </xf>
    <xf numFmtId="0" fontId="13" fillId="3" borderId="27" xfId="0" applyFont="1" applyFill="1" applyBorder="1" applyAlignment="1">
      <alignment vertical="top" wrapText="1"/>
    </xf>
    <xf numFmtId="10" fontId="13" fillId="3" borderId="23" xfId="0" applyNumberFormat="1" applyFont="1" applyFill="1" applyBorder="1" applyAlignment="1">
      <alignment vertical="top" wrapText="1"/>
    </xf>
    <xf numFmtId="3" fontId="13" fillId="0" borderId="21" xfId="0" applyNumberFormat="1" applyFont="1" applyBorder="1" applyAlignment="1">
      <alignment vertical="top" wrapText="1"/>
    </xf>
    <xf numFmtId="10" fontId="13" fillId="0" borderId="11" xfId="0" applyNumberFormat="1" applyFont="1" applyBorder="1" applyAlignment="1">
      <alignment vertical="top" wrapText="1"/>
    </xf>
    <xf numFmtId="10" fontId="13" fillId="3" borderId="22" xfId="0" applyNumberFormat="1" applyFont="1" applyFill="1" applyBorder="1" applyAlignment="1">
      <alignment vertical="top" wrapText="1"/>
    </xf>
    <xf numFmtId="10" fontId="13" fillId="0" borderId="0" xfId="0" applyNumberFormat="1" applyFont="1" applyBorder="1" applyAlignment="1">
      <alignment vertical="top" wrapText="1"/>
    </xf>
    <xf numFmtId="3" fontId="14" fillId="0" borderId="3" xfId="0" applyNumberFormat="1" applyFont="1" applyBorder="1" applyAlignment="1">
      <alignment vertical="top" wrapText="1"/>
    </xf>
    <xf numFmtId="3" fontId="14" fillId="0" borderId="4" xfId="0" applyNumberFormat="1" applyFont="1" applyBorder="1" applyAlignment="1">
      <alignment vertical="top" wrapText="1"/>
    </xf>
    <xf numFmtId="3" fontId="14" fillId="0" borderId="5" xfId="0" applyNumberFormat="1" applyFont="1" applyBorder="1" applyAlignment="1">
      <alignment vertical="top" wrapText="1"/>
    </xf>
    <xf numFmtId="10" fontId="13" fillId="0" borderId="22" xfId="0" applyNumberFormat="1" applyFont="1" applyFill="1" applyBorder="1" applyAlignment="1">
      <alignment vertical="top" wrapText="1"/>
    </xf>
    <xf numFmtId="10" fontId="13" fillId="3" borderId="11" xfId="0" applyNumberFormat="1" applyFont="1" applyFill="1" applyBorder="1" applyAlignment="1">
      <alignment vertical="top" wrapText="1"/>
    </xf>
    <xf numFmtId="0" fontId="13" fillId="18" borderId="0" xfId="0" applyFont="1" applyFill="1" applyBorder="1" applyAlignment="1">
      <alignment vertical="top" wrapText="1"/>
    </xf>
    <xf numFmtId="0" fontId="22" fillId="19" borderId="0" xfId="0" applyFont="1" applyFill="1"/>
    <xf numFmtId="0" fontId="0" fillId="19" borderId="0" xfId="0" applyFill="1"/>
    <xf numFmtId="0" fontId="23" fillId="19" borderId="0" xfId="0" applyFont="1" applyFill="1"/>
    <xf numFmtId="0" fontId="24" fillId="19" borderId="0" xfId="0" applyFont="1" applyFill="1"/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23168808174551"/>
          <c:y val="0.13209499854184928"/>
          <c:w val="0.80793062387391601"/>
          <c:h val="0.54225867599883371"/>
        </c:manualLayout>
      </c:layout>
      <c:lineChart>
        <c:grouping val="standard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[2]presentation!$R$20:$R$29</c:f>
              <c:numCache>
                <c:formatCode>General</c:formatCode>
                <c:ptCount val="10"/>
                <c:pt idx="0">
                  <c:v>1.3179999999999998</c:v>
                </c:pt>
                <c:pt idx="1">
                  <c:v>1.24475</c:v>
                </c:pt>
                <c:pt idx="2">
                  <c:v>1.2090000000000001</c:v>
                </c:pt>
                <c:pt idx="3">
                  <c:v>1.1788749999999999</c:v>
                </c:pt>
                <c:pt idx="4">
                  <c:v>1.1605000000000001</c:v>
                </c:pt>
                <c:pt idx="5">
                  <c:v>1.1355833333333334</c:v>
                </c:pt>
                <c:pt idx="6">
                  <c:v>1.1087142857142858</c:v>
                </c:pt>
                <c:pt idx="7">
                  <c:v>1.0734999999999999</c:v>
                </c:pt>
                <c:pt idx="8">
                  <c:v>1.0385555555555555</c:v>
                </c:pt>
                <c:pt idx="9">
                  <c:v>1</c:v>
                </c:pt>
              </c:numCache>
            </c:numRef>
          </c:val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[2]presentation!$R$4:$R$13</c:f>
              <c:numCache>
                <c:formatCode>General</c:formatCode>
                <c:ptCount val="10"/>
                <c:pt idx="0">
                  <c:v>1.5270935960591132</c:v>
                </c:pt>
                <c:pt idx="1">
                  <c:v>1.4449917898193758</c:v>
                </c:pt>
                <c:pt idx="2">
                  <c:v>1.444991789819376</c:v>
                </c:pt>
                <c:pt idx="3">
                  <c:v>1.3957307060755335</c:v>
                </c:pt>
                <c:pt idx="4">
                  <c:v>1.3399014778325122</c:v>
                </c:pt>
                <c:pt idx="5">
                  <c:v>1.2725779967159276</c:v>
                </c:pt>
                <c:pt idx="6">
                  <c:v>1.1752287121745251</c:v>
                </c:pt>
                <c:pt idx="7">
                  <c:v>1.1145320197044335</c:v>
                </c:pt>
                <c:pt idx="8">
                  <c:v>1.0582010582010581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[2]presentation!$S$3:$S$13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83364864"/>
        <c:axId val="83375616"/>
      </c:lineChart>
      <c:catAx>
        <c:axId val="83364864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83375616"/>
        <c:crosses val="autoZero"/>
        <c:auto val="1"/>
        <c:lblAlgn val="ctr"/>
        <c:lblOffset val="100"/>
      </c:catAx>
      <c:valAx>
        <c:axId val="833756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833648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</c:title>
    <c:plotArea>
      <c:layout>
        <c:manualLayout>
          <c:layoutTarget val="inner"/>
          <c:xMode val="edge"/>
          <c:yMode val="edge"/>
          <c:x val="0.21243590005794777"/>
          <c:y val="0.14171167570729754"/>
          <c:w val="0.75639526877322161"/>
          <c:h val="0.56102633590415341"/>
        </c:manualLayout>
      </c:layout>
      <c:lineChart>
        <c:grouping val="standard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[2]presentation!$I$20:$I$30</c:f>
              <c:numCache>
                <c:formatCode>General</c:formatCode>
                <c:ptCount val="11"/>
                <c:pt idx="0">
                  <c:v>0</c:v>
                </c:pt>
                <c:pt idx="1">
                  <c:v>0.1318</c:v>
                </c:pt>
                <c:pt idx="2">
                  <c:v>0.24895</c:v>
                </c:pt>
                <c:pt idx="3">
                  <c:v>0.36270000000000002</c:v>
                </c:pt>
                <c:pt idx="4">
                  <c:v>0.47155000000000002</c:v>
                </c:pt>
                <c:pt idx="5">
                  <c:v>0.58025000000000004</c:v>
                </c:pt>
                <c:pt idx="6">
                  <c:v>0.68135000000000001</c:v>
                </c:pt>
                <c:pt idx="7">
                  <c:v>0.77610000000000001</c:v>
                </c:pt>
                <c:pt idx="8">
                  <c:v>0.85880000000000001</c:v>
                </c:pt>
                <c:pt idx="9">
                  <c:v>0.93469999999999998</c:v>
                </c:pt>
                <c:pt idx="10">
                  <c:v>1</c:v>
                </c:pt>
              </c:numCache>
            </c:numRef>
          </c:val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[2]presentation!$I$3:$I$13</c:f>
              <c:numCache>
                <c:formatCode>General</c:formatCode>
                <c:ptCount val="11"/>
                <c:pt idx="0">
                  <c:v>0</c:v>
                </c:pt>
                <c:pt idx="1">
                  <c:v>0.15270935960591134</c:v>
                </c:pt>
                <c:pt idx="2">
                  <c:v>0.28899835796387519</c:v>
                </c:pt>
                <c:pt idx="3">
                  <c:v>0.43349753694581278</c:v>
                </c:pt>
                <c:pt idx="4">
                  <c:v>0.55829228243021345</c:v>
                </c:pt>
                <c:pt idx="5">
                  <c:v>0.66995073891625612</c:v>
                </c:pt>
                <c:pt idx="6">
                  <c:v>0.76354679802955661</c:v>
                </c:pt>
                <c:pt idx="7">
                  <c:v>0.82266009852216748</c:v>
                </c:pt>
                <c:pt idx="8">
                  <c:v>0.89162561576354682</c:v>
                </c:pt>
                <c:pt idx="9">
                  <c:v>0.95238095238095244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v>Random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[2]presentation!$Q$3:$Q$13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</c:ser>
        <c:marker val="1"/>
        <c:axId val="83409920"/>
        <c:axId val="83420288"/>
      </c:lineChart>
      <c:catAx>
        <c:axId val="83409920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83420288"/>
        <c:crosses val="autoZero"/>
        <c:auto val="1"/>
        <c:lblAlgn val="ctr"/>
        <c:lblOffset val="100"/>
      </c:catAx>
      <c:valAx>
        <c:axId val="83420288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</c:title>
        <c:numFmt formatCode="0%" sourceLinked="0"/>
        <c:tickLblPos val="nextTo"/>
        <c:crossAx val="8340992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solidFill>
      <a:schemeClr val="lt1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[2]presentation!$G$21:$G$30</c:f>
              <c:numCache>
                <c:formatCode>General</c:formatCode>
                <c:ptCount val="10"/>
                <c:pt idx="0">
                  <c:v>0.65900000000000003</c:v>
                </c:pt>
                <c:pt idx="1">
                  <c:v>0.58574999999999999</c:v>
                </c:pt>
                <c:pt idx="2">
                  <c:v>0.56874999999999998</c:v>
                </c:pt>
                <c:pt idx="3">
                  <c:v>0.54425000000000001</c:v>
                </c:pt>
                <c:pt idx="4">
                  <c:v>0.54349999999999998</c:v>
                </c:pt>
                <c:pt idx="5">
                  <c:v>0.50549999999999995</c:v>
                </c:pt>
                <c:pt idx="6">
                  <c:v>0.47375</c:v>
                </c:pt>
                <c:pt idx="7">
                  <c:v>0.41349999999999998</c:v>
                </c:pt>
                <c:pt idx="8">
                  <c:v>0.3795</c:v>
                </c:pt>
                <c:pt idx="9">
                  <c:v>0.32650000000000001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[2]presentation!$G$4:$G$13</c:f>
              <c:numCache>
                <c:formatCode>General</c:formatCode>
                <c:ptCount val="10"/>
                <c:pt idx="0">
                  <c:v>2.9961340206185568E-2</c:v>
                </c:pt>
                <c:pt idx="1">
                  <c:v>2.6731078904991948E-2</c:v>
                </c:pt>
                <c:pt idx="2">
                  <c:v>2.8341384863123993E-2</c:v>
                </c:pt>
                <c:pt idx="3">
                  <c:v>2.4476650563607084E-2</c:v>
                </c:pt>
                <c:pt idx="4">
                  <c:v>2.1900161030595812E-2</c:v>
                </c:pt>
                <c:pt idx="5">
                  <c:v>1.8363402061855671E-2</c:v>
                </c:pt>
                <c:pt idx="6">
                  <c:v>1.1594202898550725E-2</c:v>
                </c:pt>
                <c:pt idx="7">
                  <c:v>1.3526570048309179E-2</c:v>
                </c:pt>
                <c:pt idx="8">
                  <c:v>1.1916264090177134E-2</c:v>
                </c:pt>
                <c:pt idx="9">
                  <c:v>9.3427835051546389E-3</c:v>
                </c:pt>
              </c:numCache>
            </c:numRef>
          </c:val>
        </c:ser>
        <c:axId val="77896704"/>
        <c:axId val="78374016"/>
      </c:barChart>
      <c:lineChart>
        <c:grouping val="standard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[2]presentation!$P$20:$P$29</c:f>
              <c:numCache>
                <c:formatCode>General</c:formatCode>
                <c:ptCount val="10"/>
              </c:numCache>
            </c:numRef>
          </c:val>
        </c:ser>
        <c:marker val="1"/>
        <c:axId val="77896704"/>
        <c:axId val="78374016"/>
      </c:lineChart>
      <c:catAx>
        <c:axId val="7789670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78374016"/>
        <c:crosses val="autoZero"/>
        <c:auto val="1"/>
        <c:lblAlgn val="ctr"/>
        <c:lblOffset val="100"/>
      </c:catAx>
      <c:valAx>
        <c:axId val="783740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</c:title>
        <c:numFmt formatCode="0%" sourceLinked="0"/>
        <c:tickLblPos val="nextTo"/>
        <c:crossAx val="778967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2" name="Right Brace 1"/>
        <xdr:cNvSpPr/>
      </xdr:nvSpPr>
      <xdr:spPr>
        <a:xfrm>
          <a:off x="8372475" y="1019176"/>
          <a:ext cx="257175" cy="504824"/>
        </a:xfrm>
        <a:prstGeom prst="rightBrace">
          <a:avLst/>
        </a:prstGeom>
        <a:ln>
          <a:gradFill>
            <a:gsLst>
              <a:gs pos="0">
                <a:srgbClr val="000082"/>
              </a:gs>
              <a:gs pos="30000">
                <a:srgbClr val="66008F"/>
              </a:gs>
              <a:gs pos="64999">
                <a:srgbClr val="BA0066"/>
              </a:gs>
              <a:gs pos="89999">
                <a:srgbClr val="FF0000"/>
              </a:gs>
              <a:gs pos="100000">
                <a:srgbClr val="FF8200"/>
              </a:gs>
            </a:gsLst>
            <a:lin ang="54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228600</xdr:colOff>
      <xdr:row>11</xdr:row>
      <xdr:rowOff>76200</xdr:rowOff>
    </xdr:to>
    <xdr:sp macro="" textlink="">
      <xdr:nvSpPr>
        <xdr:cNvPr id="3" name="Rounded Rectangle 2"/>
        <xdr:cNvSpPr/>
      </xdr:nvSpPr>
      <xdr:spPr>
        <a:xfrm>
          <a:off x="8839200" y="1019175"/>
          <a:ext cx="1447800" cy="1600200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67% of Churners in the top 5 deciles.</a:t>
          </a:r>
          <a:endParaRPr lang="en-US" sz="1100"/>
        </a:p>
      </xdr:txBody>
    </xdr:sp>
    <xdr:clientData/>
  </xdr:twoCellAnchor>
  <xdr:twoCellAnchor>
    <xdr:from>
      <xdr:col>12</xdr:col>
      <xdr:colOff>114300</xdr:colOff>
      <xdr:row>20</xdr:row>
      <xdr:rowOff>0</xdr:rowOff>
    </xdr:from>
    <xdr:to>
      <xdr:col>12</xdr:col>
      <xdr:colOff>466725</xdr:colOff>
      <xdr:row>22</xdr:row>
      <xdr:rowOff>171450</xdr:rowOff>
    </xdr:to>
    <xdr:sp macro="" textlink="">
      <xdr:nvSpPr>
        <xdr:cNvPr id="4" name="Right Brace 3"/>
        <xdr:cNvSpPr/>
      </xdr:nvSpPr>
      <xdr:spPr>
        <a:xfrm>
          <a:off x="8343900" y="4648200"/>
          <a:ext cx="352425" cy="552450"/>
        </a:xfrm>
        <a:prstGeom prst="rightBrace">
          <a:avLst/>
        </a:prstGeom>
        <a:noFill/>
        <a:ln>
          <a:gradFill>
            <a:gsLst>
              <a:gs pos="0">
                <a:srgbClr val="000082"/>
              </a:gs>
              <a:gs pos="30000">
                <a:srgbClr val="66008F"/>
              </a:gs>
              <a:gs pos="64999">
                <a:srgbClr val="BA0066"/>
              </a:gs>
              <a:gs pos="89999">
                <a:srgbClr val="FF0000"/>
              </a:gs>
              <a:gs pos="100000">
                <a:srgbClr val="FF8200"/>
              </a:gs>
            </a:gsLst>
            <a:lin ang="54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18</xdr:row>
      <xdr:rowOff>504824</xdr:rowOff>
    </xdr:from>
    <xdr:to>
      <xdr:col>14</xdr:col>
      <xdr:colOff>495300</xdr:colOff>
      <xdr:row>26</xdr:row>
      <xdr:rowOff>85725</xdr:rowOff>
    </xdr:to>
    <xdr:sp macro="" textlink="">
      <xdr:nvSpPr>
        <xdr:cNvPr id="5" name="Rounded Rectangle 4"/>
        <xdr:cNvSpPr/>
      </xdr:nvSpPr>
      <xdr:spPr>
        <a:xfrm>
          <a:off x="8753475" y="4410074"/>
          <a:ext cx="1190625" cy="1543051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50.5% of Churners in the top 6 deciles.</a:t>
          </a:r>
          <a:endParaRPr lang="en-US" sz="1100"/>
        </a:p>
      </xdr:txBody>
    </xdr:sp>
    <xdr:clientData/>
  </xdr:twoCellAnchor>
  <xdr:twoCellAnchor>
    <xdr:from>
      <xdr:col>10</xdr:col>
      <xdr:colOff>657224</xdr:colOff>
      <xdr:row>33</xdr:row>
      <xdr:rowOff>47625</xdr:rowOff>
    </xdr:from>
    <xdr:to>
      <xdr:col>19</xdr:col>
      <xdr:colOff>145256</xdr:colOff>
      <xdr:row>46</xdr:row>
      <xdr:rowOff>185739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32</xdr:row>
      <xdr:rowOff>76200</xdr:rowOff>
    </xdr:from>
    <xdr:to>
      <xdr:col>10</xdr:col>
      <xdr:colOff>466725</xdr:colOff>
      <xdr:row>47</xdr:row>
      <xdr:rowOff>100012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32</xdr:row>
      <xdr:rowOff>76200</xdr:rowOff>
    </xdr:from>
    <xdr:to>
      <xdr:col>5</xdr:col>
      <xdr:colOff>47625</xdr:colOff>
      <xdr:row>46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urrent\SAS\SASUniversityEdition\myfolders\MEGA%20Case\Logistic\Final%20Logistic\Logistic%20Regression-Model%20Building%20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urrent\SAS\SASUniversityEdition\myfolders\MEGA%20Case\Logistic\v2%20(FINAL)\Prepration%20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Problem"/>
      <sheetName val="Model Equation"/>
      <sheetName val="Gains Table - Dev &amp; Val Sample"/>
      <sheetName val="Sheet1"/>
    </sheetNames>
    <sheetDataSet>
      <sheetData sheetId="0" refreshError="1"/>
      <sheetData sheetId="1" refreshError="1"/>
      <sheetData sheetId="2">
        <row r="2">
          <cell r="Q2" t="str">
            <v>Random Model</v>
          </cell>
        </row>
        <row r="3">
          <cell r="A3">
            <v>0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9">
          <cell r="A19">
            <v>1</v>
          </cell>
        </row>
        <row r="20">
          <cell r="A20">
            <v>2</v>
          </cell>
        </row>
        <row r="21">
          <cell r="A21">
            <v>3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6</v>
          </cell>
        </row>
        <row r="25">
          <cell r="A25">
            <v>7</v>
          </cell>
        </row>
        <row r="26">
          <cell r="A26">
            <v>8</v>
          </cell>
        </row>
        <row r="27">
          <cell r="A27">
            <v>9</v>
          </cell>
        </row>
        <row r="28">
          <cell r="A28">
            <v>10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 of conti"/>
      <sheetName val="mode of categ"/>
      <sheetName val="Chi square"/>
      <sheetName val="syntax outlier"/>
      <sheetName val="syntax ."/>
      <sheetName val="IMAGE VARS"/>
      <sheetName val="MY VARS"/>
      <sheetName val="nUMERICAL dEBATE"/>
      <sheetName val="fa"/>
      <sheetName val="fINAL cATEGORICAL"/>
      <sheetName val="fINAL cONTI vARS"/>
      <sheetName val="FINAL LIST"/>
      <sheetName val="output"/>
      <sheetName val="OUTPUT SYNTAX"/>
      <sheetName val="Decile"/>
      <sheetName val="presen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I3">
            <v>0</v>
          </cell>
          <cell r="Q3">
            <v>0</v>
          </cell>
          <cell r="S3">
            <v>1</v>
          </cell>
        </row>
        <row r="4">
          <cell r="G4">
            <v>2.9961340206185568E-2</v>
          </cell>
          <cell r="I4">
            <v>0.15270935960591134</v>
          </cell>
          <cell r="Q4">
            <v>0.1</v>
          </cell>
          <cell r="R4">
            <v>1.5270935960591132</v>
          </cell>
          <cell r="S4">
            <v>1</v>
          </cell>
        </row>
        <row r="5">
          <cell r="G5">
            <v>2.6731078904991948E-2</v>
          </cell>
          <cell r="I5">
            <v>0.28899835796387519</v>
          </cell>
          <cell r="Q5">
            <v>0.2</v>
          </cell>
          <cell r="R5">
            <v>1.4449917898193758</v>
          </cell>
          <cell r="S5">
            <v>1</v>
          </cell>
        </row>
        <row r="6">
          <cell r="G6">
            <v>2.8341384863123993E-2</v>
          </cell>
          <cell r="I6">
            <v>0.43349753694581278</v>
          </cell>
          <cell r="Q6">
            <v>0.3</v>
          </cell>
          <cell r="R6">
            <v>1.444991789819376</v>
          </cell>
          <cell r="S6">
            <v>1</v>
          </cell>
        </row>
        <row r="7">
          <cell r="G7">
            <v>2.4476650563607084E-2</v>
          </cell>
          <cell r="I7">
            <v>0.55829228243021345</v>
          </cell>
          <cell r="Q7">
            <v>0.4</v>
          </cell>
          <cell r="R7">
            <v>1.3957307060755335</v>
          </cell>
          <cell r="S7">
            <v>1</v>
          </cell>
        </row>
        <row r="8">
          <cell r="G8">
            <v>2.1900161030595812E-2</v>
          </cell>
          <cell r="I8">
            <v>0.66995073891625612</v>
          </cell>
          <cell r="Q8">
            <v>0.5</v>
          </cell>
          <cell r="R8">
            <v>1.3399014778325122</v>
          </cell>
          <cell r="S8">
            <v>1</v>
          </cell>
        </row>
        <row r="9">
          <cell r="G9">
            <v>1.8363402061855671E-2</v>
          </cell>
          <cell r="I9">
            <v>0.76354679802955661</v>
          </cell>
          <cell r="Q9">
            <v>0.6</v>
          </cell>
          <cell r="R9">
            <v>1.2725779967159276</v>
          </cell>
          <cell r="S9">
            <v>1</v>
          </cell>
        </row>
        <row r="10">
          <cell r="G10">
            <v>1.1594202898550725E-2</v>
          </cell>
          <cell r="I10">
            <v>0.82266009852216748</v>
          </cell>
          <cell r="Q10">
            <v>0.7</v>
          </cell>
          <cell r="R10">
            <v>1.1752287121745251</v>
          </cell>
          <cell r="S10">
            <v>1</v>
          </cell>
        </row>
        <row r="11">
          <cell r="G11">
            <v>1.3526570048309179E-2</v>
          </cell>
          <cell r="I11">
            <v>0.89162561576354682</v>
          </cell>
          <cell r="Q11">
            <v>0.8</v>
          </cell>
          <cell r="R11">
            <v>1.1145320197044335</v>
          </cell>
          <cell r="S11">
            <v>1</v>
          </cell>
        </row>
        <row r="12">
          <cell r="G12">
            <v>1.1916264090177134E-2</v>
          </cell>
          <cell r="I12">
            <v>0.95238095238095244</v>
          </cell>
          <cell r="Q12">
            <v>0.9</v>
          </cell>
          <cell r="R12">
            <v>1.0582010582010581</v>
          </cell>
          <cell r="S12">
            <v>1</v>
          </cell>
        </row>
        <row r="13">
          <cell r="G13">
            <v>9.3427835051546389E-3</v>
          </cell>
          <cell r="I13">
            <v>1</v>
          </cell>
          <cell r="Q13">
            <v>1</v>
          </cell>
          <cell r="R13">
            <v>1</v>
          </cell>
          <cell r="S13">
            <v>1</v>
          </cell>
        </row>
        <row r="20">
          <cell r="I20">
            <v>0</v>
          </cell>
          <cell r="R20">
            <v>1.3179999999999998</v>
          </cell>
        </row>
        <row r="21">
          <cell r="G21">
            <v>0.65900000000000003</v>
          </cell>
          <cell r="I21">
            <v>0.1318</v>
          </cell>
          <cell r="R21">
            <v>1.24475</v>
          </cell>
        </row>
        <row r="22">
          <cell r="G22">
            <v>0.58574999999999999</v>
          </cell>
          <cell r="I22">
            <v>0.24895</v>
          </cell>
          <cell r="R22">
            <v>1.2090000000000001</v>
          </cell>
        </row>
        <row r="23">
          <cell r="G23">
            <v>0.56874999999999998</v>
          </cell>
          <cell r="I23">
            <v>0.36270000000000002</v>
          </cell>
          <cell r="R23">
            <v>1.1788749999999999</v>
          </cell>
        </row>
        <row r="24">
          <cell r="G24">
            <v>0.54425000000000001</v>
          </cell>
          <cell r="I24">
            <v>0.47155000000000002</v>
          </cell>
          <cell r="R24">
            <v>1.1605000000000001</v>
          </cell>
        </row>
        <row r="25">
          <cell r="G25">
            <v>0.54349999999999998</v>
          </cell>
          <cell r="I25">
            <v>0.58025000000000004</v>
          </cell>
          <cell r="R25">
            <v>1.1355833333333334</v>
          </cell>
        </row>
        <row r="26">
          <cell r="G26">
            <v>0.50549999999999995</v>
          </cell>
          <cell r="I26">
            <v>0.68135000000000001</v>
          </cell>
          <cell r="R26">
            <v>1.1087142857142858</v>
          </cell>
        </row>
        <row r="27">
          <cell r="G27">
            <v>0.47375</v>
          </cell>
          <cell r="I27">
            <v>0.77610000000000001</v>
          </cell>
          <cell r="R27">
            <v>1.0734999999999999</v>
          </cell>
        </row>
        <row r="28">
          <cell r="G28">
            <v>0.41349999999999998</v>
          </cell>
          <cell r="I28">
            <v>0.85880000000000001</v>
          </cell>
          <cell r="R28">
            <v>1.0385555555555555</v>
          </cell>
        </row>
        <row r="29">
          <cell r="G29">
            <v>0.3795</v>
          </cell>
          <cell r="I29">
            <v>0.93469999999999998</v>
          </cell>
          <cell r="R29">
            <v>1</v>
          </cell>
        </row>
        <row r="30">
          <cell r="G30">
            <v>0.32650000000000001</v>
          </cell>
          <cell r="I3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workbookViewId="0">
      <selection activeCell="B26" sqref="B26"/>
    </sheetView>
  </sheetViews>
  <sheetFormatPr defaultRowHeight="15"/>
  <cols>
    <col min="1" max="1" width="1.140625" style="275" customWidth="1"/>
    <col min="2" max="2" width="63.140625" style="275" bestFit="1" customWidth="1"/>
    <col min="3" max="16384" width="9.140625" style="275"/>
  </cols>
  <sheetData>
    <row r="1" spans="2:3">
      <c r="B1" s="274" t="s">
        <v>173</v>
      </c>
    </row>
    <row r="2" spans="2:3">
      <c r="B2" s="276" t="s">
        <v>174</v>
      </c>
    </row>
    <row r="3" spans="2:3">
      <c r="B3" s="276"/>
    </row>
    <row r="4" spans="2:3">
      <c r="B4" s="274" t="s">
        <v>175</v>
      </c>
    </row>
    <row r="5" spans="2:3">
      <c r="B5" s="276" t="s">
        <v>184</v>
      </c>
    </row>
    <row r="7" spans="2:3">
      <c r="B7" s="274" t="s">
        <v>176</v>
      </c>
      <c r="C7" s="277"/>
    </row>
    <row r="8" spans="2:3">
      <c r="B8" s="276" t="s">
        <v>178</v>
      </c>
    </row>
    <row r="9" spans="2:3">
      <c r="B9" s="276"/>
    </row>
    <row r="10" spans="2:3">
      <c r="B10" s="274" t="s">
        <v>177</v>
      </c>
    </row>
    <row r="11" spans="2:3">
      <c r="B11" s="276" t="s">
        <v>182</v>
      </c>
    </row>
    <row r="12" spans="2:3">
      <c r="B12" s="276"/>
    </row>
    <row r="13" spans="2:3">
      <c r="B13" s="274" t="s">
        <v>179</v>
      </c>
    </row>
    <row r="14" spans="2:3">
      <c r="B14" s="276" t="s">
        <v>185</v>
      </c>
    </row>
    <row r="15" spans="2:3">
      <c r="B15" s="276"/>
    </row>
    <row r="16" spans="2:3">
      <c r="B16" s="274" t="s">
        <v>180</v>
      </c>
    </row>
    <row r="17" spans="2:2">
      <c r="B17" s="276" t="s">
        <v>183</v>
      </c>
    </row>
    <row r="18" spans="2:2">
      <c r="B18" s="276"/>
    </row>
    <row r="19" spans="2:2">
      <c r="B19" s="274" t="s">
        <v>181</v>
      </c>
    </row>
    <row r="20" spans="2:2">
      <c r="B20" s="276" t="s">
        <v>186</v>
      </c>
    </row>
    <row r="21" spans="2:2">
      <c r="B21" s="276"/>
    </row>
    <row r="22" spans="2:2">
      <c r="B22" s="276"/>
    </row>
    <row r="23" spans="2:2">
      <c r="B23" s="276"/>
    </row>
    <row r="24" spans="2:2">
      <c r="B24" s="276"/>
    </row>
    <row r="25" spans="2:2">
      <c r="B25" s="276"/>
    </row>
    <row r="26" spans="2:2">
      <c r="B26" s="2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5"/>
  <sheetViews>
    <sheetView topLeftCell="A22" workbookViewId="0">
      <selection activeCell="E30" sqref="E30"/>
    </sheetView>
  </sheetViews>
  <sheetFormatPr defaultRowHeight="15"/>
  <cols>
    <col min="1" max="1" width="9.140625" style="35"/>
    <col min="2" max="2" width="11" style="35" bestFit="1" customWidth="1"/>
    <col min="3" max="3" width="9.42578125" style="35" bestFit="1" customWidth="1"/>
    <col min="4" max="4" width="9.140625" style="35"/>
    <col min="5" max="5" width="10.5703125" style="35" bestFit="1" customWidth="1"/>
    <col min="6" max="6" width="8.28515625" style="35" bestFit="1" customWidth="1"/>
    <col min="7" max="16384" width="9.140625" style="35"/>
  </cols>
  <sheetData>
    <row r="1" spans="2:6" ht="15.75" thickBot="1"/>
    <row r="2" spans="2:6" ht="15.75" thickBot="1">
      <c r="B2" s="34" t="s">
        <v>0</v>
      </c>
      <c r="C2" s="34" t="s">
        <v>2</v>
      </c>
      <c r="E2" s="46" t="s">
        <v>0</v>
      </c>
      <c r="F2" s="34" t="s">
        <v>1</v>
      </c>
    </row>
    <row r="3" spans="2:6">
      <c r="B3" s="47" t="s">
        <v>3</v>
      </c>
      <c r="C3" s="48">
        <v>135.38999999999999</v>
      </c>
      <c r="E3" s="44" t="s">
        <v>3</v>
      </c>
      <c r="F3" s="45">
        <v>33.64</v>
      </c>
    </row>
    <row r="4" spans="2:6">
      <c r="B4" s="38" t="s">
        <v>4</v>
      </c>
      <c r="C4" s="36">
        <v>1580.25</v>
      </c>
      <c r="E4" s="40" t="s">
        <v>4</v>
      </c>
      <c r="F4" s="42">
        <v>158.25</v>
      </c>
    </row>
    <row r="5" spans="2:6">
      <c r="B5" s="38" t="s">
        <v>5</v>
      </c>
      <c r="C5" s="36">
        <v>85</v>
      </c>
      <c r="E5" s="40" t="s">
        <v>5</v>
      </c>
      <c r="F5" s="42">
        <v>30</v>
      </c>
    </row>
    <row r="6" spans="2:6">
      <c r="B6" s="38" t="s">
        <v>6</v>
      </c>
      <c r="C6" s="36">
        <v>4.21</v>
      </c>
      <c r="E6" s="40" t="s">
        <v>9</v>
      </c>
      <c r="F6" s="42">
        <v>-83</v>
      </c>
    </row>
    <row r="7" spans="2:6">
      <c r="B7" s="38" t="s">
        <v>7</v>
      </c>
      <c r="C7" s="36">
        <v>190.375</v>
      </c>
      <c r="E7" s="40" t="s">
        <v>10</v>
      </c>
      <c r="F7" s="42">
        <v>-7.11</v>
      </c>
    </row>
    <row r="8" spans="2:6">
      <c r="B8" s="38" t="s">
        <v>8</v>
      </c>
      <c r="C8" s="36">
        <v>5.09</v>
      </c>
      <c r="E8" s="40" t="s">
        <v>11</v>
      </c>
      <c r="F8" s="42">
        <v>0.67</v>
      </c>
    </row>
    <row r="9" spans="2:6">
      <c r="B9" s="38" t="s">
        <v>9</v>
      </c>
      <c r="C9" s="36">
        <v>345.25</v>
      </c>
      <c r="E9" s="40" t="s">
        <v>13</v>
      </c>
      <c r="F9" s="42">
        <v>5.33</v>
      </c>
    </row>
    <row r="10" spans="2:6">
      <c r="B10" s="38" t="s">
        <v>10</v>
      </c>
      <c r="C10" s="36">
        <v>46.218000000000004</v>
      </c>
      <c r="E10" s="40" t="s">
        <v>16</v>
      </c>
      <c r="F10" s="42">
        <v>8.43</v>
      </c>
    </row>
    <row r="11" spans="2:6">
      <c r="B11" s="38" t="s">
        <v>11</v>
      </c>
      <c r="C11" s="36">
        <v>22</v>
      </c>
      <c r="E11" s="40" t="s">
        <v>17</v>
      </c>
      <c r="F11" s="42">
        <v>3.33</v>
      </c>
    </row>
    <row r="12" spans="2:6">
      <c r="B12" s="38" t="s">
        <v>12</v>
      </c>
      <c r="C12" s="36">
        <v>17.329999999999998</v>
      </c>
      <c r="E12" s="40" t="s">
        <v>19</v>
      </c>
      <c r="F12" s="42">
        <v>23</v>
      </c>
    </row>
    <row r="13" spans="2:6">
      <c r="B13" s="38" t="s">
        <v>13</v>
      </c>
      <c r="C13" s="36">
        <v>97.67</v>
      </c>
      <c r="E13" s="40" t="s">
        <v>20</v>
      </c>
      <c r="F13" s="42">
        <v>11</v>
      </c>
    </row>
    <row r="14" spans="2:6">
      <c r="B14" s="38" t="s">
        <v>14</v>
      </c>
      <c r="C14" s="36">
        <v>9.33</v>
      </c>
      <c r="E14" s="40" t="s">
        <v>21</v>
      </c>
      <c r="F14" s="42">
        <v>1.67</v>
      </c>
    </row>
    <row r="15" spans="2:6">
      <c r="B15" s="38" t="s">
        <v>15</v>
      </c>
      <c r="C15" s="36">
        <v>1.33</v>
      </c>
      <c r="E15" s="40" t="s">
        <v>24</v>
      </c>
      <c r="F15" s="42">
        <v>11</v>
      </c>
    </row>
    <row r="16" spans="2:6">
      <c r="B16" s="38" t="s">
        <v>16</v>
      </c>
      <c r="C16" s="36">
        <v>440.93799999999999</v>
      </c>
      <c r="E16" s="40" t="s">
        <v>29</v>
      </c>
      <c r="F16" s="42">
        <v>204</v>
      </c>
    </row>
    <row r="17" spans="2:6" ht="15.75" thickBot="1">
      <c r="B17" s="38" t="s">
        <v>17</v>
      </c>
      <c r="C17" s="36">
        <v>90.33</v>
      </c>
      <c r="E17" s="41" t="s">
        <v>35</v>
      </c>
      <c r="F17" s="43">
        <v>1</v>
      </c>
    </row>
    <row r="18" spans="2:6">
      <c r="B18" s="38" t="s">
        <v>18</v>
      </c>
      <c r="C18" s="36">
        <v>35.67</v>
      </c>
    </row>
    <row r="19" spans="2:6">
      <c r="B19" s="38" t="s">
        <v>19</v>
      </c>
      <c r="C19" s="36">
        <v>279.67</v>
      </c>
    </row>
    <row r="20" spans="2:6">
      <c r="B20" s="38" t="s">
        <v>20</v>
      </c>
      <c r="C20" s="36">
        <v>242</v>
      </c>
    </row>
    <row r="21" spans="2:6">
      <c r="B21" s="38" t="s">
        <v>21</v>
      </c>
      <c r="C21" s="36">
        <v>35.33</v>
      </c>
    </row>
    <row r="22" spans="2:6">
      <c r="B22" s="38" t="s">
        <v>22</v>
      </c>
      <c r="C22" s="36">
        <v>0</v>
      </c>
    </row>
    <row r="23" spans="2:6">
      <c r="B23" s="38" t="s">
        <v>23</v>
      </c>
      <c r="C23" s="36">
        <v>8.67</v>
      </c>
    </row>
    <row r="24" spans="2:6">
      <c r="B24" s="38" t="s">
        <v>24</v>
      </c>
      <c r="C24" s="36">
        <v>37</v>
      </c>
    </row>
    <row r="25" spans="2:6">
      <c r="B25" s="38" t="s">
        <v>25</v>
      </c>
      <c r="C25" s="36">
        <v>3</v>
      </c>
    </row>
    <row r="26" spans="2:6">
      <c r="B26" s="38" t="s">
        <v>26</v>
      </c>
      <c r="C26" s="36">
        <v>2</v>
      </c>
    </row>
    <row r="27" spans="2:6">
      <c r="B27" s="38" t="s">
        <v>27</v>
      </c>
      <c r="C27" s="36">
        <v>4</v>
      </c>
    </row>
    <row r="28" spans="2:6">
      <c r="B28" s="38" t="s">
        <v>28</v>
      </c>
      <c r="C28" s="36">
        <v>3</v>
      </c>
    </row>
    <row r="29" spans="2:6">
      <c r="B29" s="38" t="s">
        <v>29</v>
      </c>
      <c r="C29" s="36">
        <v>865.75</v>
      </c>
    </row>
    <row r="30" spans="2:6">
      <c r="B30" s="38" t="s">
        <v>30</v>
      </c>
      <c r="C30" s="36">
        <v>62</v>
      </c>
    </row>
    <row r="31" spans="2:6">
      <c r="B31" s="38" t="s">
        <v>31</v>
      </c>
      <c r="C31" s="36">
        <v>62</v>
      </c>
    </row>
    <row r="32" spans="2:6">
      <c r="B32" s="38" t="s">
        <v>32</v>
      </c>
      <c r="C32" s="36">
        <v>0</v>
      </c>
    </row>
    <row r="33" spans="2:3">
      <c r="B33" s="38" t="s">
        <v>33</v>
      </c>
      <c r="C33" s="36">
        <v>0</v>
      </c>
    </row>
    <row r="34" spans="2:3">
      <c r="B34" s="38" t="s">
        <v>34</v>
      </c>
      <c r="C34" s="36">
        <v>149.99</v>
      </c>
    </row>
    <row r="35" spans="2:3" ht="15.75" thickBot="1">
      <c r="B35" s="39" t="s">
        <v>35</v>
      </c>
      <c r="C35" s="3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41"/>
  <sheetViews>
    <sheetView workbookViewId="0">
      <selection activeCell="D8" sqref="D8"/>
    </sheetView>
  </sheetViews>
  <sheetFormatPr defaultRowHeight="15"/>
  <cols>
    <col min="1" max="1" width="9.140625" style="35"/>
    <col min="2" max="2" width="11" style="35" bestFit="1" customWidth="1"/>
    <col min="3" max="3" width="10.42578125" style="35" bestFit="1" customWidth="1"/>
    <col min="4" max="4" width="9.140625" style="35"/>
    <col min="5" max="5" width="10.85546875" style="49" bestFit="1" customWidth="1"/>
    <col min="6" max="6" width="9.140625" style="49"/>
    <col min="7" max="16384" width="9.140625" style="35"/>
  </cols>
  <sheetData>
    <row r="1" spans="2:6" ht="15.75" thickBot="1">
      <c r="E1" s="35"/>
      <c r="F1" s="35"/>
    </row>
    <row r="2" spans="2:6" ht="15.75" thickBot="1">
      <c r="B2" s="34" t="s">
        <v>0</v>
      </c>
      <c r="C2" s="34" t="s">
        <v>36</v>
      </c>
      <c r="E2" s="34" t="s">
        <v>0</v>
      </c>
      <c r="F2" s="34" t="s">
        <v>106</v>
      </c>
    </row>
    <row r="3" spans="2:6">
      <c r="B3" s="47" t="s">
        <v>3</v>
      </c>
      <c r="C3" s="48">
        <v>57.965747899999997</v>
      </c>
      <c r="E3" s="47" t="s">
        <v>67</v>
      </c>
      <c r="F3" s="48">
        <v>0</v>
      </c>
    </row>
    <row r="4" spans="2:6">
      <c r="B4" s="38" t="s">
        <v>4</v>
      </c>
      <c r="C4" s="36">
        <v>519.04941329999997</v>
      </c>
      <c r="E4" s="38" t="s">
        <v>68</v>
      </c>
      <c r="F4" s="36">
        <v>0</v>
      </c>
    </row>
    <row r="5" spans="2:6">
      <c r="B5" s="38" t="s">
        <v>5</v>
      </c>
      <c r="C5" s="36">
        <v>47.666511700000001</v>
      </c>
      <c r="E5" s="38" t="s">
        <v>69</v>
      </c>
      <c r="F5" s="36">
        <v>0</v>
      </c>
    </row>
    <row r="6" spans="2:6">
      <c r="B6" s="38" t="s">
        <v>6</v>
      </c>
      <c r="C6" s="36">
        <v>0.71357939999999997</v>
      </c>
      <c r="E6" s="38" t="s">
        <v>70</v>
      </c>
      <c r="F6" s="36">
        <v>0</v>
      </c>
    </row>
    <row r="7" spans="2:6">
      <c r="B7" s="38" t="s">
        <v>7</v>
      </c>
      <c r="C7" s="36">
        <v>31.999826500000001</v>
      </c>
      <c r="E7" s="38" t="s">
        <v>71</v>
      </c>
      <c r="F7" s="36">
        <v>0</v>
      </c>
    </row>
    <row r="8" spans="2:6">
      <c r="B8" s="38" t="s">
        <v>8</v>
      </c>
      <c r="C8" s="36">
        <v>0.56241379999999996</v>
      </c>
      <c r="E8" s="38" t="s">
        <v>72</v>
      </c>
      <c r="F8" s="36">
        <v>0</v>
      </c>
    </row>
    <row r="9" spans="2:6">
      <c r="B9" s="38" t="s">
        <v>9</v>
      </c>
      <c r="C9" s="36">
        <v>23.795591399999999</v>
      </c>
      <c r="E9" s="38" t="s">
        <v>73</v>
      </c>
      <c r="F9" s="36">
        <v>0</v>
      </c>
    </row>
    <row r="10" spans="2:6">
      <c r="B10" s="38" t="s">
        <v>10</v>
      </c>
      <c r="C10" s="36">
        <v>2.7746187</v>
      </c>
      <c r="E10" s="38" t="s">
        <v>74</v>
      </c>
      <c r="F10" s="36">
        <v>0</v>
      </c>
    </row>
    <row r="11" spans="2:6">
      <c r="B11" s="38" t="s">
        <v>11</v>
      </c>
      <c r="C11" s="36">
        <v>5.4726854999999999</v>
      </c>
      <c r="E11" s="38" t="s">
        <v>75</v>
      </c>
      <c r="F11" s="36">
        <v>0</v>
      </c>
    </row>
    <row r="12" spans="2:6">
      <c r="B12" s="38" t="s">
        <v>12</v>
      </c>
      <c r="C12" s="36">
        <v>3.0565275000000001</v>
      </c>
      <c r="E12" s="38" t="s">
        <v>76</v>
      </c>
      <c r="F12" s="36">
        <v>0</v>
      </c>
    </row>
    <row r="13" spans="2:6">
      <c r="B13" s="38" t="s">
        <v>13</v>
      </c>
      <c r="C13" s="36">
        <v>26.541371099999999</v>
      </c>
      <c r="E13" s="38" t="s">
        <v>77</v>
      </c>
      <c r="F13" s="36">
        <v>0</v>
      </c>
    </row>
    <row r="14" spans="2:6">
      <c r="B14" s="38" t="s">
        <v>14</v>
      </c>
      <c r="C14" s="36">
        <v>1.4530721</v>
      </c>
      <c r="E14" s="38" t="s">
        <v>78</v>
      </c>
      <c r="F14" s="36">
        <v>0</v>
      </c>
    </row>
    <row r="15" spans="2:6">
      <c r="B15" s="38" t="s">
        <v>15</v>
      </c>
      <c r="C15" s="36">
        <v>0.1925432</v>
      </c>
      <c r="E15" s="38" t="s">
        <v>79</v>
      </c>
      <c r="F15" s="36">
        <v>1</v>
      </c>
    </row>
    <row r="16" spans="2:6">
      <c r="B16" s="38" t="s">
        <v>16</v>
      </c>
      <c r="C16" s="36">
        <v>106.1318788</v>
      </c>
      <c r="E16" s="38" t="s">
        <v>80</v>
      </c>
      <c r="F16" s="36">
        <v>0</v>
      </c>
    </row>
    <row r="17" spans="2:6">
      <c r="B17" s="38" t="s">
        <v>17</v>
      </c>
      <c r="C17" s="36">
        <v>23.660322699999998</v>
      </c>
      <c r="E17" s="38" t="s">
        <v>81</v>
      </c>
      <c r="F17" s="36">
        <v>0</v>
      </c>
    </row>
    <row r="18" spans="2:6">
      <c r="B18" s="38" t="s">
        <v>18</v>
      </c>
      <c r="C18" s="36">
        <v>6.8147365999999998</v>
      </c>
      <c r="E18" s="38" t="s">
        <v>82</v>
      </c>
      <c r="F18" s="36">
        <v>0</v>
      </c>
    </row>
    <row r="19" spans="2:6">
      <c r="B19" s="38" t="s">
        <v>19</v>
      </c>
      <c r="C19" s="36">
        <v>87.394015199999998</v>
      </c>
      <c r="E19" s="38" t="s">
        <v>83</v>
      </c>
      <c r="F19" s="36">
        <v>0</v>
      </c>
    </row>
    <row r="20" spans="2:6">
      <c r="B20" s="38" t="s">
        <v>20</v>
      </c>
      <c r="C20" s="36">
        <v>63.395596900000001</v>
      </c>
      <c r="E20" s="38" t="s">
        <v>84</v>
      </c>
      <c r="F20" s="36">
        <v>0</v>
      </c>
    </row>
    <row r="21" spans="2:6">
      <c r="B21" s="38" t="s">
        <v>21</v>
      </c>
      <c r="C21" s="36">
        <v>9.2285202999999996</v>
      </c>
      <c r="E21" s="38" t="s">
        <v>85</v>
      </c>
      <c r="F21" s="36">
        <v>0</v>
      </c>
    </row>
    <row r="22" spans="2:6">
      <c r="B22" s="38" t="s">
        <v>22</v>
      </c>
      <c r="C22" s="36">
        <v>0</v>
      </c>
      <c r="E22" s="38" t="s">
        <v>86</v>
      </c>
      <c r="F22" s="36">
        <v>0</v>
      </c>
    </row>
    <row r="23" spans="2:6">
      <c r="B23" s="38" t="s">
        <v>23</v>
      </c>
      <c r="C23" s="36">
        <v>1.3419432</v>
      </c>
      <c r="E23" s="38" t="s">
        <v>87</v>
      </c>
      <c r="F23" s="36">
        <v>0</v>
      </c>
    </row>
    <row r="24" spans="2:6">
      <c r="B24" s="38" t="s">
        <v>24</v>
      </c>
      <c r="C24" s="36">
        <v>18.953988200000001</v>
      </c>
      <c r="E24" s="38" t="s">
        <v>88</v>
      </c>
      <c r="F24" s="36">
        <v>0</v>
      </c>
    </row>
    <row r="25" spans="2:6">
      <c r="B25" s="38" t="s">
        <v>25</v>
      </c>
      <c r="C25" s="36">
        <v>1.4701394999999999</v>
      </c>
      <c r="E25" s="38" t="s">
        <v>89</v>
      </c>
      <c r="F25" s="36">
        <v>0</v>
      </c>
    </row>
    <row r="26" spans="2:6">
      <c r="B26" s="38" t="s">
        <v>26</v>
      </c>
      <c r="C26" s="36">
        <v>1.2865709000000001</v>
      </c>
      <c r="E26" s="38" t="s">
        <v>90</v>
      </c>
      <c r="F26" s="36">
        <v>0</v>
      </c>
    </row>
    <row r="27" spans="2:6">
      <c r="B27" s="38" t="s">
        <v>27</v>
      </c>
      <c r="C27" s="36">
        <v>1.7090053999999999</v>
      </c>
      <c r="E27" s="38" t="s">
        <v>91</v>
      </c>
      <c r="F27" s="36">
        <v>0</v>
      </c>
    </row>
    <row r="28" spans="2:6">
      <c r="B28" s="38" t="s">
        <v>28</v>
      </c>
      <c r="C28" s="36">
        <v>1.4980857000000001</v>
      </c>
      <c r="E28" s="38" t="s">
        <v>92</v>
      </c>
      <c r="F28" s="36">
        <v>0</v>
      </c>
    </row>
    <row r="29" spans="2:6">
      <c r="B29" s="38" t="s">
        <v>29</v>
      </c>
      <c r="C29" s="36">
        <v>394.67014440000003</v>
      </c>
      <c r="E29" s="38" t="s">
        <v>93</v>
      </c>
      <c r="F29" s="36">
        <v>0</v>
      </c>
    </row>
    <row r="30" spans="2:6">
      <c r="B30" s="38" t="s">
        <v>30</v>
      </c>
      <c r="C30" s="36">
        <v>30.994255299999999</v>
      </c>
      <c r="E30" s="38" t="s">
        <v>94</v>
      </c>
      <c r="F30" s="36">
        <v>0</v>
      </c>
    </row>
    <row r="31" spans="2:6">
      <c r="B31" s="38" t="s">
        <v>31</v>
      </c>
      <c r="C31" s="36">
        <v>20.756872900000001</v>
      </c>
      <c r="E31" s="38" t="s">
        <v>95</v>
      </c>
      <c r="F31" s="36">
        <v>0</v>
      </c>
    </row>
    <row r="32" spans="2:6">
      <c r="B32" s="38" t="s">
        <v>32</v>
      </c>
      <c r="C32" s="36">
        <v>0</v>
      </c>
      <c r="E32" s="38" t="s">
        <v>96</v>
      </c>
      <c r="F32" s="36">
        <v>0</v>
      </c>
    </row>
    <row r="33" spans="2:6">
      <c r="B33" s="38" t="s">
        <v>33</v>
      </c>
      <c r="C33" s="36">
        <v>0</v>
      </c>
      <c r="E33" s="38" t="s">
        <v>97</v>
      </c>
      <c r="F33" s="36">
        <v>0</v>
      </c>
    </row>
    <row r="34" spans="2:6">
      <c r="B34" s="38" t="s">
        <v>34</v>
      </c>
      <c r="C34" s="36">
        <v>34.1835971</v>
      </c>
      <c r="E34" s="38" t="s">
        <v>98</v>
      </c>
      <c r="F34" s="36">
        <v>1</v>
      </c>
    </row>
    <row r="35" spans="2:6" ht="15.75" thickBot="1">
      <c r="B35" s="39" t="s">
        <v>35</v>
      </c>
      <c r="C35" s="37">
        <v>4.5840641</v>
      </c>
      <c r="E35" s="38" t="s">
        <v>99</v>
      </c>
      <c r="F35" s="36">
        <v>0</v>
      </c>
    </row>
    <row r="36" spans="2:6">
      <c r="E36" s="38" t="s">
        <v>100</v>
      </c>
      <c r="F36" s="36">
        <v>0</v>
      </c>
    </row>
    <row r="37" spans="2:6">
      <c r="E37" s="38" t="s">
        <v>101</v>
      </c>
      <c r="F37" s="36">
        <v>0</v>
      </c>
    </row>
    <row r="38" spans="2:6">
      <c r="E38" s="38" t="s">
        <v>102</v>
      </c>
      <c r="F38" s="36">
        <v>0</v>
      </c>
    </row>
    <row r="39" spans="2:6">
      <c r="E39" s="38" t="s">
        <v>103</v>
      </c>
      <c r="F39" s="36">
        <v>0</v>
      </c>
    </row>
    <row r="40" spans="2:6">
      <c r="E40" s="38" t="s">
        <v>104</v>
      </c>
      <c r="F40" s="36">
        <v>1</v>
      </c>
    </row>
    <row r="41" spans="2:6" ht="15.75" thickBot="1">
      <c r="E41" s="39" t="s">
        <v>105</v>
      </c>
      <c r="F41" s="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N34"/>
  <sheetViews>
    <sheetView workbookViewId="0">
      <selection activeCell="D8" sqref="D8"/>
    </sheetView>
  </sheetViews>
  <sheetFormatPr defaultRowHeight="15"/>
  <cols>
    <col min="1" max="3" width="9.140625" style="35"/>
    <col min="4" max="4" width="36.140625" style="35" bestFit="1" customWidth="1"/>
    <col min="5" max="16384" width="9.140625" style="35"/>
  </cols>
  <sheetData>
    <row r="1" spans="2:14" ht="15.75" thickBot="1"/>
    <row r="2" spans="2:14" ht="15.75" thickBot="1">
      <c r="B2" s="93" t="s">
        <v>107</v>
      </c>
      <c r="C2" s="94" t="s">
        <v>0</v>
      </c>
      <c r="D2" s="95" t="s">
        <v>165</v>
      </c>
      <c r="E2" s="96" t="s">
        <v>108</v>
      </c>
      <c r="F2" s="96" t="s">
        <v>109</v>
      </c>
      <c r="G2" s="96" t="s">
        <v>110</v>
      </c>
      <c r="H2" s="96" t="s">
        <v>111</v>
      </c>
      <c r="I2" s="96" t="s">
        <v>112</v>
      </c>
      <c r="J2" s="96" t="s">
        <v>113</v>
      </c>
      <c r="K2" s="96" t="s">
        <v>114</v>
      </c>
      <c r="L2" s="96" t="s">
        <v>115</v>
      </c>
      <c r="M2" s="96" t="s">
        <v>116</v>
      </c>
      <c r="N2" s="97" t="s">
        <v>117</v>
      </c>
    </row>
    <row r="3" spans="2:14">
      <c r="B3" s="12"/>
      <c r="C3" s="50" t="s">
        <v>20</v>
      </c>
      <c r="D3" s="51" t="s">
        <v>54</v>
      </c>
      <c r="E3" s="98">
        <v>0.87975000000000003</v>
      </c>
      <c r="F3" s="99">
        <v>0.10553999999999999</v>
      </c>
      <c r="G3" s="99">
        <v>7.4620000000000006E-2</v>
      </c>
      <c r="H3" s="99">
        <v>-6.9709999999999994E-2</v>
      </c>
      <c r="I3" s="99">
        <v>0.20852000000000001</v>
      </c>
      <c r="J3" s="99">
        <v>-7.0059999999999997E-2</v>
      </c>
      <c r="K3" s="99">
        <v>7.45E-3</v>
      </c>
      <c r="L3" s="99">
        <v>5.6309999999999999E-2</v>
      </c>
      <c r="M3" s="99">
        <v>-8.7760000000000005E-2</v>
      </c>
      <c r="N3" s="99">
        <v>-3.8500000000000001E-3</v>
      </c>
    </row>
    <row r="4" spans="2:14">
      <c r="B4" s="5">
        <v>1</v>
      </c>
      <c r="C4" s="2" t="s">
        <v>17</v>
      </c>
      <c r="D4" s="52" t="s">
        <v>51</v>
      </c>
      <c r="E4" s="100">
        <v>0.84877000000000002</v>
      </c>
      <c r="F4" s="99">
        <v>0.10634</v>
      </c>
      <c r="G4" s="99">
        <v>0.16173999999999999</v>
      </c>
      <c r="H4" s="99">
        <v>-5.9159999999999997E-2</v>
      </c>
      <c r="I4" s="99">
        <v>6.4409999999999995E-2</v>
      </c>
      <c r="J4" s="99">
        <v>5.2740000000000002E-2</v>
      </c>
      <c r="K4" s="99">
        <v>-4.5199999999999997E-3</v>
      </c>
      <c r="L4" s="99">
        <v>3.2050000000000002E-2</v>
      </c>
      <c r="M4" s="99">
        <v>-1.499E-2</v>
      </c>
      <c r="N4" s="99">
        <v>2.2069999999999999E-2</v>
      </c>
    </row>
    <row r="5" spans="2:14">
      <c r="B5" s="13"/>
      <c r="C5" s="2" t="s">
        <v>16</v>
      </c>
      <c r="D5" s="52" t="s">
        <v>50</v>
      </c>
      <c r="E5" s="100">
        <v>0.84345000000000003</v>
      </c>
      <c r="F5" s="99">
        <v>0.10589</v>
      </c>
      <c r="G5" s="99">
        <v>0.27387</v>
      </c>
      <c r="H5" s="99">
        <v>-6.8540000000000004E-2</v>
      </c>
      <c r="I5" s="99">
        <v>6.2129999999999998E-2</v>
      </c>
      <c r="J5" s="99">
        <v>-3.7170000000000002E-2</v>
      </c>
      <c r="K5" s="99">
        <v>-5.5500000000000002E-3</v>
      </c>
      <c r="L5" s="99">
        <v>3.9170000000000003E-2</v>
      </c>
      <c r="M5" s="99">
        <v>-2.3720000000000001E-2</v>
      </c>
      <c r="N5" s="99">
        <v>9.1E-4</v>
      </c>
    </row>
    <row r="6" spans="2:14">
      <c r="B6" s="13"/>
      <c r="C6" s="2" t="s">
        <v>18</v>
      </c>
      <c r="D6" s="52" t="s">
        <v>52</v>
      </c>
      <c r="E6" s="100">
        <v>0.81630999999999998</v>
      </c>
      <c r="F6" s="99">
        <v>0.11459</v>
      </c>
      <c r="G6" s="99">
        <v>1.367E-2</v>
      </c>
      <c r="H6" s="99">
        <v>-5.9080000000000001E-2</v>
      </c>
      <c r="I6" s="99">
        <v>-4.6559999999999997E-2</v>
      </c>
      <c r="J6" s="99">
        <v>0.16320000000000001</v>
      </c>
      <c r="K6" s="99">
        <v>-1.414E-2</v>
      </c>
      <c r="L6" s="99">
        <v>2.6190000000000001E-2</v>
      </c>
      <c r="M6" s="99">
        <v>-2.716E-2</v>
      </c>
      <c r="N6" s="99">
        <v>-3.041E-2</v>
      </c>
    </row>
    <row r="7" spans="2:14">
      <c r="B7" s="5">
        <v>1</v>
      </c>
      <c r="C7" s="2" t="s">
        <v>4</v>
      </c>
      <c r="D7" s="52" t="s">
        <v>38</v>
      </c>
      <c r="E7" s="100">
        <v>0.78310000000000002</v>
      </c>
      <c r="F7" s="99">
        <v>0.10834000000000001</v>
      </c>
      <c r="G7" s="99">
        <v>0.39043</v>
      </c>
      <c r="H7" s="99">
        <v>-7.5200000000000003E-2</v>
      </c>
      <c r="I7" s="99">
        <v>0.15866</v>
      </c>
      <c r="J7" s="99">
        <v>-6.1490000000000003E-2</v>
      </c>
      <c r="K7" s="99">
        <v>5.1999999999999995E-4</v>
      </c>
      <c r="L7" s="99">
        <v>0.10566</v>
      </c>
      <c r="M7" s="99">
        <v>-8.4349999999999994E-2</v>
      </c>
      <c r="N7" s="99">
        <v>3.5729999999999998E-2</v>
      </c>
    </row>
    <row r="8" spans="2:14">
      <c r="B8" s="13"/>
      <c r="C8" s="2" t="s">
        <v>19</v>
      </c>
      <c r="D8" s="52" t="s">
        <v>53</v>
      </c>
      <c r="E8" s="100">
        <v>0.77271999999999996</v>
      </c>
      <c r="F8" s="99">
        <v>0.14698</v>
      </c>
      <c r="G8" s="99">
        <v>0.40538999999999997</v>
      </c>
      <c r="H8" s="99">
        <v>-2.6419999999999999E-2</v>
      </c>
      <c r="I8" s="99">
        <v>0.17621999999999999</v>
      </c>
      <c r="J8" s="99">
        <v>1.0149999999999999E-2</v>
      </c>
      <c r="K8" s="99">
        <v>6.6699999999999997E-3</v>
      </c>
      <c r="L8" s="99">
        <v>4.0000000000000001E-3</v>
      </c>
      <c r="M8" s="99">
        <v>3.2309999999999998E-2</v>
      </c>
      <c r="N8" s="99">
        <v>2.947E-2</v>
      </c>
    </row>
    <row r="9" spans="2:14">
      <c r="B9" s="13"/>
      <c r="C9" s="2" t="s">
        <v>23</v>
      </c>
      <c r="D9" s="52" t="s">
        <v>56</v>
      </c>
      <c r="E9" s="100">
        <v>0.74145000000000005</v>
      </c>
      <c r="F9" s="99">
        <v>8.8220000000000007E-2</v>
      </c>
      <c r="G9" s="99">
        <v>0.25198999999999999</v>
      </c>
      <c r="H9" s="99">
        <v>-5.1799999999999997E-3</v>
      </c>
      <c r="I9" s="99">
        <v>0.14591999999999999</v>
      </c>
      <c r="J9" s="99">
        <v>-1.502E-2</v>
      </c>
      <c r="K9" s="99">
        <v>2.2000000000000001E-4</v>
      </c>
      <c r="L9" s="99">
        <v>1.451E-2</v>
      </c>
      <c r="M9" s="99">
        <v>-4.4099999999999999E-3</v>
      </c>
      <c r="N9" s="99">
        <v>-3.517E-2</v>
      </c>
    </row>
    <row r="10" spans="2:14">
      <c r="B10" s="13"/>
      <c r="C10" s="2" t="s">
        <v>13</v>
      </c>
      <c r="D10" s="52" t="s">
        <v>47</v>
      </c>
      <c r="E10" s="100">
        <v>0.73324999999999996</v>
      </c>
      <c r="F10" s="99">
        <v>0.10273</v>
      </c>
      <c r="G10" s="99">
        <v>0.15653</v>
      </c>
      <c r="H10" s="99">
        <v>-6.1629999999999997E-2</v>
      </c>
      <c r="I10" s="99">
        <v>0.28067999999999999</v>
      </c>
      <c r="J10" s="99">
        <v>-5.2979999999999999E-2</v>
      </c>
      <c r="K10" s="99">
        <v>2.1250000000000002E-2</v>
      </c>
      <c r="L10" s="99">
        <v>3.4549999999999997E-2</v>
      </c>
      <c r="M10" s="99">
        <v>-6.0440000000000001E-2</v>
      </c>
      <c r="N10" s="99">
        <v>3.125E-2</v>
      </c>
    </row>
    <row r="11" spans="2:14">
      <c r="B11" s="13"/>
      <c r="C11" s="2" t="s">
        <v>11</v>
      </c>
      <c r="D11" s="52" t="s">
        <v>45</v>
      </c>
      <c r="E11" s="100">
        <v>0.67201999999999995</v>
      </c>
      <c r="F11" s="99">
        <v>9.604E-2</v>
      </c>
      <c r="G11" s="99">
        <v>0.16624</v>
      </c>
      <c r="H11" s="99">
        <v>-6.1109999999999998E-2</v>
      </c>
      <c r="I11" s="99">
        <v>0.3241</v>
      </c>
      <c r="J11" s="99">
        <v>-4.6120000000000001E-2</v>
      </c>
      <c r="K11" s="99">
        <v>1.41E-2</v>
      </c>
      <c r="L11" s="99">
        <v>1.206E-2</v>
      </c>
      <c r="M11" s="99">
        <v>-8.5100000000000002E-3</v>
      </c>
      <c r="N11" s="99">
        <v>0.12928000000000001</v>
      </c>
    </row>
    <row r="12" spans="2:14" ht="15.75" thickBot="1">
      <c r="B12" s="53">
        <v>1</v>
      </c>
      <c r="C12" s="54" t="s">
        <v>14</v>
      </c>
      <c r="D12" s="55" t="s">
        <v>48</v>
      </c>
      <c r="E12" s="101">
        <v>0.52359</v>
      </c>
      <c r="F12" s="99">
        <v>6.1440000000000002E-2</v>
      </c>
      <c r="G12" s="99">
        <v>-0.12131</v>
      </c>
      <c r="H12" s="99">
        <v>-9.7049999999999997E-2</v>
      </c>
      <c r="I12" s="99">
        <v>0.28593000000000002</v>
      </c>
      <c r="J12" s="99">
        <v>-0.16311</v>
      </c>
      <c r="K12" s="99">
        <v>3.4959999999999998E-2</v>
      </c>
      <c r="L12" s="99">
        <v>4.4850000000000001E-2</v>
      </c>
      <c r="M12" s="99">
        <v>-0.16727</v>
      </c>
      <c r="N12" s="99">
        <v>-1.1849999999999999E-2</v>
      </c>
    </row>
    <row r="13" spans="2:14">
      <c r="B13" s="56">
        <v>1</v>
      </c>
      <c r="C13" s="57" t="s">
        <v>27</v>
      </c>
      <c r="D13" s="58" t="s">
        <v>60</v>
      </c>
      <c r="E13" s="102">
        <v>0.18870999999999999</v>
      </c>
      <c r="F13" s="103">
        <v>0.92298000000000002</v>
      </c>
      <c r="G13" s="99">
        <v>9.1579999999999995E-2</v>
      </c>
      <c r="H13" s="99">
        <v>-3.0899999999999999E-3</v>
      </c>
      <c r="I13" s="99">
        <v>5.9499999999999997E-2</v>
      </c>
      <c r="J13" s="99">
        <v>1.95E-2</v>
      </c>
      <c r="K13" s="99">
        <v>5.3929999999999999E-2</v>
      </c>
      <c r="L13" s="99">
        <v>1.968E-2</v>
      </c>
      <c r="M13" s="99">
        <v>0.10908</v>
      </c>
      <c r="N13" s="99">
        <v>1.7899999999999999E-3</v>
      </c>
    </row>
    <row r="14" spans="2:14">
      <c r="B14" s="13"/>
      <c r="C14" s="3" t="s">
        <v>28</v>
      </c>
      <c r="D14" s="4" t="s">
        <v>61</v>
      </c>
      <c r="E14" s="104">
        <v>0.17899000000000001</v>
      </c>
      <c r="F14" s="105">
        <v>0.90661999999999998</v>
      </c>
      <c r="G14" s="99">
        <v>8.9550000000000005E-2</v>
      </c>
      <c r="H14" s="99">
        <v>-6.2300000000000003E-3</v>
      </c>
      <c r="I14" s="99">
        <v>5.1540000000000002E-2</v>
      </c>
      <c r="J14" s="99">
        <v>3.5380000000000002E-2</v>
      </c>
      <c r="K14" s="99">
        <v>5.4620000000000002E-2</v>
      </c>
      <c r="L14" s="99">
        <v>2.1139999999999999E-2</v>
      </c>
      <c r="M14" s="99">
        <v>0.11708</v>
      </c>
      <c r="N14" s="99">
        <v>-9.3999999999999997E-4</v>
      </c>
    </row>
    <row r="15" spans="2:14" ht="15.75" thickBot="1">
      <c r="B15" s="53"/>
      <c r="C15" s="59" t="s">
        <v>34</v>
      </c>
      <c r="D15" s="60" t="s">
        <v>65</v>
      </c>
      <c r="E15" s="106">
        <v>0.18917</v>
      </c>
      <c r="F15" s="107">
        <v>0.76597000000000004</v>
      </c>
      <c r="G15" s="99">
        <v>6.4390000000000003E-2</v>
      </c>
      <c r="H15" s="99">
        <v>-1.8759999999999999E-2</v>
      </c>
      <c r="I15" s="99">
        <v>2.8049999999999999E-2</v>
      </c>
      <c r="J15" s="99">
        <v>-1.2120000000000001E-2</v>
      </c>
      <c r="K15" s="99">
        <v>1.353E-2</v>
      </c>
      <c r="L15" s="99">
        <v>2.8580000000000001E-2</v>
      </c>
      <c r="M15" s="99">
        <v>-0.18536</v>
      </c>
      <c r="N15" s="99">
        <v>1.7170000000000001E-2</v>
      </c>
    </row>
    <row r="16" spans="2:14">
      <c r="B16" s="56">
        <v>1</v>
      </c>
      <c r="C16" s="61" t="s">
        <v>3</v>
      </c>
      <c r="D16" s="62" t="s">
        <v>37</v>
      </c>
      <c r="E16" s="108">
        <v>0.48293000000000003</v>
      </c>
      <c r="F16" s="109">
        <v>9.8199999999999996E-2</v>
      </c>
      <c r="G16" s="110">
        <v>0.75731000000000004</v>
      </c>
      <c r="H16" s="99">
        <v>-4.428E-2</v>
      </c>
      <c r="I16" s="99">
        <v>7.4440000000000006E-2</v>
      </c>
      <c r="J16" s="99">
        <v>-3.14E-3</v>
      </c>
      <c r="K16" s="99">
        <v>1.2120000000000001E-2</v>
      </c>
      <c r="L16" s="99">
        <v>0.15259</v>
      </c>
      <c r="M16" s="99">
        <v>-1.371E-2</v>
      </c>
      <c r="N16" s="99">
        <v>0.12736</v>
      </c>
    </row>
    <row r="17" spans="2:14">
      <c r="B17" s="5">
        <v>1</v>
      </c>
      <c r="C17" s="6" t="s">
        <v>6</v>
      </c>
      <c r="D17" s="7" t="s">
        <v>40</v>
      </c>
      <c r="E17" s="111">
        <v>0.18562000000000001</v>
      </c>
      <c r="F17" s="112">
        <v>8.5099999999999995E-2</v>
      </c>
      <c r="G17" s="113">
        <v>0.66403999999999996</v>
      </c>
      <c r="H17" s="99">
        <v>-2.2689999999999998E-2</v>
      </c>
      <c r="I17" s="99">
        <v>0.13538</v>
      </c>
      <c r="J17" s="99">
        <v>-7.9299999999999995E-3</v>
      </c>
      <c r="K17" s="99">
        <v>5.45E-3</v>
      </c>
      <c r="L17" s="99">
        <v>-4.3499999999999997E-3</v>
      </c>
      <c r="M17" s="99">
        <v>7.9900000000000006E-3</v>
      </c>
      <c r="N17" s="99">
        <v>3.8019999999999998E-2</v>
      </c>
    </row>
    <row r="18" spans="2:14">
      <c r="B18" s="5">
        <v>1</v>
      </c>
      <c r="C18" s="6" t="s">
        <v>5</v>
      </c>
      <c r="D18" s="7" t="s">
        <v>39</v>
      </c>
      <c r="E18" s="111">
        <v>0.38974999999999999</v>
      </c>
      <c r="F18" s="112">
        <v>0.13012000000000001</v>
      </c>
      <c r="G18" s="113">
        <v>0.58762999999999999</v>
      </c>
      <c r="H18" s="99">
        <v>-5.0049999999999997E-2</v>
      </c>
      <c r="I18" s="99">
        <v>3.9039999999999998E-2</v>
      </c>
      <c r="J18" s="99">
        <v>1.7860000000000001E-2</v>
      </c>
      <c r="K18" s="99">
        <v>-3.3950000000000001E-2</v>
      </c>
      <c r="L18" s="99">
        <v>-5.3429999999999998E-2</v>
      </c>
      <c r="M18" s="99">
        <v>-0.19324</v>
      </c>
      <c r="N18" s="99">
        <v>5.108E-2</v>
      </c>
    </row>
    <row r="19" spans="2:14" ht="15.75" thickBot="1">
      <c r="B19" s="53">
        <v>1</v>
      </c>
      <c r="C19" s="63" t="s">
        <v>7</v>
      </c>
      <c r="D19" s="64" t="s">
        <v>41</v>
      </c>
      <c r="E19" s="114">
        <v>0.40828999999999999</v>
      </c>
      <c r="F19" s="115">
        <v>-1.337E-2</v>
      </c>
      <c r="G19" s="116">
        <v>0.56727000000000005</v>
      </c>
      <c r="H19" s="99">
        <v>-2.7279999999999999E-2</v>
      </c>
      <c r="I19" s="99">
        <v>7.9969999999999999E-2</v>
      </c>
      <c r="J19" s="99">
        <v>-2.1170000000000001E-2</v>
      </c>
      <c r="K19" s="99">
        <v>2.7400000000000001E-2</v>
      </c>
      <c r="L19" s="99">
        <v>0.26999000000000001</v>
      </c>
      <c r="M19" s="99">
        <v>6.4979999999999996E-2</v>
      </c>
      <c r="N19" s="99">
        <v>9.9799999999999993E-3</v>
      </c>
    </row>
    <row r="20" spans="2:14">
      <c r="B20" s="56">
        <v>1</v>
      </c>
      <c r="C20" s="65" t="s">
        <v>30</v>
      </c>
      <c r="D20" s="66" t="s">
        <v>63</v>
      </c>
      <c r="E20" s="117">
        <v>-9.7320000000000004E-2</v>
      </c>
      <c r="F20" s="117">
        <v>-3.8000000000000002E-4</v>
      </c>
      <c r="G20" s="118">
        <v>-5.4710000000000002E-2</v>
      </c>
      <c r="H20" s="119">
        <v>0.89924000000000004</v>
      </c>
      <c r="I20" s="99">
        <v>-9.3500000000000007E-3</v>
      </c>
      <c r="J20" s="99">
        <v>1.3390000000000001E-2</v>
      </c>
      <c r="K20" s="99">
        <v>-4.3400000000000001E-3</v>
      </c>
      <c r="L20" s="99">
        <v>-6.9499999999999996E-3</v>
      </c>
      <c r="M20" s="99">
        <v>4.1889999999999997E-2</v>
      </c>
      <c r="N20" s="99">
        <v>-5.5399999999999998E-3</v>
      </c>
    </row>
    <row r="21" spans="2:14">
      <c r="B21" s="13"/>
      <c r="C21" s="8" t="s">
        <v>31</v>
      </c>
      <c r="D21" s="9" t="s">
        <v>64</v>
      </c>
      <c r="E21" s="120">
        <v>-6.7100000000000007E-2</v>
      </c>
      <c r="F21" s="120">
        <v>-1.6959999999999999E-2</v>
      </c>
      <c r="G21" s="121">
        <v>-7.9850000000000004E-2</v>
      </c>
      <c r="H21" s="122">
        <v>0.83823000000000003</v>
      </c>
      <c r="I21" s="99">
        <v>7.6000000000000004E-4</v>
      </c>
      <c r="J21" s="99">
        <v>3.4979999999999997E-2</v>
      </c>
      <c r="K21" s="99">
        <v>-4.2500000000000003E-3</v>
      </c>
      <c r="L21" s="99">
        <v>-6.4000000000000003E-3</v>
      </c>
      <c r="M21" s="99">
        <v>-1.0000000000000001E-5</v>
      </c>
      <c r="N21" s="99">
        <v>3.2499999999999999E-3</v>
      </c>
    </row>
    <row r="22" spans="2:14" ht="15.75" thickBot="1">
      <c r="B22" s="53">
        <v>1</v>
      </c>
      <c r="C22" s="67" t="s">
        <v>35</v>
      </c>
      <c r="D22" s="68" t="s">
        <v>66</v>
      </c>
      <c r="E22" s="123">
        <v>-0.10088</v>
      </c>
      <c r="F22" s="123">
        <v>-9.2099999999999994E-3</v>
      </c>
      <c r="G22" s="124">
        <v>3.8739999999999997E-2</v>
      </c>
      <c r="H22" s="125">
        <v>0.78266999999999998</v>
      </c>
      <c r="I22" s="99">
        <v>-6.4229999999999995E-2</v>
      </c>
      <c r="J22" s="99">
        <v>7.1849999999999997E-2</v>
      </c>
      <c r="K22" s="99">
        <v>-8.5299999999999994E-3</v>
      </c>
      <c r="L22" s="99">
        <v>-2.7570000000000001E-2</v>
      </c>
      <c r="M22" s="99">
        <v>8.3000000000000004E-2</v>
      </c>
      <c r="N22" s="99">
        <v>-2.33E-3</v>
      </c>
    </row>
    <row r="23" spans="2:14">
      <c r="B23" s="12"/>
      <c r="C23" s="69" t="s">
        <v>12</v>
      </c>
      <c r="D23" s="70" t="s">
        <v>46</v>
      </c>
      <c r="E23" s="126">
        <v>0.27912999999999999</v>
      </c>
      <c r="F23" s="126">
        <v>3.603E-2</v>
      </c>
      <c r="G23" s="126">
        <v>0.15387000000000001</v>
      </c>
      <c r="H23" s="127">
        <v>-8.1399999999999997E-3</v>
      </c>
      <c r="I23" s="128">
        <v>0.76939999999999997</v>
      </c>
      <c r="J23" s="99">
        <v>2.2679999999999999E-2</v>
      </c>
      <c r="K23" s="99">
        <v>5.6100000000000004E-3</v>
      </c>
      <c r="L23" s="99">
        <v>6.4999999999999997E-3</v>
      </c>
      <c r="M23" s="99">
        <v>-2.6530000000000001E-2</v>
      </c>
      <c r="N23" s="99">
        <v>-9.3299999999999998E-3</v>
      </c>
    </row>
    <row r="24" spans="2:14">
      <c r="B24" s="5">
        <v>1</v>
      </c>
      <c r="C24" s="10" t="s">
        <v>21</v>
      </c>
      <c r="D24" s="11" t="s">
        <v>55</v>
      </c>
      <c r="E24" s="129">
        <v>0.59726999999999997</v>
      </c>
      <c r="F24" s="129">
        <v>8.0259999999999998E-2</v>
      </c>
      <c r="G24" s="129">
        <v>0.19561999999999999</v>
      </c>
      <c r="H24" s="130">
        <v>-4.6170000000000003E-2</v>
      </c>
      <c r="I24" s="131">
        <v>0.67527000000000004</v>
      </c>
      <c r="J24" s="99">
        <v>-2.0230000000000001E-2</v>
      </c>
      <c r="K24" s="99">
        <v>1.234E-2</v>
      </c>
      <c r="L24" s="99">
        <v>1.3480000000000001E-2</v>
      </c>
      <c r="M24" s="99">
        <v>-2.3529999999999999E-2</v>
      </c>
      <c r="N24" s="99">
        <v>7.8149999999999997E-2</v>
      </c>
    </row>
    <row r="25" spans="2:14" ht="15.75" thickBot="1">
      <c r="B25" s="53">
        <v>1</v>
      </c>
      <c r="C25" s="71" t="s">
        <v>15</v>
      </c>
      <c r="D25" s="72" t="s">
        <v>49</v>
      </c>
      <c r="E25" s="132">
        <v>0.26973999999999998</v>
      </c>
      <c r="F25" s="132">
        <v>3.9219999999999998E-2</v>
      </c>
      <c r="G25" s="132">
        <v>4.6769999999999999E-2</v>
      </c>
      <c r="H25" s="133">
        <v>-3.2539999999999999E-2</v>
      </c>
      <c r="I25" s="134">
        <v>0.59453</v>
      </c>
      <c r="J25" s="99">
        <v>-2.6079999999999999E-2</v>
      </c>
      <c r="K25" s="99">
        <v>-2.33E-3</v>
      </c>
      <c r="L25" s="99">
        <v>3.9719999999999998E-2</v>
      </c>
      <c r="M25" s="99">
        <v>-6.4960000000000004E-2</v>
      </c>
      <c r="N25" s="99">
        <v>-3.2100000000000002E-3</v>
      </c>
    </row>
    <row r="26" spans="2:14">
      <c r="B26" s="56">
        <v>1</v>
      </c>
      <c r="C26" s="73" t="s">
        <v>26</v>
      </c>
      <c r="D26" s="74" t="s">
        <v>59</v>
      </c>
      <c r="E26" s="135">
        <v>-3.3989999999999999E-2</v>
      </c>
      <c r="F26" s="135">
        <v>2.5200000000000001E-3</v>
      </c>
      <c r="G26" s="135">
        <v>-1.5140000000000001E-2</v>
      </c>
      <c r="H26" s="135">
        <v>7.893E-2</v>
      </c>
      <c r="I26" s="136">
        <v>-1.967E-2</v>
      </c>
      <c r="J26" s="137">
        <v>0.93567999999999996</v>
      </c>
      <c r="K26" s="99">
        <v>-1.9400000000000001E-2</v>
      </c>
      <c r="L26" s="99">
        <v>-1.01E-2</v>
      </c>
      <c r="M26" s="99">
        <v>1.14E-2</v>
      </c>
      <c r="N26" s="99">
        <v>-2.1099999999999999E-3</v>
      </c>
    </row>
    <row r="27" spans="2:14" ht="15.75" thickBot="1">
      <c r="B27" s="75"/>
      <c r="C27" s="76" t="s">
        <v>25</v>
      </c>
      <c r="D27" s="77" t="s">
        <v>58</v>
      </c>
      <c r="E27" s="138">
        <v>-1.3679999999999999E-2</v>
      </c>
      <c r="F27" s="138">
        <v>3.4720000000000001E-2</v>
      </c>
      <c r="G27" s="138">
        <v>-1.0399999999999999E-3</v>
      </c>
      <c r="H27" s="138">
        <v>4.3110000000000002E-2</v>
      </c>
      <c r="I27" s="139">
        <v>-8.7399999999999995E-3</v>
      </c>
      <c r="J27" s="140">
        <v>0.93498999999999999</v>
      </c>
      <c r="K27" s="99">
        <v>1.8400000000000001E-3</v>
      </c>
      <c r="L27" s="99">
        <v>-2.9199999999999999E-3</v>
      </c>
      <c r="M27" s="99">
        <v>-5.4099999999999999E-3</v>
      </c>
      <c r="N27" s="99">
        <v>-5.5100000000000001E-3</v>
      </c>
    </row>
    <row r="28" spans="2:14">
      <c r="B28" s="12"/>
      <c r="C28" s="78" t="s">
        <v>100</v>
      </c>
      <c r="D28" s="79" t="s">
        <v>118</v>
      </c>
      <c r="E28" s="141">
        <v>6.4200000000000004E-3</v>
      </c>
      <c r="F28" s="141">
        <v>4.8759999999999998E-2</v>
      </c>
      <c r="G28" s="141">
        <v>8.6899999999999998E-3</v>
      </c>
      <c r="H28" s="141">
        <v>-3.6099999999999999E-3</v>
      </c>
      <c r="I28" s="141">
        <v>2.2300000000000002E-3</v>
      </c>
      <c r="J28" s="142">
        <v>1.14E-3</v>
      </c>
      <c r="K28" s="143">
        <v>0.92813999999999997</v>
      </c>
      <c r="L28" s="99">
        <v>3.64E-3</v>
      </c>
      <c r="M28" s="99">
        <v>-1.7000000000000001E-4</v>
      </c>
      <c r="N28" s="99">
        <v>1.82E-3</v>
      </c>
    </row>
    <row r="29" spans="2:14" ht="15.75" thickBot="1">
      <c r="B29" s="53">
        <v>1</v>
      </c>
      <c r="C29" s="80" t="s">
        <v>99</v>
      </c>
      <c r="D29" s="81" t="s">
        <v>119</v>
      </c>
      <c r="E29" s="144">
        <v>9.8499999999999994E-3</v>
      </c>
      <c r="F29" s="144">
        <v>5.3359999999999998E-2</v>
      </c>
      <c r="G29" s="144">
        <v>-3.16E-3</v>
      </c>
      <c r="H29" s="144">
        <v>-1.3350000000000001E-2</v>
      </c>
      <c r="I29" s="144">
        <v>9.2499999999999995E-3</v>
      </c>
      <c r="J29" s="145">
        <v>-1.899E-2</v>
      </c>
      <c r="K29" s="146">
        <v>0.92737999999999998</v>
      </c>
      <c r="L29" s="99">
        <v>-1.302E-2</v>
      </c>
      <c r="M29" s="99">
        <v>2.1729999999999999E-2</v>
      </c>
      <c r="N29" s="99">
        <v>-3.8700000000000002E-3</v>
      </c>
    </row>
    <row r="30" spans="2:14">
      <c r="B30" s="12"/>
      <c r="C30" s="82" t="s">
        <v>10</v>
      </c>
      <c r="D30" s="83" t="s">
        <v>44</v>
      </c>
      <c r="E30" s="147">
        <v>5.0299999999999997E-2</v>
      </c>
      <c r="F30" s="147">
        <v>2.0500000000000002E-3</v>
      </c>
      <c r="G30" s="147">
        <v>0.10746</v>
      </c>
      <c r="H30" s="147">
        <v>-2.0129999999999999E-2</v>
      </c>
      <c r="I30" s="147">
        <v>2.2440000000000002E-2</v>
      </c>
      <c r="J30" s="147">
        <v>-2.2100000000000002E-3</v>
      </c>
      <c r="K30" s="148">
        <v>2.5300000000000001E-3</v>
      </c>
      <c r="L30" s="149">
        <v>0.88017000000000001</v>
      </c>
      <c r="M30" s="99">
        <v>-3.3400000000000001E-3</v>
      </c>
      <c r="N30" s="99">
        <v>2.342E-2</v>
      </c>
    </row>
    <row r="31" spans="2:14" ht="15.75" thickBot="1">
      <c r="B31" s="53">
        <v>1</v>
      </c>
      <c r="C31" s="84" t="s">
        <v>9</v>
      </c>
      <c r="D31" s="85" t="s">
        <v>43</v>
      </c>
      <c r="E31" s="150">
        <v>0.09</v>
      </c>
      <c r="F31" s="150">
        <v>5.525E-2</v>
      </c>
      <c r="G31" s="150">
        <v>2.7279999999999999E-2</v>
      </c>
      <c r="H31" s="150">
        <v>-1.7170000000000001E-2</v>
      </c>
      <c r="I31" s="150">
        <v>2.5649999999999999E-2</v>
      </c>
      <c r="J31" s="150">
        <v>-9.6100000000000005E-3</v>
      </c>
      <c r="K31" s="151">
        <v>-1.2930000000000001E-2</v>
      </c>
      <c r="L31" s="152">
        <v>0.85955000000000004</v>
      </c>
      <c r="M31" s="99">
        <v>-4.666E-2</v>
      </c>
      <c r="N31" s="99">
        <v>-5.6299999999999996E-3</v>
      </c>
    </row>
    <row r="32" spans="2:14">
      <c r="B32" s="56">
        <v>1</v>
      </c>
      <c r="C32" s="89" t="s">
        <v>24</v>
      </c>
      <c r="D32" s="90" t="s">
        <v>57</v>
      </c>
      <c r="E32" s="153">
        <v>-5.5280000000000003E-2</v>
      </c>
      <c r="F32" s="153">
        <v>0.35171999999999998</v>
      </c>
      <c r="G32" s="153">
        <v>3.8300000000000001E-3</v>
      </c>
      <c r="H32" s="153">
        <v>9.1109999999999997E-2</v>
      </c>
      <c r="I32" s="153">
        <v>-6.5129999999999993E-2</v>
      </c>
      <c r="J32" s="153">
        <v>1.2500000000000001E-2</v>
      </c>
      <c r="K32" s="153">
        <v>3.8679999999999999E-2</v>
      </c>
      <c r="L32" s="154">
        <v>-3.0110000000000001E-2</v>
      </c>
      <c r="M32" s="155">
        <v>0.87419000000000002</v>
      </c>
      <c r="N32" s="99">
        <v>-9.8899999999999995E-3</v>
      </c>
    </row>
    <row r="33" spans="2:14" ht="15.75" thickBot="1">
      <c r="B33" s="14">
        <v>1</v>
      </c>
      <c r="C33" s="91" t="s">
        <v>29</v>
      </c>
      <c r="D33" s="92" t="s">
        <v>62</v>
      </c>
      <c r="E33" s="156">
        <v>-0.18289</v>
      </c>
      <c r="F33" s="156">
        <v>-0.42725000000000002</v>
      </c>
      <c r="G33" s="156">
        <v>-0.10646</v>
      </c>
      <c r="H33" s="156">
        <v>7.6350000000000001E-2</v>
      </c>
      <c r="I33" s="156">
        <v>-8.2619999999999999E-2</v>
      </c>
      <c r="J33" s="156">
        <v>-8.0400000000000003E-3</v>
      </c>
      <c r="K33" s="156">
        <v>-1.3129999999999999E-2</v>
      </c>
      <c r="L33" s="157">
        <v>-3.9649999999999998E-2</v>
      </c>
      <c r="M33" s="158">
        <v>0.78274999999999995</v>
      </c>
      <c r="N33" s="99">
        <v>-1.4710000000000001E-2</v>
      </c>
    </row>
    <row r="34" spans="2:14" ht="15.75" thickBot="1">
      <c r="B34" s="86">
        <v>1</v>
      </c>
      <c r="C34" s="87" t="s">
        <v>8</v>
      </c>
      <c r="D34" s="88" t="s">
        <v>42</v>
      </c>
      <c r="E34" s="159">
        <v>5.5789999999999999E-2</v>
      </c>
      <c r="F34" s="159">
        <v>1.2619999999999999E-2</v>
      </c>
      <c r="G34" s="159">
        <v>0.13028999999999999</v>
      </c>
      <c r="H34" s="159">
        <v>-1.8600000000000001E-3</v>
      </c>
      <c r="I34" s="159">
        <v>1.9720000000000001E-2</v>
      </c>
      <c r="J34" s="159">
        <v>-6.9199999999999999E-3</v>
      </c>
      <c r="K34" s="159">
        <v>-2.3600000000000001E-3</v>
      </c>
      <c r="L34" s="159">
        <v>1.8079999999999999E-2</v>
      </c>
      <c r="M34" s="160">
        <v>-1.7500000000000002E-2</v>
      </c>
      <c r="N34" s="161">
        <v>0.98158999999999996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39"/>
  <sheetViews>
    <sheetView workbookViewId="0">
      <selection activeCell="E5" sqref="E5"/>
    </sheetView>
  </sheetViews>
  <sheetFormatPr defaultRowHeight="15"/>
  <cols>
    <col min="1" max="1" width="9.140625" style="35"/>
    <col min="2" max="2" width="10.85546875" style="35" bestFit="1" customWidth="1"/>
    <col min="3" max="3" width="11.5703125" style="35" bestFit="1" customWidth="1"/>
    <col min="4" max="16384" width="9.140625" style="35"/>
  </cols>
  <sheetData>
    <row r="1" spans="2:3" ht="15.75" thickBot="1"/>
    <row r="2" spans="2:3" ht="15.75" thickBot="1">
      <c r="B2" s="162" t="s">
        <v>120</v>
      </c>
      <c r="C2" s="163" t="s">
        <v>121</v>
      </c>
    </row>
    <row r="3" spans="2:3">
      <c r="B3" s="15" t="s">
        <v>67</v>
      </c>
      <c r="C3" s="16">
        <v>0.1671</v>
      </c>
    </row>
    <row r="4" spans="2:3">
      <c r="B4" s="17" t="s">
        <v>68</v>
      </c>
      <c r="C4" s="18">
        <v>2.255E-8</v>
      </c>
    </row>
    <row r="5" spans="2:3">
      <c r="B5" s="17" t="s">
        <v>69</v>
      </c>
      <c r="C5" s="18">
        <v>2.072E-8</v>
      </c>
    </row>
    <row r="6" spans="2:3">
      <c r="B6" s="17" t="s">
        <v>70</v>
      </c>
      <c r="C6" s="18">
        <v>3.5549999999999997E-7</v>
      </c>
    </row>
    <row r="7" spans="2:3">
      <c r="B7" s="17" t="s">
        <v>71</v>
      </c>
      <c r="C7" s="18">
        <v>4.0789999999999999E-7</v>
      </c>
    </row>
    <row r="8" spans="2:3">
      <c r="B8" s="17" t="s">
        <v>98</v>
      </c>
      <c r="C8" s="19">
        <v>5.3959999999999998E-3</v>
      </c>
    </row>
    <row r="9" spans="2:3">
      <c r="B9" s="17" t="s">
        <v>72</v>
      </c>
      <c r="C9" s="18">
        <v>2.2E-16</v>
      </c>
    </row>
    <row r="10" spans="2:3">
      <c r="B10" s="17" t="s">
        <v>73</v>
      </c>
      <c r="C10" s="19">
        <v>0.4793</v>
      </c>
    </row>
    <row r="11" spans="2:3">
      <c r="B11" s="17" t="s">
        <v>74</v>
      </c>
      <c r="C11" s="19">
        <v>0.88339999999999996</v>
      </c>
    </row>
    <row r="12" spans="2:3">
      <c r="B12" s="17" t="s">
        <v>95</v>
      </c>
      <c r="C12" s="19">
        <v>0.83720000000000006</v>
      </c>
    </row>
    <row r="13" spans="2:3">
      <c r="B13" s="17" t="s">
        <v>93</v>
      </c>
      <c r="C13" s="18">
        <v>2.4619999999999999E-10</v>
      </c>
    </row>
    <row r="14" spans="2:3">
      <c r="B14" s="17" t="s">
        <v>94</v>
      </c>
      <c r="C14" s="18">
        <v>6.6110000000000005E-11</v>
      </c>
    </row>
    <row r="15" spans="2:3">
      <c r="B15" s="17" t="s">
        <v>92</v>
      </c>
      <c r="C15" s="18">
        <v>4.4610000000000001E-6</v>
      </c>
    </row>
    <row r="16" spans="2:3">
      <c r="B16" s="17" t="s">
        <v>90</v>
      </c>
      <c r="C16" s="18">
        <v>1.111E-7</v>
      </c>
    </row>
    <row r="17" spans="2:3">
      <c r="B17" s="17" t="s">
        <v>91</v>
      </c>
      <c r="C17" s="19">
        <v>0.216</v>
      </c>
    </row>
    <row r="18" spans="2:3">
      <c r="B18" s="17" t="s">
        <v>103</v>
      </c>
      <c r="C18" s="19">
        <v>0.13769999999999999</v>
      </c>
    </row>
    <row r="19" spans="2:3">
      <c r="B19" s="17" t="s">
        <v>102</v>
      </c>
      <c r="C19" s="19">
        <v>0.14560000000000001</v>
      </c>
    </row>
    <row r="20" spans="2:3">
      <c r="B20" s="17" t="s">
        <v>101</v>
      </c>
      <c r="C20" s="19">
        <v>2.5860000000000001E-2</v>
      </c>
    </row>
    <row r="21" spans="2:3">
      <c r="B21" s="17" t="s">
        <v>83</v>
      </c>
      <c r="C21" s="19">
        <v>0.45600000000000002</v>
      </c>
    </row>
    <row r="22" spans="2:3">
      <c r="B22" s="17" t="s">
        <v>84</v>
      </c>
      <c r="C22" s="19">
        <v>0.15890000000000001</v>
      </c>
    </row>
    <row r="23" spans="2:3">
      <c r="B23" s="17" t="s">
        <v>86</v>
      </c>
      <c r="C23" s="19">
        <v>0.3004</v>
      </c>
    </row>
    <row r="24" spans="2:3">
      <c r="B24" s="17" t="s">
        <v>82</v>
      </c>
      <c r="C24" s="19">
        <v>7.4090000000000003E-2</v>
      </c>
    </row>
    <row r="25" spans="2:3">
      <c r="B25" s="17" t="s">
        <v>87</v>
      </c>
      <c r="C25" s="19">
        <v>4.4479999999999999E-2</v>
      </c>
    </row>
    <row r="26" spans="2:3">
      <c r="B26" s="17" t="s">
        <v>88</v>
      </c>
      <c r="C26" s="19">
        <v>0.27360000000000001</v>
      </c>
    </row>
    <row r="27" spans="2:3">
      <c r="B27" s="17" t="s">
        <v>85</v>
      </c>
      <c r="C27" s="19">
        <v>0.70720000000000005</v>
      </c>
    </row>
    <row r="28" spans="2:3">
      <c r="B28" s="17" t="s">
        <v>89</v>
      </c>
      <c r="C28" s="18">
        <v>3.854E-5</v>
      </c>
    </row>
    <row r="29" spans="2:3">
      <c r="B29" s="17" t="s">
        <v>97</v>
      </c>
      <c r="C29" s="19">
        <v>0.41689999999999999</v>
      </c>
    </row>
    <row r="30" spans="2:3">
      <c r="B30" s="17" t="s">
        <v>75</v>
      </c>
      <c r="C30" s="19">
        <v>3.0800000000000001E-4</v>
      </c>
    </row>
    <row r="31" spans="2:3">
      <c r="B31" s="17" t="s">
        <v>77</v>
      </c>
      <c r="C31" s="19">
        <v>6.4429999999999999E-3</v>
      </c>
    </row>
    <row r="32" spans="2:3">
      <c r="B32" s="17" t="s">
        <v>76</v>
      </c>
      <c r="C32" s="19">
        <v>8.4259999999999995E-3</v>
      </c>
    </row>
    <row r="33" spans="2:3">
      <c r="B33" s="17" t="s">
        <v>78</v>
      </c>
      <c r="C33" s="18">
        <v>1.685E-15</v>
      </c>
    </row>
    <row r="34" spans="2:3">
      <c r="B34" s="17" t="s">
        <v>105</v>
      </c>
      <c r="C34" s="18">
        <v>2.2E-16</v>
      </c>
    </row>
    <row r="35" spans="2:3">
      <c r="B35" s="17" t="s">
        <v>81</v>
      </c>
      <c r="C35" s="19">
        <v>0.72660000000000002</v>
      </c>
    </row>
    <row r="36" spans="2:3">
      <c r="B36" s="17" t="s">
        <v>104</v>
      </c>
      <c r="C36" s="18">
        <v>2.2E-16</v>
      </c>
    </row>
    <row r="37" spans="2:3">
      <c r="B37" s="17" t="s">
        <v>96</v>
      </c>
      <c r="C37" s="19">
        <v>0.29199999999999998</v>
      </c>
    </row>
    <row r="38" spans="2:3">
      <c r="B38" s="17" t="s">
        <v>80</v>
      </c>
      <c r="C38" s="19">
        <v>0.82050000000000001</v>
      </c>
    </row>
    <row r="39" spans="2:3" ht="15.75" thickBot="1">
      <c r="B39" s="20" t="s">
        <v>79</v>
      </c>
      <c r="C39" s="21">
        <v>2.2E-16</v>
      </c>
    </row>
  </sheetData>
  <conditionalFormatting sqref="C3:C39">
    <cfRule type="cellIs" dxfId="0" priority="1" operator="lessThanOr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1:F12"/>
  <sheetViews>
    <sheetView workbookViewId="0">
      <selection activeCell="C3" sqref="C3"/>
    </sheetView>
  </sheetViews>
  <sheetFormatPr defaultRowHeight="15"/>
  <cols>
    <col min="1" max="2" width="9.140625" style="35"/>
    <col min="3" max="3" width="10.140625" style="35" bestFit="1" customWidth="1"/>
    <col min="4" max="4" width="10.85546875" style="35" bestFit="1" customWidth="1"/>
    <col min="5" max="5" width="10.140625" style="35" bestFit="1" customWidth="1"/>
    <col min="6" max="6" width="10.5703125" style="35" bestFit="1" customWidth="1"/>
    <col min="7" max="16384" width="9.140625" style="35"/>
  </cols>
  <sheetData>
    <row r="1" spans="3:6" ht="15.75" thickBot="1"/>
    <row r="2" spans="3:6" ht="15.75" thickBot="1">
      <c r="C2" s="173" t="s">
        <v>166</v>
      </c>
      <c r="D2" s="174"/>
      <c r="E2" s="174"/>
      <c r="F2" s="175"/>
    </row>
    <row r="3" spans="3:6">
      <c r="C3" s="165" t="s">
        <v>68</v>
      </c>
      <c r="D3" s="166" t="s">
        <v>101</v>
      </c>
      <c r="E3" s="166" t="s">
        <v>67</v>
      </c>
      <c r="F3" s="167" t="s">
        <v>5</v>
      </c>
    </row>
    <row r="4" spans="3:6">
      <c r="C4" s="168" t="s">
        <v>69</v>
      </c>
      <c r="D4" s="164" t="s">
        <v>87</v>
      </c>
      <c r="E4" s="164" t="s">
        <v>17</v>
      </c>
      <c r="F4" s="169" t="s">
        <v>7</v>
      </c>
    </row>
    <row r="5" spans="3:6">
      <c r="C5" s="168" t="s">
        <v>70</v>
      </c>
      <c r="D5" s="164" t="s">
        <v>89</v>
      </c>
      <c r="E5" s="164" t="s">
        <v>14</v>
      </c>
      <c r="F5" s="169" t="s">
        <v>9</v>
      </c>
    </row>
    <row r="6" spans="3:6">
      <c r="C6" s="168" t="s">
        <v>71</v>
      </c>
      <c r="D6" s="164" t="s">
        <v>75</v>
      </c>
      <c r="E6" s="164" t="s">
        <v>27</v>
      </c>
      <c r="F6" s="169" t="s">
        <v>8</v>
      </c>
    </row>
    <row r="7" spans="3:6">
      <c r="C7" s="168" t="s">
        <v>98</v>
      </c>
      <c r="D7" s="164" t="s">
        <v>77</v>
      </c>
      <c r="E7" s="164" t="s">
        <v>3</v>
      </c>
      <c r="F7" s="169" t="s">
        <v>30</v>
      </c>
    </row>
    <row r="8" spans="3:6">
      <c r="C8" s="168" t="s">
        <v>72</v>
      </c>
      <c r="D8" s="164" t="s">
        <v>76</v>
      </c>
      <c r="E8" s="164" t="s">
        <v>6</v>
      </c>
      <c r="F8" s="169" t="s">
        <v>21</v>
      </c>
    </row>
    <row r="9" spans="3:6">
      <c r="C9" s="168" t="s">
        <v>93</v>
      </c>
      <c r="D9" s="164" t="s">
        <v>78</v>
      </c>
      <c r="E9" s="164" t="s">
        <v>35</v>
      </c>
      <c r="F9" s="169" t="s">
        <v>15</v>
      </c>
    </row>
    <row r="10" spans="3:6">
      <c r="C10" s="168" t="s">
        <v>94</v>
      </c>
      <c r="D10" s="164" t="s">
        <v>105</v>
      </c>
      <c r="E10" s="164" t="s">
        <v>26</v>
      </c>
      <c r="F10" s="169" t="s">
        <v>24</v>
      </c>
    </row>
    <row r="11" spans="3:6">
      <c r="C11" s="168" t="s">
        <v>92</v>
      </c>
      <c r="D11" s="164" t="s">
        <v>104</v>
      </c>
      <c r="E11" s="164" t="s">
        <v>99</v>
      </c>
      <c r="F11" s="169" t="s">
        <v>29</v>
      </c>
    </row>
    <row r="12" spans="3:6" ht="15.75" thickBot="1">
      <c r="C12" s="170" t="s">
        <v>90</v>
      </c>
      <c r="D12" s="171" t="s">
        <v>79</v>
      </c>
      <c r="E12" s="171" t="s">
        <v>4</v>
      </c>
      <c r="F12" s="172"/>
    </row>
  </sheetData>
  <mergeCells count="1">
    <mergeCell ref="C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O46"/>
  <sheetViews>
    <sheetView workbookViewId="0">
      <selection activeCell="K8" sqref="K8"/>
    </sheetView>
  </sheetViews>
  <sheetFormatPr defaultRowHeight="15"/>
  <cols>
    <col min="1" max="1" width="9.140625" style="35"/>
    <col min="2" max="2" width="19.28515625" style="35" bestFit="1" customWidth="1"/>
    <col min="3" max="3" width="10" style="35" bestFit="1" customWidth="1"/>
    <col min="4" max="4" width="10.7109375" style="35" bestFit="1" customWidth="1"/>
    <col min="5" max="5" width="9.28515625" style="35" bestFit="1" customWidth="1"/>
    <col min="6" max="7" width="11.140625" style="35" bestFit="1" customWidth="1"/>
    <col min="8" max="8" width="11.7109375" style="35" bestFit="1" customWidth="1"/>
    <col min="9" max="9" width="10.7109375" style="35" bestFit="1" customWidth="1"/>
    <col min="10" max="16384" width="9.140625" style="35"/>
  </cols>
  <sheetData>
    <row r="1" spans="2:15" ht="15.75" thickBot="1"/>
    <row r="2" spans="2:15" ht="27.75" customHeight="1" thickBot="1">
      <c r="B2" s="188" t="s">
        <v>167</v>
      </c>
      <c r="C2" s="189"/>
      <c r="D2" s="189"/>
      <c r="E2" s="190"/>
      <c r="G2" s="188" t="s">
        <v>168</v>
      </c>
      <c r="H2" s="189"/>
      <c r="I2" s="190"/>
    </row>
    <row r="3" spans="2:15">
      <c r="B3" s="184" t="s">
        <v>122</v>
      </c>
      <c r="C3" s="185">
        <v>61.1</v>
      </c>
      <c r="D3" s="186" t="s">
        <v>123</v>
      </c>
      <c r="E3" s="187">
        <v>0.221</v>
      </c>
      <c r="G3" s="219" t="s">
        <v>135</v>
      </c>
      <c r="H3" s="220" t="s">
        <v>132</v>
      </c>
      <c r="I3" s="221" t="s">
        <v>134</v>
      </c>
    </row>
    <row r="4" spans="2:15" ht="15.75" thickBot="1">
      <c r="B4" s="178" t="s">
        <v>124</v>
      </c>
      <c r="C4" s="177">
        <v>38.9</v>
      </c>
      <c r="D4" s="176" t="s">
        <v>125</v>
      </c>
      <c r="E4" s="179">
        <v>0.221</v>
      </c>
      <c r="G4" s="222">
        <v>41.570099999999996</v>
      </c>
      <c r="H4" s="181">
        <v>8</v>
      </c>
      <c r="I4" s="183" t="s">
        <v>137</v>
      </c>
    </row>
    <row r="5" spans="2:15">
      <c r="B5" s="178" t="s">
        <v>126</v>
      </c>
      <c r="C5" s="177">
        <v>0</v>
      </c>
      <c r="D5" s="176" t="s">
        <v>127</v>
      </c>
      <c r="E5" s="179">
        <v>0.111</v>
      </c>
    </row>
    <row r="6" spans="2:15" ht="15.75" thickBot="1">
      <c r="B6" s="180" t="s">
        <v>128</v>
      </c>
      <c r="C6" s="181">
        <v>400000000</v>
      </c>
      <c r="D6" s="182" t="s">
        <v>129</v>
      </c>
      <c r="E6" s="183">
        <v>0.61099999999999999</v>
      </c>
    </row>
    <row r="9" spans="2:15" ht="15.75" thickBot="1"/>
    <row r="10" spans="2:15" ht="15.75" thickBot="1">
      <c r="B10" s="195" t="s">
        <v>130</v>
      </c>
      <c r="C10" s="196"/>
      <c r="D10" s="196"/>
      <c r="E10" s="196"/>
      <c r="F10" s="196"/>
      <c r="G10" s="196"/>
      <c r="H10" s="203"/>
      <c r="J10" s="191" t="s">
        <v>138</v>
      </c>
      <c r="K10" s="192"/>
      <c r="L10" s="192"/>
      <c r="M10" s="192"/>
      <c r="N10" s="192"/>
      <c r="O10" s="193"/>
    </row>
    <row r="11" spans="2:15" ht="21.75" customHeight="1">
      <c r="B11" s="197" t="s">
        <v>131</v>
      </c>
      <c r="C11" s="198" t="s">
        <v>132</v>
      </c>
      <c r="D11" s="198" t="s">
        <v>133</v>
      </c>
      <c r="E11" s="204" t="s">
        <v>169</v>
      </c>
      <c r="F11" s="204" t="s">
        <v>170</v>
      </c>
      <c r="G11" s="198" t="s">
        <v>134</v>
      </c>
      <c r="H11" s="202" t="s">
        <v>171</v>
      </c>
      <c r="J11" s="209" t="s">
        <v>139</v>
      </c>
      <c r="K11" s="194" t="s">
        <v>140</v>
      </c>
      <c r="L11" s="210" t="s">
        <v>141</v>
      </c>
      <c r="M11" s="210"/>
      <c r="N11" s="210" t="s">
        <v>142</v>
      </c>
      <c r="O11" s="211"/>
    </row>
    <row r="12" spans="2:15" ht="15.75" thickBot="1">
      <c r="B12" s="199"/>
      <c r="C12" s="200"/>
      <c r="D12" s="200"/>
      <c r="E12" s="205"/>
      <c r="F12" s="205"/>
      <c r="G12" s="200"/>
      <c r="H12" s="201"/>
      <c r="J12" s="212"/>
      <c r="K12" s="213"/>
      <c r="L12" s="214" t="s">
        <v>143</v>
      </c>
      <c r="M12" s="214" t="s">
        <v>144</v>
      </c>
      <c r="N12" s="214" t="s">
        <v>143</v>
      </c>
      <c r="O12" s="215" t="s">
        <v>144</v>
      </c>
    </row>
    <row r="13" spans="2:15">
      <c r="B13" s="206" t="s">
        <v>136</v>
      </c>
      <c r="C13" s="207">
        <v>1</v>
      </c>
      <c r="D13" s="207">
        <v>-0.26529999999999998</v>
      </c>
      <c r="E13" s="207">
        <v>5.8200000000000002E-2</v>
      </c>
      <c r="F13" s="207">
        <v>20.802700000000002</v>
      </c>
      <c r="G13" s="207" t="s">
        <v>137</v>
      </c>
      <c r="H13" s="208"/>
      <c r="J13" s="216">
        <v>1</v>
      </c>
      <c r="K13" s="207">
        <v>4000</v>
      </c>
      <c r="L13" s="207">
        <v>1308</v>
      </c>
      <c r="M13" s="207">
        <v>1315.52</v>
      </c>
      <c r="N13" s="207">
        <v>2692</v>
      </c>
      <c r="O13" s="208">
        <v>2684.48</v>
      </c>
    </row>
    <row r="14" spans="2:15">
      <c r="B14" s="178" t="s">
        <v>14</v>
      </c>
      <c r="C14" s="177">
        <v>1</v>
      </c>
      <c r="D14" s="177">
        <v>-2.3300000000000001E-2</v>
      </c>
      <c r="E14" s="177">
        <v>4.7600000000000003E-3</v>
      </c>
      <c r="F14" s="177">
        <v>23.911799999999999</v>
      </c>
      <c r="G14" s="177" t="s">
        <v>137</v>
      </c>
      <c r="H14" s="179">
        <v>-3.2500000000000001E-2</v>
      </c>
      <c r="J14" s="217">
        <v>2</v>
      </c>
      <c r="K14" s="177">
        <v>4000</v>
      </c>
      <c r="L14" s="177">
        <v>1517</v>
      </c>
      <c r="M14" s="177">
        <v>1601.81</v>
      </c>
      <c r="N14" s="177">
        <v>2483</v>
      </c>
      <c r="O14" s="179">
        <v>2398.19</v>
      </c>
    </row>
    <row r="15" spans="2:15">
      <c r="B15" s="178" t="s">
        <v>27</v>
      </c>
      <c r="C15" s="177">
        <v>1</v>
      </c>
      <c r="D15" s="177">
        <v>0.18770000000000001</v>
      </c>
      <c r="E15" s="177">
        <v>1.61E-2</v>
      </c>
      <c r="F15" s="177">
        <v>135.59899999999999</v>
      </c>
      <c r="G15" s="177" t="s">
        <v>137</v>
      </c>
      <c r="H15" s="179">
        <v>9.8799999999999999E-2</v>
      </c>
      <c r="J15" s="217">
        <v>3</v>
      </c>
      <c r="K15" s="177">
        <v>4000</v>
      </c>
      <c r="L15" s="177">
        <v>1652</v>
      </c>
      <c r="M15" s="177">
        <v>1747.93</v>
      </c>
      <c r="N15" s="177">
        <v>2348</v>
      </c>
      <c r="O15" s="179">
        <v>2252.0700000000002</v>
      </c>
    </row>
    <row r="16" spans="2:15">
      <c r="B16" s="178" t="s">
        <v>26</v>
      </c>
      <c r="C16" s="177">
        <v>1</v>
      </c>
      <c r="D16" s="177">
        <v>8.5999999999999993E-2</v>
      </c>
      <c r="E16" s="177">
        <v>2.2599999999999999E-2</v>
      </c>
      <c r="F16" s="177">
        <v>14.494</v>
      </c>
      <c r="G16" s="177">
        <v>1E-4</v>
      </c>
      <c r="H16" s="179">
        <v>2.1700000000000001E-2</v>
      </c>
      <c r="J16" s="217">
        <v>4</v>
      </c>
      <c r="K16" s="177">
        <v>4000</v>
      </c>
      <c r="L16" s="177">
        <v>1894</v>
      </c>
      <c r="M16" s="177">
        <v>1859.12</v>
      </c>
      <c r="N16" s="177">
        <v>2106</v>
      </c>
      <c r="O16" s="179">
        <v>2140.88</v>
      </c>
    </row>
    <row r="17" spans="2:15">
      <c r="B17" s="178" t="s">
        <v>99</v>
      </c>
      <c r="C17" s="177">
        <v>1</v>
      </c>
      <c r="D17" s="177">
        <v>0.72989999999999999</v>
      </c>
      <c r="E17" s="177">
        <v>5.0599999999999999E-2</v>
      </c>
      <c r="F17" s="177">
        <v>208.01849999999999</v>
      </c>
      <c r="G17" s="177" t="s">
        <v>137</v>
      </c>
      <c r="H17" s="179">
        <v>9.0399999999999994E-2</v>
      </c>
      <c r="J17" s="217">
        <v>5</v>
      </c>
      <c r="K17" s="177">
        <v>4001</v>
      </c>
      <c r="L17" s="177">
        <v>2024</v>
      </c>
      <c r="M17" s="177">
        <v>1958.68</v>
      </c>
      <c r="N17" s="177">
        <v>1977</v>
      </c>
      <c r="O17" s="179">
        <v>2042.32</v>
      </c>
    </row>
    <row r="18" spans="2:15">
      <c r="B18" s="178" t="s">
        <v>4</v>
      </c>
      <c r="C18" s="177">
        <v>1</v>
      </c>
      <c r="D18" s="177">
        <v>-2.7999999999999998E-4</v>
      </c>
      <c r="E18" s="177">
        <v>4.5000000000000003E-5</v>
      </c>
      <c r="F18" s="177">
        <v>37.745899999999999</v>
      </c>
      <c r="G18" s="177" t="s">
        <v>137</v>
      </c>
      <c r="H18" s="179">
        <v>-6.3E-2</v>
      </c>
      <c r="J18" s="217">
        <v>6</v>
      </c>
      <c r="K18" s="177">
        <v>4000</v>
      </c>
      <c r="L18" s="177">
        <v>2176</v>
      </c>
      <c r="M18" s="177">
        <v>2053.5</v>
      </c>
      <c r="N18" s="177">
        <v>1824</v>
      </c>
      <c r="O18" s="179">
        <v>1946.5</v>
      </c>
    </row>
    <row r="19" spans="2:15">
      <c r="B19" s="178" t="s">
        <v>5</v>
      </c>
      <c r="C19" s="177">
        <v>1</v>
      </c>
      <c r="D19" s="177">
        <v>-4.4600000000000004E-3</v>
      </c>
      <c r="E19" s="177">
        <v>7.6800000000000002E-4</v>
      </c>
      <c r="F19" s="177">
        <v>33.677300000000002</v>
      </c>
      <c r="G19" s="177" t="s">
        <v>137</v>
      </c>
      <c r="H19" s="179">
        <v>-4.1700000000000001E-2</v>
      </c>
      <c r="J19" s="217">
        <v>7</v>
      </c>
      <c r="K19" s="177">
        <v>4000</v>
      </c>
      <c r="L19" s="177">
        <v>2174</v>
      </c>
      <c r="M19" s="177">
        <v>2152.91</v>
      </c>
      <c r="N19" s="177">
        <v>1826</v>
      </c>
      <c r="O19" s="179">
        <v>1847.09</v>
      </c>
    </row>
    <row r="20" spans="2:15">
      <c r="B20" s="178" t="s">
        <v>7</v>
      </c>
      <c r="C20" s="177">
        <v>1</v>
      </c>
      <c r="D20" s="177">
        <v>2.8600000000000001E-3</v>
      </c>
      <c r="E20" s="177">
        <v>2.4000000000000001E-4</v>
      </c>
      <c r="F20" s="177">
        <v>141.7989</v>
      </c>
      <c r="G20" s="177" t="s">
        <v>137</v>
      </c>
      <c r="H20" s="179">
        <v>8.48E-2</v>
      </c>
      <c r="J20" s="217">
        <v>8</v>
      </c>
      <c r="K20" s="177">
        <v>4000</v>
      </c>
      <c r="L20" s="177">
        <v>2278</v>
      </c>
      <c r="M20" s="177">
        <v>2256.3200000000002</v>
      </c>
      <c r="N20" s="177">
        <v>1722</v>
      </c>
      <c r="O20" s="179">
        <v>1743.68</v>
      </c>
    </row>
    <row r="21" spans="2:15">
      <c r="B21" s="178" t="s">
        <v>9</v>
      </c>
      <c r="C21" s="177">
        <v>1</v>
      </c>
      <c r="D21" s="177">
        <v>-5.9000000000000003E-4</v>
      </c>
      <c r="E21" s="177">
        <v>8.8999999999999995E-5</v>
      </c>
      <c r="F21" s="177">
        <v>44.054200000000002</v>
      </c>
      <c r="G21" s="177" t="s">
        <v>137</v>
      </c>
      <c r="H21" s="179">
        <v>-3.85E-2</v>
      </c>
      <c r="J21" s="217">
        <v>9</v>
      </c>
      <c r="K21" s="177">
        <v>4000</v>
      </c>
      <c r="L21" s="177">
        <v>2344</v>
      </c>
      <c r="M21" s="177">
        <v>2381.9899999999998</v>
      </c>
      <c r="N21" s="177">
        <v>1656</v>
      </c>
      <c r="O21" s="179">
        <v>1618.01</v>
      </c>
    </row>
    <row r="22" spans="2:15" ht="15.75" thickBot="1">
      <c r="B22" s="178" t="s">
        <v>8</v>
      </c>
      <c r="C22" s="177">
        <v>1</v>
      </c>
      <c r="D22" s="177">
        <v>4.0500000000000001E-2</v>
      </c>
      <c r="E22" s="177">
        <v>7.8499999999999993E-3</v>
      </c>
      <c r="F22" s="177">
        <v>26.568200000000001</v>
      </c>
      <c r="G22" s="177" t="s">
        <v>137</v>
      </c>
      <c r="H22" s="179">
        <v>2.9399999999999999E-2</v>
      </c>
      <c r="J22" s="218">
        <v>10</v>
      </c>
      <c r="K22" s="181">
        <v>3999</v>
      </c>
      <c r="L22" s="181">
        <v>2633</v>
      </c>
      <c r="M22" s="181">
        <v>2672.21</v>
      </c>
      <c r="N22" s="181">
        <v>1366</v>
      </c>
      <c r="O22" s="183">
        <v>1326.79</v>
      </c>
    </row>
    <row r="23" spans="2:15">
      <c r="B23" s="178" t="s">
        <v>30</v>
      </c>
      <c r="C23" s="177">
        <v>1</v>
      </c>
      <c r="D23" s="177">
        <v>-4.7999999999999996E-3</v>
      </c>
      <c r="E23" s="177">
        <v>4.9200000000000003E-4</v>
      </c>
      <c r="F23" s="177">
        <v>95.138000000000005</v>
      </c>
      <c r="G23" s="177" t="s">
        <v>137</v>
      </c>
      <c r="H23" s="179">
        <v>-5.62E-2</v>
      </c>
    </row>
    <row r="24" spans="2:15">
      <c r="B24" s="178" t="s">
        <v>21</v>
      </c>
      <c r="C24" s="177">
        <v>1</v>
      </c>
      <c r="D24" s="177">
        <v>8.3000000000000001E-3</v>
      </c>
      <c r="E24" s="177">
        <v>1.5200000000000001E-3</v>
      </c>
      <c r="F24" s="177">
        <v>29.8521</v>
      </c>
      <c r="G24" s="177" t="s">
        <v>137</v>
      </c>
      <c r="H24" s="179">
        <v>4.3200000000000002E-2</v>
      </c>
    </row>
    <row r="25" spans="2:15">
      <c r="B25" s="178" t="s">
        <v>15</v>
      </c>
      <c r="C25" s="177">
        <v>1</v>
      </c>
      <c r="D25" s="177">
        <v>-0.12920000000000001</v>
      </c>
      <c r="E25" s="177">
        <v>3.0800000000000001E-2</v>
      </c>
      <c r="F25" s="177">
        <v>17.5825</v>
      </c>
      <c r="G25" s="177" t="s">
        <v>137</v>
      </c>
      <c r="H25" s="179">
        <v>-2.64E-2</v>
      </c>
    </row>
    <row r="26" spans="2:15">
      <c r="B26" s="178" t="s">
        <v>24</v>
      </c>
      <c r="C26" s="177">
        <v>1</v>
      </c>
      <c r="D26" s="177">
        <v>-3.44E-2</v>
      </c>
      <c r="E26" s="177">
        <v>2.0400000000000001E-3</v>
      </c>
      <c r="F26" s="177">
        <v>284.0188</v>
      </c>
      <c r="G26" s="177" t="s">
        <v>137</v>
      </c>
      <c r="H26" s="179">
        <v>-0.15540000000000001</v>
      </c>
    </row>
    <row r="27" spans="2:15" ht="15.75" thickBot="1">
      <c r="B27" s="180" t="s">
        <v>29</v>
      </c>
      <c r="C27" s="181">
        <v>1</v>
      </c>
      <c r="D27" s="181">
        <v>2.0600000000000002E-3</v>
      </c>
      <c r="E27" s="181">
        <v>8.2000000000000001E-5</v>
      </c>
      <c r="F27" s="181">
        <v>630.45600000000002</v>
      </c>
      <c r="G27" s="181" t="s">
        <v>137</v>
      </c>
      <c r="H27" s="183">
        <v>0.2324</v>
      </c>
    </row>
    <row r="46" ht="31.5" customHeight="1"/>
  </sheetData>
  <mergeCells count="15">
    <mergeCell ref="B2:E2"/>
    <mergeCell ref="G2:I2"/>
    <mergeCell ref="E11:E12"/>
    <mergeCell ref="F11:F12"/>
    <mergeCell ref="B10:H10"/>
    <mergeCell ref="B11:B12"/>
    <mergeCell ref="C11:C12"/>
    <mergeCell ref="D11:D12"/>
    <mergeCell ref="G11:G12"/>
    <mergeCell ref="H11:H12"/>
    <mergeCell ref="J10:O10"/>
    <mergeCell ref="J11:J12"/>
    <mergeCell ref="K11:K12"/>
    <mergeCell ref="L11:M11"/>
    <mergeCell ref="N11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26"/>
  <sheetViews>
    <sheetView workbookViewId="0">
      <selection activeCell="N11" sqref="N11"/>
    </sheetView>
  </sheetViews>
  <sheetFormatPr defaultRowHeight="15"/>
  <cols>
    <col min="1" max="3" width="9.140625" style="35"/>
    <col min="4" max="4" width="12.5703125" style="35" bestFit="1" customWidth="1"/>
    <col min="5" max="5" width="15.28515625" style="35" bestFit="1" customWidth="1"/>
    <col min="6" max="6" width="15.5703125" style="35" bestFit="1" customWidth="1"/>
    <col min="7" max="16384" width="9.140625" style="35"/>
  </cols>
  <sheetData>
    <row r="1" spans="2:6" ht="15.75" thickBot="1"/>
    <row r="2" spans="2:6" ht="15.75" thickBot="1">
      <c r="B2" s="232" t="s">
        <v>145</v>
      </c>
      <c r="C2" s="233"/>
      <c r="D2" s="233"/>
      <c r="E2" s="233"/>
      <c r="F2" s="234"/>
    </row>
    <row r="3" spans="2:6" ht="15.75" thickBot="1">
      <c r="B3" s="162" t="s">
        <v>146</v>
      </c>
      <c r="C3" s="235" t="s">
        <v>147</v>
      </c>
      <c r="D3" s="235" t="s">
        <v>148</v>
      </c>
      <c r="E3" s="235" t="s">
        <v>149</v>
      </c>
      <c r="F3" s="163" t="s">
        <v>150</v>
      </c>
    </row>
    <row r="4" spans="2:6">
      <c r="B4" s="224">
        <v>1</v>
      </c>
      <c r="C4" s="225">
        <v>3104</v>
      </c>
      <c r="D4" s="225">
        <v>29</v>
      </c>
      <c r="E4" s="225">
        <v>0.16056021540000001</v>
      </c>
      <c r="F4" s="226">
        <v>0.35737380569999999</v>
      </c>
    </row>
    <row r="5" spans="2:6">
      <c r="B5" s="227">
        <v>2</v>
      </c>
      <c r="C5" s="223">
        <v>3105</v>
      </c>
      <c r="D5" s="223">
        <v>37</v>
      </c>
      <c r="E5" s="223">
        <v>0.35737917969999999</v>
      </c>
      <c r="F5" s="228">
        <v>0.40216400079999998</v>
      </c>
    </row>
    <row r="6" spans="2:6">
      <c r="B6" s="227">
        <v>3</v>
      </c>
      <c r="C6" s="223">
        <v>3105</v>
      </c>
      <c r="D6" s="223">
        <v>42</v>
      </c>
      <c r="E6" s="223">
        <v>0.40216871320000003</v>
      </c>
      <c r="F6" s="228">
        <v>0.43252616389999998</v>
      </c>
    </row>
    <row r="7" spans="2:6">
      <c r="B7" s="227">
        <v>4</v>
      </c>
      <c r="C7" s="223">
        <v>3105</v>
      </c>
      <c r="D7" s="223">
        <v>36</v>
      </c>
      <c r="E7" s="223">
        <v>0.43254148609999998</v>
      </c>
      <c r="F7" s="228">
        <v>0.45883111519999997</v>
      </c>
    </row>
    <row r="8" spans="2:6">
      <c r="B8" s="227">
        <v>5</v>
      </c>
      <c r="C8" s="223">
        <v>3104</v>
      </c>
      <c r="D8" s="223">
        <v>57</v>
      </c>
      <c r="E8" s="223">
        <v>0.45887312870000002</v>
      </c>
      <c r="F8" s="228">
        <v>0.48314329080000001</v>
      </c>
    </row>
    <row r="9" spans="2:6">
      <c r="B9" s="227">
        <v>6</v>
      </c>
      <c r="C9" s="223">
        <v>3105</v>
      </c>
      <c r="D9" s="223">
        <v>68</v>
      </c>
      <c r="E9" s="223">
        <v>0.48316474139999999</v>
      </c>
      <c r="F9" s="228">
        <v>0.5069705484</v>
      </c>
    </row>
    <row r="10" spans="2:6">
      <c r="B10" s="227">
        <v>7</v>
      </c>
      <c r="C10" s="223">
        <v>3105</v>
      </c>
      <c r="D10" s="223">
        <v>76</v>
      </c>
      <c r="E10" s="223">
        <v>0.50698394579999995</v>
      </c>
      <c r="F10" s="228">
        <v>0.53309043659999999</v>
      </c>
    </row>
    <row r="11" spans="2:6">
      <c r="B11" s="227">
        <v>8</v>
      </c>
      <c r="C11" s="223">
        <v>3105</v>
      </c>
      <c r="D11" s="223">
        <v>88</v>
      </c>
      <c r="E11" s="223">
        <v>0.53309173089999995</v>
      </c>
      <c r="F11" s="228">
        <v>0.56206342369999995</v>
      </c>
    </row>
    <row r="12" spans="2:6">
      <c r="B12" s="227">
        <v>9</v>
      </c>
      <c r="C12" s="223">
        <v>3105</v>
      </c>
      <c r="D12" s="223">
        <v>83</v>
      </c>
      <c r="E12" s="223">
        <v>0.56206549130000005</v>
      </c>
      <c r="F12" s="228">
        <v>0.59846806600000002</v>
      </c>
    </row>
    <row r="13" spans="2:6" ht="15.75" thickBot="1">
      <c r="B13" s="229">
        <v>10</v>
      </c>
      <c r="C13" s="230">
        <v>3104</v>
      </c>
      <c r="D13" s="230">
        <v>93</v>
      </c>
      <c r="E13" s="230">
        <v>0.59847671690000004</v>
      </c>
      <c r="F13" s="231">
        <v>0.88624772969999999</v>
      </c>
    </row>
    <row r="14" spans="2:6" ht="15.75" thickBot="1"/>
    <row r="15" spans="2:6" ht="15.75" thickBot="1">
      <c r="B15" s="232" t="s">
        <v>151</v>
      </c>
      <c r="C15" s="233"/>
      <c r="D15" s="233"/>
      <c r="E15" s="233"/>
      <c r="F15" s="234"/>
    </row>
    <row r="16" spans="2:6" ht="15.75" thickBot="1">
      <c r="B16" s="162" t="s">
        <v>146</v>
      </c>
      <c r="C16" s="235" t="s">
        <v>147</v>
      </c>
      <c r="D16" s="235" t="s">
        <v>148</v>
      </c>
      <c r="E16" s="235" t="s">
        <v>149</v>
      </c>
      <c r="F16" s="163" t="s">
        <v>150</v>
      </c>
    </row>
    <row r="17" spans="2:6">
      <c r="B17" s="224">
        <v>1</v>
      </c>
      <c r="C17" s="225">
        <v>3104</v>
      </c>
      <c r="D17" s="225">
        <v>29</v>
      </c>
      <c r="E17" s="225">
        <v>0.16056021540000001</v>
      </c>
      <c r="F17" s="226">
        <v>0.35737380569999999</v>
      </c>
    </row>
    <row r="18" spans="2:6">
      <c r="B18" s="227">
        <v>2</v>
      </c>
      <c r="C18" s="223">
        <v>3105</v>
      </c>
      <c r="D18" s="223">
        <v>37</v>
      </c>
      <c r="E18" s="223">
        <v>0.35737917969999999</v>
      </c>
      <c r="F18" s="228">
        <v>0.40216400079999998</v>
      </c>
    </row>
    <row r="19" spans="2:6">
      <c r="B19" s="227">
        <v>3</v>
      </c>
      <c r="C19" s="223">
        <v>3105</v>
      </c>
      <c r="D19" s="223">
        <v>42</v>
      </c>
      <c r="E19" s="223">
        <v>0.40216871320000003</v>
      </c>
      <c r="F19" s="228">
        <v>0.43252616389999998</v>
      </c>
    </row>
    <row r="20" spans="2:6">
      <c r="B20" s="227">
        <v>4</v>
      </c>
      <c r="C20" s="223">
        <v>3105</v>
      </c>
      <c r="D20" s="223">
        <v>36</v>
      </c>
      <c r="E20" s="223">
        <v>0.43254148609999998</v>
      </c>
      <c r="F20" s="228">
        <v>0.45883111519999997</v>
      </c>
    </row>
    <row r="21" spans="2:6">
      <c r="B21" s="227">
        <v>5</v>
      </c>
      <c r="C21" s="223">
        <v>3104</v>
      </c>
      <c r="D21" s="223">
        <v>57</v>
      </c>
      <c r="E21" s="223">
        <v>0.45887312870000002</v>
      </c>
      <c r="F21" s="228">
        <v>0.48314329080000001</v>
      </c>
    </row>
    <row r="22" spans="2:6">
      <c r="B22" s="227">
        <v>6</v>
      </c>
      <c r="C22" s="223">
        <v>3105</v>
      </c>
      <c r="D22" s="223">
        <v>68</v>
      </c>
      <c r="E22" s="223">
        <v>0.48316474139999999</v>
      </c>
      <c r="F22" s="228">
        <v>0.5069705484</v>
      </c>
    </row>
    <row r="23" spans="2:6">
      <c r="B23" s="227">
        <v>7</v>
      </c>
      <c r="C23" s="223">
        <v>3105</v>
      </c>
      <c r="D23" s="223">
        <v>76</v>
      </c>
      <c r="E23" s="223">
        <v>0.50698394579999995</v>
      </c>
      <c r="F23" s="228">
        <v>0.53309043659999999</v>
      </c>
    </row>
    <row r="24" spans="2:6">
      <c r="B24" s="227">
        <v>8</v>
      </c>
      <c r="C24" s="223">
        <v>3105</v>
      </c>
      <c r="D24" s="223">
        <v>88</v>
      </c>
      <c r="E24" s="223">
        <v>0.53309173089999995</v>
      </c>
      <c r="F24" s="228">
        <v>0.56206342369999995</v>
      </c>
    </row>
    <row r="25" spans="2:6">
      <c r="B25" s="227">
        <v>9</v>
      </c>
      <c r="C25" s="223">
        <v>3105</v>
      </c>
      <c r="D25" s="223">
        <v>83</v>
      </c>
      <c r="E25" s="223">
        <v>0.56206549130000005</v>
      </c>
      <c r="F25" s="228">
        <v>0.59846806600000002</v>
      </c>
    </row>
    <row r="26" spans="2:6" ht="15.75" thickBot="1">
      <c r="B26" s="229">
        <v>10</v>
      </c>
      <c r="C26" s="230">
        <v>3104</v>
      </c>
      <c r="D26" s="230">
        <v>93</v>
      </c>
      <c r="E26" s="230">
        <v>0.59847671690000004</v>
      </c>
      <c r="F26" s="231">
        <v>0.88624772969999999</v>
      </c>
    </row>
  </sheetData>
  <mergeCells count="2">
    <mergeCell ref="B2:F2"/>
    <mergeCell ref="B15:F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1"/>
  <sheetViews>
    <sheetView tabSelected="1" workbookViewId="0">
      <selection activeCell="N2" sqref="N2"/>
    </sheetView>
  </sheetViews>
  <sheetFormatPr defaultRowHeight="15"/>
  <cols>
    <col min="1" max="1" width="9.140625" style="35"/>
    <col min="2" max="2" width="14.5703125" style="35" customWidth="1"/>
    <col min="3" max="3" width="14.42578125" style="35" customWidth="1"/>
    <col min="4" max="9" width="9.140625" style="35"/>
    <col min="10" max="10" width="11" style="35" customWidth="1"/>
    <col min="11" max="11" width="10.28515625" style="35" customWidth="1"/>
    <col min="12" max="16" width="9.140625" style="35"/>
    <col min="17" max="17" width="14.7109375" style="35" bestFit="1" customWidth="1"/>
    <col min="18" max="18" width="4.5703125" style="35" bestFit="1" customWidth="1"/>
    <col min="19" max="16384" width="9.140625" style="35"/>
  </cols>
  <sheetData>
    <row r="1" spans="1:19" ht="15.75" thickBot="1">
      <c r="A1" s="236" t="s">
        <v>172</v>
      </c>
      <c r="B1" s="237"/>
      <c r="C1" s="237"/>
      <c r="D1" s="237"/>
      <c r="E1" s="237"/>
      <c r="F1" s="237"/>
      <c r="G1" s="237"/>
      <c r="H1" s="237"/>
      <c r="I1" s="237"/>
      <c r="J1" s="238"/>
      <c r="K1" s="238"/>
      <c r="L1" s="239"/>
    </row>
    <row r="2" spans="1:19" ht="48.75" thickBot="1">
      <c r="A2" s="240" t="s">
        <v>152</v>
      </c>
      <c r="B2" s="241" t="s">
        <v>149</v>
      </c>
      <c r="C2" s="241" t="s">
        <v>150</v>
      </c>
      <c r="D2" s="241" t="s">
        <v>153</v>
      </c>
      <c r="E2" s="241" t="s">
        <v>154</v>
      </c>
      <c r="F2" s="241" t="s">
        <v>140</v>
      </c>
      <c r="G2" s="241" t="s">
        <v>155</v>
      </c>
      <c r="H2" s="241" t="s">
        <v>156</v>
      </c>
      <c r="I2" s="241" t="s">
        <v>157</v>
      </c>
      <c r="J2" s="241" t="s">
        <v>158</v>
      </c>
      <c r="K2" s="241" t="s">
        <v>159</v>
      </c>
      <c r="L2" s="242" t="s">
        <v>160</v>
      </c>
      <c r="Q2" s="22" t="s">
        <v>161</v>
      </c>
      <c r="R2" s="22" t="s">
        <v>162</v>
      </c>
      <c r="S2" s="22" t="s">
        <v>163</v>
      </c>
    </row>
    <row r="3" spans="1:19" ht="15.75" thickBot="1">
      <c r="A3" s="240">
        <v>0</v>
      </c>
      <c r="B3" s="241"/>
      <c r="C3" s="241"/>
      <c r="D3" s="241"/>
      <c r="E3" s="241"/>
      <c r="F3" s="241"/>
      <c r="G3" s="241"/>
      <c r="H3" s="241"/>
      <c r="I3" s="241">
        <v>0</v>
      </c>
      <c r="J3" s="244"/>
      <c r="K3" s="244"/>
      <c r="L3" s="245"/>
      <c r="Q3" s="1">
        <v>0</v>
      </c>
      <c r="R3" s="1">
        <v>0</v>
      </c>
      <c r="S3" s="1">
        <v>1</v>
      </c>
    </row>
    <row r="4" spans="1:19">
      <c r="A4" s="246">
        <v>1</v>
      </c>
      <c r="B4" s="247">
        <v>0.59847671690000004</v>
      </c>
      <c r="C4" s="247">
        <v>0.88624772969999999</v>
      </c>
      <c r="D4" s="248">
        <v>93</v>
      </c>
      <c r="E4" s="248">
        <v>3011</v>
      </c>
      <c r="F4" s="249">
        <f>SUM(D4:E4)</f>
        <v>3104</v>
      </c>
      <c r="G4" s="250">
        <f>D4/F4</f>
        <v>2.9961340206185568E-2</v>
      </c>
      <c r="H4" s="250">
        <f>D4/$D$14</f>
        <v>0.15270935960591134</v>
      </c>
      <c r="I4" s="250">
        <f>H4</f>
        <v>0.15270935960591134</v>
      </c>
      <c r="J4" s="250">
        <f>E4/$E$14</f>
        <v>9.8922399632038902E-2</v>
      </c>
      <c r="K4" s="250">
        <f>J4</f>
        <v>9.8922399632038902E-2</v>
      </c>
      <c r="L4" s="251">
        <f>ABS(I4-K4)</f>
        <v>5.3786959973872436E-2</v>
      </c>
      <c r="Q4" s="27">
        <v>0.1</v>
      </c>
      <c r="R4" s="28">
        <f>I4/Q4</f>
        <v>1.5270935960591132</v>
      </c>
      <c r="S4" s="1">
        <v>1</v>
      </c>
    </row>
    <row r="5" spans="1:19">
      <c r="A5" s="252">
        <v>2</v>
      </c>
      <c r="B5" s="23">
        <v>0.56206549130000005</v>
      </c>
      <c r="C5" s="23">
        <v>0.59846806600000002</v>
      </c>
      <c r="D5" s="24">
        <v>83</v>
      </c>
      <c r="E5" s="24">
        <v>3022</v>
      </c>
      <c r="F5" s="29">
        <f t="shared" ref="F5:F13" si="0">SUM(D5:E5)</f>
        <v>3105</v>
      </c>
      <c r="G5" s="30">
        <f t="shared" ref="G5:G13" si="1">D5/F5</f>
        <v>2.6731078904991948E-2</v>
      </c>
      <c r="H5" s="30">
        <f t="shared" ref="H5:H13" si="2">D5/$D$14</f>
        <v>0.13628899835796388</v>
      </c>
      <c r="I5" s="30">
        <f>I4+H5</f>
        <v>0.28899835796387519</v>
      </c>
      <c r="J5" s="30">
        <f t="shared" ref="J5:J13" si="3">E5/$E$14</f>
        <v>9.9283789999342925E-2</v>
      </c>
      <c r="K5" s="30">
        <f>K4+J5</f>
        <v>0.19820618963138181</v>
      </c>
      <c r="L5" s="253">
        <f t="shared" ref="L5:L13" si="4">ABS(I5-K5)</f>
        <v>9.0792168332493373E-2</v>
      </c>
      <c r="Q5" s="27">
        <v>0.2</v>
      </c>
      <c r="R5" s="28">
        <f t="shared" ref="R5:R13" si="5">I5/Q5</f>
        <v>1.4449917898193758</v>
      </c>
      <c r="S5" s="1">
        <v>1</v>
      </c>
    </row>
    <row r="6" spans="1:19">
      <c r="A6" s="252">
        <v>3</v>
      </c>
      <c r="B6" s="23">
        <v>0.53309173089999995</v>
      </c>
      <c r="C6" s="23">
        <v>0.56206342369999995</v>
      </c>
      <c r="D6" s="24">
        <v>88</v>
      </c>
      <c r="E6" s="24">
        <v>3017</v>
      </c>
      <c r="F6" s="25">
        <f t="shared" si="0"/>
        <v>3105</v>
      </c>
      <c r="G6" s="26">
        <f t="shared" si="1"/>
        <v>2.8341384863123993E-2</v>
      </c>
      <c r="H6" s="26">
        <f t="shared" si="2"/>
        <v>0.14449917898193759</v>
      </c>
      <c r="I6" s="26">
        <f>I5+H6</f>
        <v>0.43349753694581278</v>
      </c>
      <c r="J6" s="26">
        <f t="shared" si="3"/>
        <v>9.9119521650568365E-2</v>
      </c>
      <c r="K6" s="26">
        <f t="shared" ref="K6:K13" si="6">K5+J6</f>
        <v>0.29732571128195018</v>
      </c>
      <c r="L6" s="254">
        <f t="shared" si="4"/>
        <v>0.1361718256638626</v>
      </c>
      <c r="Q6" s="27">
        <v>0.3</v>
      </c>
      <c r="R6" s="28">
        <f t="shared" si="5"/>
        <v>1.444991789819376</v>
      </c>
      <c r="S6" s="1">
        <v>1</v>
      </c>
    </row>
    <row r="7" spans="1:19">
      <c r="A7" s="252">
        <v>4</v>
      </c>
      <c r="B7" s="23">
        <v>0.50698394579999995</v>
      </c>
      <c r="C7" s="23">
        <v>0.53309043659999999</v>
      </c>
      <c r="D7" s="24">
        <v>76</v>
      </c>
      <c r="E7" s="24">
        <v>3029</v>
      </c>
      <c r="F7" s="25">
        <f t="shared" si="0"/>
        <v>3105</v>
      </c>
      <c r="G7" s="26">
        <f t="shared" si="1"/>
        <v>2.4476650563607084E-2</v>
      </c>
      <c r="H7" s="26">
        <f t="shared" si="2"/>
        <v>0.12479474548440066</v>
      </c>
      <c r="I7" s="26">
        <f t="shared" ref="I7:I13" si="7">I6+H7</f>
        <v>0.55829228243021345</v>
      </c>
      <c r="J7" s="26">
        <f t="shared" si="3"/>
        <v>9.9513765687627306E-2</v>
      </c>
      <c r="K7" s="26">
        <f t="shared" si="6"/>
        <v>0.3968394769695775</v>
      </c>
      <c r="L7" s="254">
        <f t="shared" si="4"/>
        <v>0.16145280546063595</v>
      </c>
      <c r="Q7" s="27">
        <v>0.4</v>
      </c>
      <c r="R7" s="28">
        <f t="shared" si="5"/>
        <v>1.3957307060755335</v>
      </c>
      <c r="S7" s="1">
        <v>1</v>
      </c>
    </row>
    <row r="8" spans="1:19">
      <c r="A8" s="252">
        <v>5</v>
      </c>
      <c r="B8" s="23">
        <v>0.48316474139999999</v>
      </c>
      <c r="C8" s="23">
        <v>0.5069705484</v>
      </c>
      <c r="D8" s="24">
        <v>68</v>
      </c>
      <c r="E8" s="24">
        <v>3037</v>
      </c>
      <c r="F8" s="25">
        <f t="shared" si="0"/>
        <v>3105</v>
      </c>
      <c r="G8" s="266">
        <f t="shared" si="1"/>
        <v>2.1900161030595812E-2</v>
      </c>
      <c r="H8" s="31">
        <f t="shared" si="2"/>
        <v>0.1116584564860427</v>
      </c>
      <c r="I8" s="31">
        <f t="shared" si="7"/>
        <v>0.66995073891625612</v>
      </c>
      <c r="J8" s="31">
        <f t="shared" si="3"/>
        <v>9.9776595045666605E-2</v>
      </c>
      <c r="K8" s="31">
        <f t="shared" si="6"/>
        <v>0.4966160720152441</v>
      </c>
      <c r="L8" s="255">
        <f t="shared" si="4"/>
        <v>0.17333466690101201</v>
      </c>
      <c r="Q8" s="27">
        <v>0.5</v>
      </c>
      <c r="R8" s="28">
        <f t="shared" si="5"/>
        <v>1.3399014778325122</v>
      </c>
      <c r="S8" s="1">
        <v>1</v>
      </c>
    </row>
    <row r="9" spans="1:19">
      <c r="A9" s="252">
        <v>6</v>
      </c>
      <c r="B9" s="23">
        <v>0.45887312870000002</v>
      </c>
      <c r="C9" s="23">
        <v>0.48314329080000001</v>
      </c>
      <c r="D9" s="24">
        <v>57</v>
      </c>
      <c r="E9" s="24">
        <v>3047</v>
      </c>
      <c r="F9" s="264">
        <f t="shared" si="0"/>
        <v>3104</v>
      </c>
      <c r="G9" s="267">
        <f t="shared" si="1"/>
        <v>1.8363402061855671E-2</v>
      </c>
      <c r="H9" s="265">
        <f t="shared" si="2"/>
        <v>9.3596059113300489E-2</v>
      </c>
      <c r="I9" s="26">
        <f t="shared" si="7"/>
        <v>0.76354679802955661</v>
      </c>
      <c r="J9" s="26">
        <f t="shared" si="3"/>
        <v>0.10010513174321571</v>
      </c>
      <c r="K9" s="26">
        <f t="shared" si="6"/>
        <v>0.59672120375845983</v>
      </c>
      <c r="L9" s="254">
        <f t="shared" si="4"/>
        <v>0.16682559427109678</v>
      </c>
      <c r="Q9" s="27">
        <v>0.6</v>
      </c>
      <c r="R9" s="28">
        <f t="shared" si="5"/>
        <v>1.2725779967159276</v>
      </c>
      <c r="S9" s="1">
        <v>1</v>
      </c>
    </row>
    <row r="10" spans="1:19">
      <c r="A10" s="252">
        <v>7</v>
      </c>
      <c r="B10" s="23">
        <v>0.43254148609999998</v>
      </c>
      <c r="C10" s="23">
        <v>0.45883111519999997</v>
      </c>
      <c r="D10" s="24">
        <v>36</v>
      </c>
      <c r="E10" s="24">
        <v>3069</v>
      </c>
      <c r="F10" s="25">
        <f t="shared" si="0"/>
        <v>3105</v>
      </c>
      <c r="G10" s="243">
        <f t="shared" si="1"/>
        <v>1.1594202898550725E-2</v>
      </c>
      <c r="H10" s="26">
        <f t="shared" si="2"/>
        <v>5.9113300492610835E-2</v>
      </c>
      <c r="I10" s="26">
        <f t="shared" si="7"/>
        <v>0.82266009852216748</v>
      </c>
      <c r="J10" s="26">
        <f t="shared" si="3"/>
        <v>0.10082791247782377</v>
      </c>
      <c r="K10" s="26">
        <f t="shared" si="6"/>
        <v>0.69754911623628357</v>
      </c>
      <c r="L10" s="254">
        <f t="shared" si="4"/>
        <v>0.12511098228588391</v>
      </c>
      <c r="Q10" s="27">
        <v>0.7</v>
      </c>
      <c r="R10" s="28">
        <f t="shared" si="5"/>
        <v>1.1752287121745251</v>
      </c>
      <c r="S10" s="1">
        <v>1</v>
      </c>
    </row>
    <row r="11" spans="1:19">
      <c r="A11" s="252">
        <v>8</v>
      </c>
      <c r="B11" s="23">
        <v>0.40216871320000003</v>
      </c>
      <c r="C11" s="23">
        <v>0.43252616389999998</v>
      </c>
      <c r="D11" s="24">
        <v>42</v>
      </c>
      <c r="E11" s="24">
        <v>3063</v>
      </c>
      <c r="F11" s="25">
        <f t="shared" si="0"/>
        <v>3105</v>
      </c>
      <c r="G11" s="26">
        <f t="shared" si="1"/>
        <v>1.3526570048309179E-2</v>
      </c>
      <c r="H11" s="26">
        <f t="shared" si="2"/>
        <v>6.8965517241379309E-2</v>
      </c>
      <c r="I11" s="26">
        <f t="shared" si="7"/>
        <v>0.89162561576354682</v>
      </c>
      <c r="J11" s="26">
        <f t="shared" si="3"/>
        <v>0.10063079045929431</v>
      </c>
      <c r="K11" s="26">
        <f t="shared" si="6"/>
        <v>0.79817990669557792</v>
      </c>
      <c r="L11" s="254">
        <f t="shared" si="4"/>
        <v>9.3445709067968896E-2</v>
      </c>
      <c r="Q11" s="27">
        <v>0.8</v>
      </c>
      <c r="R11" s="28">
        <f t="shared" si="5"/>
        <v>1.1145320197044335</v>
      </c>
      <c r="S11" s="1">
        <v>1</v>
      </c>
    </row>
    <row r="12" spans="1:19">
      <c r="A12" s="252">
        <v>9</v>
      </c>
      <c r="B12" s="23">
        <v>0.35737917969999999</v>
      </c>
      <c r="C12" s="23">
        <v>0.40216400079999998</v>
      </c>
      <c r="D12" s="24">
        <v>37</v>
      </c>
      <c r="E12" s="24">
        <v>3068</v>
      </c>
      <c r="F12" s="25">
        <f t="shared" si="0"/>
        <v>3105</v>
      </c>
      <c r="G12" s="26">
        <f t="shared" si="1"/>
        <v>1.1916264090177134E-2</v>
      </c>
      <c r="H12" s="26">
        <f t="shared" si="2"/>
        <v>6.0755336617405585E-2</v>
      </c>
      <c r="I12" s="26">
        <f t="shared" si="7"/>
        <v>0.95238095238095244</v>
      </c>
      <c r="J12" s="26">
        <f t="shared" si="3"/>
        <v>0.10079505880806885</v>
      </c>
      <c r="K12" s="26">
        <f t="shared" si="6"/>
        <v>0.89897496550364675</v>
      </c>
      <c r="L12" s="254">
        <f t="shared" si="4"/>
        <v>5.3405986877305689E-2</v>
      </c>
      <c r="Q12" s="27">
        <v>0.9</v>
      </c>
      <c r="R12" s="28">
        <f t="shared" si="5"/>
        <v>1.0582010582010581</v>
      </c>
      <c r="S12" s="1">
        <v>1</v>
      </c>
    </row>
    <row r="13" spans="1:19" ht="15.75" thickBot="1">
      <c r="A13" s="256">
        <v>10</v>
      </c>
      <c r="B13" s="257">
        <v>0.16056021540000001</v>
      </c>
      <c r="C13" s="257">
        <v>0.35737380569999999</v>
      </c>
      <c r="D13" s="258">
        <v>29</v>
      </c>
      <c r="E13" s="258">
        <v>3075</v>
      </c>
      <c r="F13" s="259">
        <f t="shared" si="0"/>
        <v>3104</v>
      </c>
      <c r="G13" s="260">
        <f t="shared" si="1"/>
        <v>9.3427835051546389E-3</v>
      </c>
      <c r="H13" s="260">
        <f t="shared" si="2"/>
        <v>4.7619047619047616E-2</v>
      </c>
      <c r="I13" s="260">
        <f t="shared" si="7"/>
        <v>1</v>
      </c>
      <c r="J13" s="260">
        <f t="shared" si="3"/>
        <v>0.10102503449635324</v>
      </c>
      <c r="K13" s="260">
        <f t="shared" si="6"/>
        <v>1</v>
      </c>
      <c r="L13" s="261">
        <f t="shared" si="4"/>
        <v>0</v>
      </c>
      <c r="Q13" s="27">
        <v>1</v>
      </c>
      <c r="R13" s="28">
        <f t="shared" si="5"/>
        <v>1</v>
      </c>
      <c r="S13" s="32">
        <v>1</v>
      </c>
    </row>
    <row r="14" spans="1:19" ht="15.75" thickBot="1">
      <c r="A14" s="273"/>
      <c r="B14" s="273"/>
      <c r="C14" s="273"/>
      <c r="D14" s="268">
        <f>SUM(D4:D13)</f>
        <v>609</v>
      </c>
      <c r="E14" s="269">
        <f>SUM(E4:E13)</f>
        <v>30438</v>
      </c>
      <c r="F14" s="270">
        <f>SUM(F4:F13)</f>
        <v>31047</v>
      </c>
      <c r="G14" s="273"/>
      <c r="H14" s="273"/>
      <c r="I14" s="273"/>
      <c r="J14" s="273"/>
      <c r="K14" s="262" t="s">
        <v>160</v>
      </c>
      <c r="L14" s="263">
        <f>MAX(L4:L13)</f>
        <v>0.17333466690101201</v>
      </c>
    </row>
    <row r="17" spans="1:19" ht="15.75" thickBot="1"/>
    <row r="18" spans="1:19" ht="15" customHeight="1" thickBot="1">
      <c r="A18" s="236" t="s">
        <v>164</v>
      </c>
      <c r="B18" s="237"/>
      <c r="C18" s="237"/>
      <c r="D18" s="237"/>
      <c r="E18" s="237"/>
      <c r="F18" s="237"/>
      <c r="G18" s="237"/>
      <c r="H18" s="237"/>
      <c r="I18" s="237"/>
      <c r="J18" s="238"/>
      <c r="K18" s="238"/>
      <c r="L18" s="239"/>
      <c r="Q18" s="22" t="s">
        <v>161</v>
      </c>
      <c r="R18" s="22" t="s">
        <v>162</v>
      </c>
      <c r="S18" s="22" t="s">
        <v>163</v>
      </c>
    </row>
    <row r="19" spans="1:19" ht="48.75" thickBot="1">
      <c r="A19" s="240" t="s">
        <v>152</v>
      </c>
      <c r="B19" s="241" t="s">
        <v>149</v>
      </c>
      <c r="C19" s="241" t="s">
        <v>150</v>
      </c>
      <c r="D19" s="241" t="s">
        <v>153</v>
      </c>
      <c r="E19" s="241" t="s">
        <v>154</v>
      </c>
      <c r="F19" s="241" t="s">
        <v>140</v>
      </c>
      <c r="G19" s="241" t="s">
        <v>155</v>
      </c>
      <c r="H19" s="241" t="s">
        <v>156</v>
      </c>
      <c r="I19" s="241" t="s">
        <v>157</v>
      </c>
      <c r="J19" s="241" t="s">
        <v>158</v>
      </c>
      <c r="K19" s="241" t="s">
        <v>159</v>
      </c>
      <c r="L19" s="242" t="s">
        <v>160</v>
      </c>
      <c r="Q19" s="1">
        <v>0</v>
      </c>
      <c r="R19" s="1"/>
      <c r="S19" s="1">
        <v>1</v>
      </c>
    </row>
    <row r="20" spans="1:19" ht="15.75" thickBot="1">
      <c r="A20" s="240">
        <v>0</v>
      </c>
      <c r="B20" s="241"/>
      <c r="C20" s="241"/>
      <c r="D20" s="241"/>
      <c r="E20" s="241"/>
      <c r="F20" s="241"/>
      <c r="G20" s="241"/>
      <c r="H20" s="241"/>
      <c r="I20" s="241">
        <v>0</v>
      </c>
      <c r="J20" s="244"/>
      <c r="K20" s="244"/>
      <c r="L20" s="245"/>
      <c r="P20" s="32"/>
      <c r="Q20" s="27">
        <v>0.1</v>
      </c>
      <c r="R20" s="28">
        <f>I21/Q20</f>
        <v>1.3179999999999998</v>
      </c>
      <c r="S20" s="1">
        <v>1</v>
      </c>
    </row>
    <row r="21" spans="1:19">
      <c r="A21" s="246">
        <v>1</v>
      </c>
      <c r="B21" s="247">
        <v>0.59847671690000004</v>
      </c>
      <c r="C21" s="247">
        <v>0.88624772969999999</v>
      </c>
      <c r="D21" s="248">
        <v>2636</v>
      </c>
      <c r="E21" s="248">
        <v>1364</v>
      </c>
      <c r="F21" s="249">
        <f>SUM(D21:E21)</f>
        <v>4000</v>
      </c>
      <c r="G21" s="250">
        <f>D21/F21</f>
        <v>0.65900000000000003</v>
      </c>
      <c r="H21" s="250">
        <f>D21/$D$31</f>
        <v>0.1318</v>
      </c>
      <c r="I21" s="250">
        <f>H21</f>
        <v>0.1318</v>
      </c>
      <c r="J21" s="250">
        <f>E21/$E$31</f>
        <v>6.8199999999999997E-2</v>
      </c>
      <c r="K21" s="250">
        <f>J21</f>
        <v>6.8199999999999997E-2</v>
      </c>
      <c r="L21" s="251">
        <f>ABS(I21-K21)</f>
        <v>6.3600000000000004E-2</v>
      </c>
      <c r="P21" s="32"/>
      <c r="Q21" s="27">
        <v>0.2</v>
      </c>
      <c r="R21" s="28">
        <f t="shared" ref="R21:R29" si="8">I22/Q21</f>
        <v>1.24475</v>
      </c>
      <c r="S21" s="1">
        <v>1</v>
      </c>
    </row>
    <row r="22" spans="1:19">
      <c r="A22" s="252">
        <v>2</v>
      </c>
      <c r="B22" s="23">
        <v>0.56206549130000005</v>
      </c>
      <c r="C22" s="23">
        <v>0.59846806600000002</v>
      </c>
      <c r="D22" s="24">
        <v>2343</v>
      </c>
      <c r="E22" s="24">
        <v>1657</v>
      </c>
      <c r="F22" s="29">
        <f t="shared" ref="F22:F30" si="9">SUM(D22:E22)</f>
        <v>4000</v>
      </c>
      <c r="G22" s="30">
        <f t="shared" ref="G22:G30" si="10">D22/F22</f>
        <v>0.58574999999999999</v>
      </c>
      <c r="H22" s="30">
        <f t="shared" ref="H22:H30" si="11">D22/$D$31</f>
        <v>0.11715</v>
      </c>
      <c r="I22" s="30">
        <f>I21+H22</f>
        <v>0.24895</v>
      </c>
      <c r="J22" s="30">
        <f t="shared" ref="J22:J30" si="12">E22/$E$31</f>
        <v>8.2849999999999993E-2</v>
      </c>
      <c r="K22" s="30">
        <f>K21+J22</f>
        <v>0.15104999999999999</v>
      </c>
      <c r="L22" s="253">
        <f t="shared" ref="L22:L30" si="13">ABS(I22-K22)</f>
        <v>9.7900000000000015E-2</v>
      </c>
      <c r="P22" s="32"/>
      <c r="Q22" s="27">
        <v>0.3</v>
      </c>
      <c r="R22" s="28">
        <f t="shared" si="8"/>
        <v>1.2090000000000001</v>
      </c>
      <c r="S22" s="1">
        <v>1</v>
      </c>
    </row>
    <row r="23" spans="1:19">
      <c r="A23" s="252">
        <v>3</v>
      </c>
      <c r="B23" s="23">
        <v>0.53309173089999995</v>
      </c>
      <c r="C23" s="23">
        <v>0.56206342369999995</v>
      </c>
      <c r="D23" s="24">
        <v>2275</v>
      </c>
      <c r="E23" s="24">
        <v>1725</v>
      </c>
      <c r="F23" s="25">
        <f t="shared" si="9"/>
        <v>4000</v>
      </c>
      <c r="G23" s="26">
        <f t="shared" si="10"/>
        <v>0.56874999999999998</v>
      </c>
      <c r="H23" s="26">
        <f t="shared" si="11"/>
        <v>0.11375</v>
      </c>
      <c r="I23" s="26">
        <f>I22+H23</f>
        <v>0.36270000000000002</v>
      </c>
      <c r="J23" s="26">
        <f t="shared" si="12"/>
        <v>8.6249999999999993E-2</v>
      </c>
      <c r="K23" s="26">
        <f t="shared" ref="K23:K30" si="14">K22+J23</f>
        <v>0.23729999999999998</v>
      </c>
      <c r="L23" s="254">
        <f t="shared" si="13"/>
        <v>0.12540000000000004</v>
      </c>
      <c r="P23" s="32"/>
      <c r="Q23" s="27">
        <v>0.4</v>
      </c>
      <c r="R23" s="28">
        <f t="shared" si="8"/>
        <v>1.1788749999999999</v>
      </c>
      <c r="S23" s="1">
        <v>1</v>
      </c>
    </row>
    <row r="24" spans="1:19">
      <c r="A24" s="252">
        <v>4</v>
      </c>
      <c r="B24" s="23">
        <v>0.50698394579999995</v>
      </c>
      <c r="C24" s="23">
        <v>0.53309043659999999</v>
      </c>
      <c r="D24" s="24">
        <v>2177</v>
      </c>
      <c r="E24" s="24">
        <v>1823</v>
      </c>
      <c r="F24" s="25">
        <f t="shared" si="9"/>
        <v>4000</v>
      </c>
      <c r="G24" s="26">
        <f t="shared" si="10"/>
        <v>0.54425000000000001</v>
      </c>
      <c r="H24" s="26">
        <f t="shared" si="11"/>
        <v>0.10885</v>
      </c>
      <c r="I24" s="26">
        <f>I23+H24</f>
        <v>0.47155000000000002</v>
      </c>
      <c r="J24" s="26">
        <f t="shared" si="12"/>
        <v>9.1149999999999995E-2</v>
      </c>
      <c r="K24" s="26">
        <f t="shared" si="14"/>
        <v>0.32844999999999996</v>
      </c>
      <c r="L24" s="254">
        <f t="shared" si="13"/>
        <v>0.14310000000000006</v>
      </c>
      <c r="P24" s="32"/>
      <c r="Q24" s="27">
        <v>0.5</v>
      </c>
      <c r="R24" s="28">
        <f t="shared" si="8"/>
        <v>1.1605000000000001</v>
      </c>
      <c r="S24" s="1">
        <v>1</v>
      </c>
    </row>
    <row r="25" spans="1:19">
      <c r="A25" s="252">
        <v>5</v>
      </c>
      <c r="B25" s="23">
        <v>0.48316474139999999</v>
      </c>
      <c r="C25" s="23">
        <v>0.5069705484</v>
      </c>
      <c r="D25" s="24">
        <v>2174</v>
      </c>
      <c r="E25" s="24">
        <v>1826</v>
      </c>
      <c r="F25" s="25">
        <f t="shared" si="9"/>
        <v>4000</v>
      </c>
      <c r="G25" s="271">
        <f t="shared" si="10"/>
        <v>0.54349999999999998</v>
      </c>
      <c r="H25" s="30">
        <f t="shared" si="11"/>
        <v>0.1087</v>
      </c>
      <c r="I25" s="30">
        <f t="shared" ref="I25:I30" si="15">I24+H25</f>
        <v>0.58025000000000004</v>
      </c>
      <c r="J25" s="30">
        <f t="shared" si="12"/>
        <v>9.1300000000000006E-2</v>
      </c>
      <c r="K25" s="30">
        <f t="shared" si="14"/>
        <v>0.41974999999999996</v>
      </c>
      <c r="L25" s="253">
        <f t="shared" si="13"/>
        <v>0.16050000000000009</v>
      </c>
      <c r="P25" s="32"/>
      <c r="Q25" s="27">
        <v>0.6</v>
      </c>
      <c r="R25" s="28">
        <f t="shared" si="8"/>
        <v>1.1355833333333334</v>
      </c>
      <c r="S25" s="1">
        <v>1</v>
      </c>
    </row>
    <row r="26" spans="1:19">
      <c r="A26" s="252">
        <v>6</v>
      </c>
      <c r="B26" s="23">
        <v>0.45887312870000002</v>
      </c>
      <c r="C26" s="23">
        <v>0.48314329080000001</v>
      </c>
      <c r="D26" s="24">
        <v>2022</v>
      </c>
      <c r="E26" s="24">
        <v>1978</v>
      </c>
      <c r="F26" s="264">
        <f t="shared" si="9"/>
        <v>4000</v>
      </c>
      <c r="G26" s="33">
        <f t="shared" si="10"/>
        <v>0.50549999999999995</v>
      </c>
      <c r="H26" s="272">
        <f t="shared" si="11"/>
        <v>0.1011</v>
      </c>
      <c r="I26" s="31">
        <f t="shared" si="15"/>
        <v>0.68135000000000001</v>
      </c>
      <c r="J26" s="31">
        <f t="shared" si="12"/>
        <v>9.8900000000000002E-2</v>
      </c>
      <c r="K26" s="31">
        <f t="shared" si="14"/>
        <v>0.51864999999999994</v>
      </c>
      <c r="L26" s="255">
        <f t="shared" si="13"/>
        <v>0.16270000000000007</v>
      </c>
      <c r="P26" s="32"/>
      <c r="Q26" s="27">
        <v>0.7</v>
      </c>
      <c r="R26" s="28">
        <f t="shared" si="8"/>
        <v>1.1087142857142858</v>
      </c>
      <c r="S26" s="1">
        <v>1</v>
      </c>
    </row>
    <row r="27" spans="1:19">
      <c r="A27" s="252">
        <v>7</v>
      </c>
      <c r="B27" s="23">
        <v>0.43254148609999998</v>
      </c>
      <c r="C27" s="23">
        <v>0.45883111519999997</v>
      </c>
      <c r="D27" s="24">
        <v>1895</v>
      </c>
      <c r="E27" s="24">
        <v>2105</v>
      </c>
      <c r="F27" s="25">
        <f t="shared" si="9"/>
        <v>4000</v>
      </c>
      <c r="G27" s="243">
        <f t="shared" si="10"/>
        <v>0.47375</v>
      </c>
      <c r="H27" s="26">
        <f t="shared" si="11"/>
        <v>9.4750000000000001E-2</v>
      </c>
      <c r="I27" s="26">
        <f t="shared" si="15"/>
        <v>0.77610000000000001</v>
      </c>
      <c r="J27" s="26">
        <f t="shared" si="12"/>
        <v>0.10525</v>
      </c>
      <c r="K27" s="26">
        <f t="shared" si="14"/>
        <v>0.6238999999999999</v>
      </c>
      <c r="L27" s="254">
        <f t="shared" si="13"/>
        <v>0.15220000000000011</v>
      </c>
      <c r="P27" s="32"/>
      <c r="Q27" s="27">
        <v>0.8</v>
      </c>
      <c r="R27" s="28">
        <f t="shared" si="8"/>
        <v>1.0734999999999999</v>
      </c>
      <c r="S27" s="1">
        <v>1</v>
      </c>
    </row>
    <row r="28" spans="1:19">
      <c r="A28" s="252">
        <v>8</v>
      </c>
      <c r="B28" s="23">
        <v>0.40216871320000003</v>
      </c>
      <c r="C28" s="23">
        <v>0.43252616389999998</v>
      </c>
      <c r="D28" s="24">
        <v>1654</v>
      </c>
      <c r="E28" s="24">
        <v>2346</v>
      </c>
      <c r="F28" s="25">
        <f t="shared" si="9"/>
        <v>4000</v>
      </c>
      <c r="G28" s="26">
        <f t="shared" si="10"/>
        <v>0.41349999999999998</v>
      </c>
      <c r="H28" s="26">
        <f t="shared" si="11"/>
        <v>8.2699999999999996E-2</v>
      </c>
      <c r="I28" s="26">
        <f t="shared" si="15"/>
        <v>0.85880000000000001</v>
      </c>
      <c r="J28" s="26">
        <f t="shared" si="12"/>
        <v>0.1173</v>
      </c>
      <c r="K28" s="26">
        <f t="shared" si="14"/>
        <v>0.74119999999999986</v>
      </c>
      <c r="L28" s="254">
        <f t="shared" si="13"/>
        <v>0.11760000000000015</v>
      </c>
      <c r="P28" s="32"/>
      <c r="Q28" s="27">
        <v>0.9</v>
      </c>
      <c r="R28" s="28">
        <f t="shared" si="8"/>
        <v>1.0385555555555555</v>
      </c>
      <c r="S28" s="1">
        <v>1</v>
      </c>
    </row>
    <row r="29" spans="1:19">
      <c r="A29" s="252">
        <v>9</v>
      </c>
      <c r="B29" s="23">
        <v>0.35737917969999999</v>
      </c>
      <c r="C29" s="23">
        <v>0.40216400079999998</v>
      </c>
      <c r="D29" s="24">
        <v>1518</v>
      </c>
      <c r="E29" s="24">
        <v>2482</v>
      </c>
      <c r="F29" s="25">
        <f t="shared" si="9"/>
        <v>4000</v>
      </c>
      <c r="G29" s="26">
        <f t="shared" si="10"/>
        <v>0.3795</v>
      </c>
      <c r="H29" s="26">
        <f t="shared" si="11"/>
        <v>7.5899999999999995E-2</v>
      </c>
      <c r="I29" s="26">
        <f t="shared" si="15"/>
        <v>0.93469999999999998</v>
      </c>
      <c r="J29" s="26">
        <f t="shared" si="12"/>
        <v>0.1241</v>
      </c>
      <c r="K29" s="26">
        <f t="shared" si="14"/>
        <v>0.86529999999999985</v>
      </c>
      <c r="L29" s="254">
        <f t="shared" si="13"/>
        <v>6.9400000000000128E-2</v>
      </c>
      <c r="P29" s="32"/>
      <c r="Q29" s="27">
        <v>1</v>
      </c>
      <c r="R29" s="28">
        <f t="shared" si="8"/>
        <v>1</v>
      </c>
      <c r="S29" s="32">
        <v>1</v>
      </c>
    </row>
    <row r="30" spans="1:19" ht="15.75" thickBot="1">
      <c r="A30" s="256">
        <v>10</v>
      </c>
      <c r="B30" s="257">
        <v>0.16056021540000001</v>
      </c>
      <c r="C30" s="257">
        <v>0.35737380569999999</v>
      </c>
      <c r="D30" s="258">
        <v>1306</v>
      </c>
      <c r="E30" s="258">
        <v>2694</v>
      </c>
      <c r="F30" s="259">
        <f t="shared" si="9"/>
        <v>4000</v>
      </c>
      <c r="G30" s="260">
        <f t="shared" si="10"/>
        <v>0.32650000000000001</v>
      </c>
      <c r="H30" s="260">
        <f t="shared" si="11"/>
        <v>6.5299999999999997E-2</v>
      </c>
      <c r="I30" s="260">
        <f t="shared" si="15"/>
        <v>1</v>
      </c>
      <c r="J30" s="260">
        <f t="shared" si="12"/>
        <v>0.13469999999999999</v>
      </c>
      <c r="K30" s="260">
        <f t="shared" si="14"/>
        <v>0.99999999999999978</v>
      </c>
      <c r="L30" s="261">
        <f t="shared" si="13"/>
        <v>2.2204460492503131E-16</v>
      </c>
    </row>
    <row r="31" spans="1:19" ht="15.75" thickBot="1">
      <c r="A31" s="273"/>
      <c r="B31" s="273"/>
      <c r="C31" s="273"/>
      <c r="D31" s="268">
        <f>SUM(D21:D30)</f>
        <v>20000</v>
      </c>
      <c r="E31" s="269">
        <f>SUM(E21:E30)</f>
        <v>20000</v>
      </c>
      <c r="F31" s="270">
        <f>SUM(F21:F30)</f>
        <v>40000</v>
      </c>
      <c r="G31" s="273"/>
      <c r="H31" s="273"/>
      <c r="I31" s="273"/>
      <c r="J31" s="273"/>
      <c r="K31" s="262" t="s">
        <v>160</v>
      </c>
      <c r="L31" s="263">
        <f>MAX(L21:L30)</f>
        <v>0.16270000000000007</v>
      </c>
    </row>
  </sheetData>
  <mergeCells count="2">
    <mergeCell ref="A1:I1"/>
    <mergeCell ref="A18:I18"/>
  </mergeCells>
  <conditionalFormatting sqref="G4:G13">
    <cfRule type="dataBar" priority="3">
      <dataBar>
        <cfvo type="min" val="0"/>
        <cfvo type="max" val="0"/>
        <color rgb="FF638EC6"/>
      </dataBar>
    </cfRule>
  </conditionalFormatting>
  <conditionalFormatting sqref="G21:G30">
    <cfRule type="dataBar" priority="2">
      <dataBar>
        <cfvo type="min" val="0"/>
        <cfvo type="max" val="0"/>
        <color rgb="FF638EC6"/>
      </dataBar>
    </cfRule>
  </conditionalFormatting>
  <conditionalFormatting sqref="G21:G3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Steps</vt:lpstr>
      <vt:lpstr>Outlier </vt:lpstr>
      <vt:lpstr>Missing Value Imputation</vt:lpstr>
      <vt:lpstr>factor analysis</vt:lpstr>
      <vt:lpstr>Chi Square</vt:lpstr>
      <vt:lpstr>Final Variables</vt:lpstr>
      <vt:lpstr>Output</vt:lpstr>
      <vt:lpstr>Deciles</vt:lpstr>
      <vt:lpstr>Final Output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2016-10-03T14:50:04Z</dcterms:modified>
</cp:coreProperties>
</file>