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0" yWindow="45" windowWidth="15120" windowHeight="7635"/>
  </bookViews>
  <sheets>
    <sheet name="Zeitplan" sheetId="1" r:id="rId1"/>
    <sheet name="Tätigkeiten und Meilensteine" sheetId="2" r:id="rId2"/>
  </sheets>
  <calcPr calcId="125725"/>
</workbook>
</file>

<file path=xl/calcChain.xml><?xml version="1.0" encoding="utf-8"?>
<calcChain xmlns="http://schemas.openxmlformats.org/spreadsheetml/2006/main">
  <c r="W42" i="1"/>
  <c r="AA42"/>
  <c r="S42" l="1"/>
  <c r="Q42"/>
  <c r="H42"/>
  <c r="I19"/>
  <c r="J19" s="1"/>
  <c r="AH41"/>
  <c r="AF41"/>
  <c r="AD41"/>
  <c r="AB41"/>
  <c r="Z41"/>
  <c r="X41"/>
  <c r="V41"/>
  <c r="V42" s="1"/>
  <c r="R41"/>
  <c r="P41"/>
  <c r="N41"/>
  <c r="I41" l="1"/>
  <c r="I39"/>
  <c r="I38"/>
  <c r="I37"/>
  <c r="I36"/>
  <c r="I42" s="1"/>
  <c r="I35"/>
  <c r="I34"/>
  <c r="I32"/>
  <c r="I30"/>
  <c r="I29"/>
  <c r="I27"/>
  <c r="I26"/>
  <c r="I25"/>
  <c r="I24"/>
  <c r="I23"/>
  <c r="I22"/>
  <c r="I21"/>
  <c r="I18"/>
  <c r="I17"/>
  <c r="I16"/>
  <c r="I15"/>
  <c r="I13"/>
  <c r="I12"/>
  <c r="I11"/>
  <c r="I10"/>
  <c r="I8"/>
  <c r="O42"/>
  <c r="P42"/>
  <c r="R42"/>
  <c r="X42"/>
  <c r="Y42"/>
  <c r="Z42"/>
  <c r="AB42"/>
  <c r="AC42"/>
  <c r="AD42"/>
  <c r="AE42"/>
  <c r="AF42"/>
  <c r="AG42"/>
  <c r="AH42"/>
  <c r="AI42"/>
  <c r="J18" l="1"/>
  <c r="J35"/>
  <c r="J36"/>
  <c r="J37"/>
  <c r="J39"/>
  <c r="J38"/>
  <c r="J32"/>
  <c r="J26"/>
  <c r="J25"/>
  <c r="N42"/>
  <c r="J8" l="1"/>
  <c r="J10"/>
  <c r="J11"/>
  <c r="J12"/>
  <c r="J15"/>
  <c r="J16"/>
  <c r="J17"/>
  <c r="J21"/>
  <c r="J22"/>
  <c r="J23"/>
  <c r="J24"/>
  <c r="J27"/>
  <c r="J29"/>
  <c r="J30"/>
  <c r="J34"/>
  <c r="J42" l="1"/>
</calcChain>
</file>

<file path=xl/sharedStrings.xml><?xml version="1.0" encoding="utf-8"?>
<sst xmlns="http://schemas.openxmlformats.org/spreadsheetml/2006/main" count="256" uniqueCount="143">
  <si>
    <t>Aufwand</t>
  </si>
  <si>
    <t>Status</t>
  </si>
  <si>
    <t>Arbeitsschritt</t>
  </si>
  <si>
    <t>Tätigkeiten</t>
  </si>
  <si>
    <t>Soll [h]</t>
  </si>
  <si>
    <t>Ist [h]</t>
  </si>
  <si>
    <t>Abweichung [%]</t>
  </si>
  <si>
    <t>Abhängigkeit</t>
  </si>
  <si>
    <t>Nächster Schritt</t>
  </si>
  <si>
    <t>Geplanter Ablauf</t>
  </si>
  <si>
    <t>Voraussetzung</t>
  </si>
  <si>
    <t>Meilenstein
[Datum]</t>
  </si>
  <si>
    <t xml:space="preserve">Total: </t>
  </si>
  <si>
    <t>Pufferzeit</t>
  </si>
  <si>
    <t>#201</t>
  </si>
  <si>
    <t>#301</t>
  </si>
  <si>
    <t>#302</t>
  </si>
  <si>
    <t>#303</t>
  </si>
  <si>
    <t>#401</t>
  </si>
  <si>
    <t>#402</t>
  </si>
  <si>
    <t>#403</t>
  </si>
  <si>
    <t>#501</t>
  </si>
  <si>
    <t>#502</t>
  </si>
  <si>
    <t>#601</t>
  </si>
  <si>
    <t>x</t>
  </si>
  <si>
    <t>#701</t>
  </si>
  <si>
    <t>#404</t>
  </si>
  <si>
    <t>#101</t>
  </si>
  <si>
    <t>#801</t>
  </si>
  <si>
    <t>#202</t>
  </si>
  <si>
    <t>#203</t>
  </si>
  <si>
    <t>#204</t>
  </si>
  <si>
    <t>#700</t>
  </si>
  <si>
    <t>#800</t>
  </si>
  <si>
    <t>#405</t>
  </si>
  <si>
    <t>#702</t>
  </si>
  <si>
    <t>#703</t>
  </si>
  <si>
    <t>#704</t>
  </si>
  <si>
    <t>#100</t>
  </si>
  <si>
    <t>#200</t>
  </si>
  <si>
    <t>#300</t>
  </si>
  <si>
    <t>#400</t>
  </si>
  <si>
    <t>#500</t>
  </si>
  <si>
    <t>#600</t>
  </si>
  <si>
    <t>Zeitplan IPA</t>
  </si>
  <si>
    <t>Planen</t>
  </si>
  <si>
    <t>Entscheiden</t>
  </si>
  <si>
    <t>Realisieren</t>
  </si>
  <si>
    <t>Kontrollieren</t>
  </si>
  <si>
    <t>Karfreitag</t>
  </si>
  <si>
    <t>Ostermontag</t>
  </si>
  <si>
    <t>Informieren</t>
  </si>
  <si>
    <t>Projektauftrag lesen und Workflow verstehen</t>
  </si>
  <si>
    <t>Tätigkeiten und Meilensteine finden und beschreiben</t>
  </si>
  <si>
    <t xml:space="preserve">Zeitplan (soll) mit Geplantem Ablauf </t>
  </si>
  <si>
    <t>Arbeitsumgebung einrichten</t>
  </si>
  <si>
    <t>Tätigkeit</t>
  </si>
  <si>
    <t>Beschreibung</t>
  </si>
  <si>
    <t>Arbeitseinheiten finden und beschreiben, anschliessend Meilensteine definieren</t>
  </si>
  <si>
    <t>Zeitplanung: Soll-Zeit-Spalte für jede Tätigkeit und Geplanter Ablauf festlegen (wann wird welche Tätigkeit ausgeführt)</t>
  </si>
  <si>
    <t>Vorlagen und IPA-Bericht aufbauen</t>
  </si>
  <si>
    <t>GUI-Konzept erarbeiten</t>
  </si>
  <si>
    <t>GUI-Entwurf erstellen</t>
  </si>
  <si>
    <t>GUI-Entwurf optimieren</t>
  </si>
  <si>
    <t>IPA Dominik Zgraggen</t>
  </si>
  <si>
    <t>#304</t>
  </si>
  <si>
    <t>Akzeptanztest-Spezifikation ermitteln</t>
  </si>
  <si>
    <t xml:space="preserve">Oberfläche mit GUIDE erstellen inkl. Benennung </t>
  </si>
  <si>
    <t>Coding2: Einbinden des bestehenden Codes zur Simulierung</t>
  </si>
  <si>
    <t>White-Box Testfälle ermitteln</t>
  </si>
  <si>
    <t>Help-Funktion erstellen</t>
  </si>
  <si>
    <t>Struktogramme Callback-functions</t>
  </si>
  <si>
    <t>Coding3: Usability Improve / Error Handling</t>
  </si>
  <si>
    <t>#407</t>
  </si>
  <si>
    <t>#406</t>
  </si>
  <si>
    <t xml:space="preserve">#405 </t>
  </si>
  <si>
    <t>White-Box-Test durchführen</t>
  </si>
  <si>
    <t>Diverses</t>
  </si>
  <si>
    <t>Zeitplan (ist) einfügen</t>
  </si>
  <si>
    <t>Arbeitsjournal führen</t>
  </si>
  <si>
    <t>IPA-Bericht führen</t>
  </si>
  <si>
    <t>Meeting mit Auftraggeber</t>
  </si>
  <si>
    <t>Abgabe: drucken, binden, upload</t>
  </si>
  <si>
    <t>#706</t>
  </si>
  <si>
    <t>#705</t>
  </si>
  <si>
    <t>Abschliessen</t>
  </si>
  <si>
    <t>Gespräch mit Erstexpert (Kick-Off)</t>
  </si>
  <si>
    <t>Nr.</t>
  </si>
  <si>
    <t>Die einzelnen Workflowschritte werden im GUI dargestellt, dass am Ende das ganze GUI entworfen ist.</t>
  </si>
  <si>
    <t>Das bestehende GUI von #302 wird überarbeitet und nochmals durchdacht.</t>
  </si>
  <si>
    <t>Die etwas komplexeren User-Interaktionen auf dem GUI werden mit einem Struktogramm dargestellt.</t>
  </si>
  <si>
    <t>Die Schnittstelle im Fremdcode muss gefunden werden. Der bestehende Code wird sinnvoll integriert und wo nötig angepasst.</t>
  </si>
  <si>
    <t>Help-Funktion wird integriert und der Help-Text verfasst. (ersetzt Benutzeranleitung)</t>
  </si>
  <si>
    <t>Test durchführen wie er in #405 definiert wurde.</t>
  </si>
  <si>
    <t>Das GUI wird mit Code-Ergänzungen benutzerfreundlicher und kann auf ungewünschte Eingaben usw. reagieren.</t>
  </si>
  <si>
    <t>IPA-Bericht wird mit Deckblatt 1 gedruckt, gebunden und dann dem Fachvorgesetzten zugestellt. Zweites Exemplar wird dem Zweitexperten zugestellt. Alle Dokumente und Anhänge mussen rechtzeitig auf PkOrg hochgeladen werden.</t>
  </si>
  <si>
    <t>Das Arbeitsjournal wird an jedem Abend verfasst.</t>
  </si>
  <si>
    <t>Im IPA-Bericht werden alle Arbeitsschritte und Bestandteile des Projekts beschrieben. Das Verfassen und Zusammentragen erfordert viel Aufwand.</t>
  </si>
  <si>
    <t>Geplant ist an jedem zweiten Tag für eine halbe Stunde mit dem Auftraggeber/Fachvorgesetzen die Arbeit zu besprechen.</t>
  </si>
  <si>
    <t>Der Experte kommt vorbei. Es werden Informationen zur IPA ausgetauscht.</t>
  </si>
  <si>
    <t>Vorlagen für Arbeitsjournal und Testspezifikation erstellen und IPA-Bericht strukturieren</t>
  </si>
  <si>
    <t xml:space="preserve">Es wird die Grundlegende Funktionsweise der Benutzeroberfläche erarbeitet: Wie wird der Benutzer durch den Workflow geführt? Fenster, Tabs,…? (ohne auf GUI-Elemente wie Buttons usw. einzugehen) </t>
  </si>
  <si>
    <t>Es wird mit Hilfe der Anforderungen der User-Akzeptanztest ermittelt, welcher in Schritt #502 von einem Mitarbeiter durchgeführt wird.</t>
  </si>
  <si>
    <t xml:space="preserve">Matlab GUIDE ermöglicht das GUI graphisch zusammenzustellen. Die Elemente können auf die Oberfläche gezogen und angepasst werden. Dieser Schritt bildet die Grundlage für die zuerstellende Software. </t>
  </si>
  <si>
    <t>Den GUI-Elementen, welche eine Interaktion ermöglichen sollen, wird die Funktion verliehen (gemäss Struktogramm implementiert)</t>
  </si>
  <si>
    <t>Mit dem Stand nach #404 können die White-Box-Testfälle ermittelt und dann in #502 durchgeführt werden.</t>
  </si>
  <si>
    <t>Test wird von einem Mitarbeiter durchgeführt. Als Hilfe dient ihm die in #304 erstellte Testspezifikation.</t>
  </si>
  <si>
    <t>An Jedem Tag wird der Zeitplan mit der Ist-Stundenanzahl ergänzt. So wird auch erkannt, ob man im Verzug ist.</t>
  </si>
  <si>
    <t>Meilensteine</t>
  </si>
  <si>
    <t>Datum</t>
  </si>
  <si>
    <t>Arbeitsschritte</t>
  </si>
  <si>
    <t>Zeitplanung abgeschlossen (Abgabe an Expert)</t>
  </si>
  <si>
    <t>#101 bis und mit #202</t>
  </si>
  <si>
    <t>Entscheidugnsphase / GUI-Entwurf fertig</t>
  </si>
  <si>
    <t>Abgabe / Projektende</t>
  </si>
  <si>
    <t>#401 bis und mit #407</t>
  </si>
  <si>
    <t>#501 und #502</t>
  </si>
  <si>
    <t>Administratives / Organisatorisches</t>
  </si>
  <si>
    <t>Detailbeschreibung des Auftrags gemäss PkOrg und die im Vorfeld erstellte Workflow-Analyse verstehen.</t>
  </si>
  <si>
    <t>Coding1: Callback-functions implementieren</t>
  </si>
  <si>
    <t>OK</t>
  </si>
  <si>
    <t>Meilenstein</t>
  </si>
  <si>
    <t>Kontroll-Phase</t>
  </si>
  <si>
    <t>Realisierungs-Phase</t>
  </si>
  <si>
    <t>Soll</t>
  </si>
  <si>
    <t>Ist</t>
  </si>
  <si>
    <t>Geplanter Ablauf (Soll)</t>
  </si>
  <si>
    <t>Negative Abweichung vom Soll (Verzug)</t>
  </si>
  <si>
    <t>Positive Abweichung vom Soll</t>
  </si>
  <si>
    <t>z.B. schreiben von Email, vereinbaren von Terminen, Backup machen</t>
  </si>
  <si>
    <t>Akzeptanz-Test durchführen</t>
  </si>
  <si>
    <t>Puffer / Reserve</t>
  </si>
  <si>
    <t>#305</t>
  </si>
  <si>
    <t>Review GUI-Konzept</t>
  </si>
  <si>
    <t>erfolgt</t>
  </si>
  <si>
    <t>Wurde bereits vor IPA eingerichtet (mit der Vorarbeit)</t>
  </si>
  <si>
    <t>Das GUI-Konzept wird mit einem Mitarbeiter besprochen und wenn nötig angepasst.</t>
  </si>
  <si>
    <t>#203 bis und mit #305</t>
  </si>
  <si>
    <t>An jedem Tag 0.8h = insesamt ein Tag Pufferzeit</t>
  </si>
  <si>
    <t>angep.</t>
  </si>
  <si>
    <t>0,1</t>
  </si>
  <si>
    <t>Ok</t>
  </si>
  <si>
    <t>upload bis 18:00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</si>
</sst>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color theme="1"/>
      <name val="Arial"/>
      <family val="2"/>
    </font>
    <font>
      <sz val="12"/>
      <name val="Times New Roman"/>
      <family val="1"/>
    </font>
    <font>
      <b/>
      <i/>
      <sz val="20"/>
      <color indexed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0" tint="-0.149967955565050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 tint="-0.249977111117893"/>
      </patternFill>
    </fill>
    <fill>
      <patternFill patternType="lightDown">
        <bgColor theme="7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lightDown"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 applyFill="0" applyBorder="0" applyProtection="0"/>
    <xf numFmtId="0" fontId="5" fillId="2" borderId="1">
      <alignment horizontal="center" vertical="center"/>
    </xf>
    <xf numFmtId="0" fontId="4" fillId="3" borderId="2"/>
    <xf numFmtId="0" fontId="2" fillId="0" borderId="3" applyFill="0" applyProtection="0">
      <alignment horizontal="center" vertical="center"/>
    </xf>
    <xf numFmtId="0" fontId="3" fillId="0" borderId="0" applyFill="0" applyProtection="0">
      <alignment vertical="center"/>
    </xf>
    <xf numFmtId="0" fontId="4" fillId="0" borderId="0" applyFill="0" applyBorder="0" applyProtection="0"/>
    <xf numFmtId="0" fontId="7" fillId="4" borderId="4" applyBorder="0">
      <alignment horizontal="center" vertical="center" textRotation="90"/>
    </xf>
  </cellStyleXfs>
  <cellXfs count="250">
    <xf numFmtId="0" fontId="0" fillId="0" borderId="0" xfId="0"/>
    <xf numFmtId="0" fontId="7" fillId="0" borderId="0" xfId="0" applyFont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6" fillId="11" borderId="5" xfId="6" applyFont="1" applyFill="1" applyBorder="1" applyAlignment="1">
      <alignment horizontal="left" vertical="center"/>
    </xf>
    <xf numFmtId="0" fontId="6" fillId="11" borderId="5" xfId="6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7" fillId="8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textRotation="90"/>
    </xf>
    <xf numFmtId="0" fontId="7" fillId="6" borderId="7" xfId="0" applyFont="1" applyFill="1" applyBorder="1" applyAlignment="1">
      <alignment horizontal="center" vertical="center" textRotation="90"/>
    </xf>
    <xf numFmtId="0" fontId="7" fillId="5" borderId="7" xfId="0" applyFont="1" applyFill="1" applyBorder="1" applyAlignment="1">
      <alignment horizontal="center" vertical="center" textRotation="90"/>
    </xf>
    <xf numFmtId="0" fontId="7" fillId="7" borderId="7" xfId="0" applyFont="1" applyFill="1" applyBorder="1" applyAlignment="1">
      <alignment horizontal="center" vertical="center" textRotation="90" wrapText="1"/>
    </xf>
    <xf numFmtId="0" fontId="7" fillId="7" borderId="22" xfId="0" applyFont="1" applyFill="1" applyBorder="1" applyAlignment="1">
      <alignment horizontal="center" vertical="center" textRotation="90"/>
    </xf>
    <xf numFmtId="0" fontId="7" fillId="5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23" borderId="19" xfId="0" applyFont="1" applyFill="1" applyBorder="1" applyAlignment="1">
      <alignment horizontal="center" vertical="center"/>
    </xf>
    <xf numFmtId="0" fontId="7" fillId="23" borderId="18" xfId="0" applyFont="1" applyFill="1" applyBorder="1" applyAlignment="1">
      <alignment horizontal="center" vertical="center"/>
    </xf>
    <xf numFmtId="0" fontId="7" fillId="22" borderId="27" xfId="0" applyFont="1" applyFill="1" applyBorder="1" applyAlignment="1">
      <alignment horizontal="center" vertical="center"/>
    </xf>
    <xf numFmtId="14" fontId="7" fillId="7" borderId="4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 textRotation="90"/>
    </xf>
    <xf numFmtId="0" fontId="7" fillId="9" borderId="12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12" borderId="8" xfId="0" applyNumberFormat="1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164" fontId="7" fillId="0" borderId="24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4" fontId="7" fillId="0" borderId="34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3" xfId="0" applyNumberFormat="1" applyFont="1" applyFill="1" applyBorder="1" applyAlignment="1">
      <alignment horizontal="center" vertical="center"/>
    </xf>
    <xf numFmtId="164" fontId="7" fillId="0" borderId="16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32" xfId="0" applyNumberFormat="1" applyFont="1" applyFill="1" applyBorder="1" applyAlignment="1">
      <alignment horizontal="center" vertical="center"/>
    </xf>
    <xf numFmtId="164" fontId="7" fillId="11" borderId="14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0" borderId="40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25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2" fontId="7" fillId="12" borderId="26" xfId="0" applyNumberFormat="1" applyFont="1" applyFill="1" applyBorder="1" applyAlignment="1">
      <alignment vertical="center"/>
    </xf>
    <xf numFmtId="2" fontId="7" fillId="12" borderId="5" xfId="0" applyNumberFormat="1" applyFont="1" applyFill="1" applyBorder="1" applyAlignment="1">
      <alignment vertical="center"/>
    </xf>
    <xf numFmtId="2" fontId="7" fillId="12" borderId="15" xfId="0" applyNumberFormat="1" applyFont="1" applyFill="1" applyBorder="1" applyAlignment="1">
      <alignment vertical="center"/>
    </xf>
    <xf numFmtId="2" fontId="7" fillId="10" borderId="26" xfId="0" applyNumberFormat="1" applyFont="1" applyFill="1" applyBorder="1" applyAlignment="1">
      <alignment vertical="center"/>
    </xf>
    <xf numFmtId="2" fontId="7" fillId="10" borderId="5" xfId="0" applyNumberFormat="1" applyFont="1" applyFill="1" applyBorder="1" applyAlignment="1">
      <alignment vertical="center"/>
    </xf>
    <xf numFmtId="2" fontId="7" fillId="10" borderId="15" xfId="0" applyNumberFormat="1" applyFont="1" applyFill="1" applyBorder="1" applyAlignment="1">
      <alignment vertical="center"/>
    </xf>
    <xf numFmtId="2" fontId="7" fillId="18" borderId="26" xfId="0" applyNumberFormat="1" applyFont="1" applyFill="1" applyBorder="1" applyAlignment="1">
      <alignment vertical="center"/>
    </xf>
    <xf numFmtId="2" fontId="7" fillId="18" borderId="5" xfId="0" applyNumberFormat="1" applyFont="1" applyFill="1" applyBorder="1" applyAlignment="1">
      <alignment vertical="center"/>
    </xf>
    <xf numFmtId="2" fontId="7" fillId="18" borderId="15" xfId="0" applyNumberFormat="1" applyFont="1" applyFill="1" applyBorder="1" applyAlignment="1">
      <alignment vertical="center"/>
    </xf>
    <xf numFmtId="2" fontId="8" fillId="17" borderId="26" xfId="0" applyNumberFormat="1" applyFont="1" applyFill="1" applyBorder="1" applyAlignment="1">
      <alignment vertical="center"/>
    </xf>
    <xf numFmtId="2" fontId="8" fillId="17" borderId="5" xfId="0" applyNumberFormat="1" applyFont="1" applyFill="1" applyBorder="1" applyAlignment="1">
      <alignment vertical="center"/>
    </xf>
    <xf numFmtId="2" fontId="8" fillId="17" borderId="15" xfId="0" applyNumberFormat="1" applyFont="1" applyFill="1" applyBorder="1" applyAlignment="1">
      <alignment vertical="center"/>
    </xf>
    <xf numFmtId="164" fontId="7" fillId="0" borderId="42" xfId="0" applyNumberFormat="1" applyFont="1" applyFill="1" applyBorder="1" applyAlignment="1">
      <alignment horizontal="center" vertical="center"/>
    </xf>
    <xf numFmtId="0" fontId="7" fillId="23" borderId="36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4" borderId="36" xfId="0" applyFont="1" applyFill="1" applyBorder="1" applyAlignment="1">
      <alignment horizontal="center" vertical="center"/>
    </xf>
    <xf numFmtId="0" fontId="13" fillId="0" borderId="46" xfId="0" applyFont="1" applyBorder="1"/>
    <xf numFmtId="0" fontId="13" fillId="0" borderId="0" xfId="0" applyFont="1" applyBorder="1"/>
    <xf numFmtId="0" fontId="7" fillId="0" borderId="25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0" fontId="0" fillId="0" borderId="25" xfId="0" applyBorder="1"/>
    <xf numFmtId="0" fontId="7" fillId="8" borderId="3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 vertical="center"/>
    </xf>
    <xf numFmtId="0" fontId="7" fillId="23" borderId="41" xfId="0" applyFont="1" applyFill="1" applyBorder="1" applyAlignment="1">
      <alignment horizontal="center" vertical="center"/>
    </xf>
    <xf numFmtId="0" fontId="7" fillId="9" borderId="49" xfId="0" applyFont="1" applyFill="1" applyBorder="1" applyAlignment="1">
      <alignment horizontal="center" vertical="center"/>
    </xf>
    <xf numFmtId="0" fontId="7" fillId="0" borderId="0" xfId="0" applyFont="1"/>
    <xf numFmtId="0" fontId="7" fillId="28" borderId="23" xfId="0" applyFont="1" applyFill="1" applyBorder="1" applyAlignment="1">
      <alignment horizontal="center" vertical="center"/>
    </xf>
    <xf numFmtId="2" fontId="7" fillId="27" borderId="5" xfId="0" applyNumberFormat="1" applyFont="1" applyFill="1" applyBorder="1" applyAlignment="1">
      <alignment vertical="center"/>
    </xf>
    <xf numFmtId="2" fontId="7" fillId="27" borderId="15" xfId="0" applyNumberFormat="1" applyFont="1" applyFill="1" applyBorder="1" applyAlignment="1">
      <alignment vertical="center"/>
    </xf>
    <xf numFmtId="0" fontId="7" fillId="26" borderId="0" xfId="0" applyFont="1" applyFill="1" applyBorder="1" applyAlignment="1">
      <alignment horizontal="center" vertical="center"/>
    </xf>
    <xf numFmtId="2" fontId="7" fillId="27" borderId="26" xfId="0" applyNumberFormat="1" applyFont="1" applyFill="1" applyBorder="1" applyAlignment="1">
      <alignment horizontal="center" vertical="center"/>
    </xf>
    <xf numFmtId="2" fontId="7" fillId="27" borderId="5" xfId="0" applyNumberFormat="1" applyFont="1" applyFill="1" applyBorder="1" applyAlignment="1">
      <alignment horizontal="center" vertical="center"/>
    </xf>
    <xf numFmtId="0" fontId="7" fillId="29" borderId="0" xfId="0" applyFont="1" applyFill="1" applyAlignment="1">
      <alignment horizontal="center" vertical="center" textRotation="90"/>
    </xf>
    <xf numFmtId="164" fontId="7" fillId="29" borderId="2" xfId="0" applyNumberFormat="1" applyFont="1" applyFill="1" applyBorder="1" applyAlignment="1">
      <alignment horizontal="center" vertical="center"/>
    </xf>
    <xf numFmtId="164" fontId="7" fillId="29" borderId="16" xfId="0" applyNumberFormat="1" applyFont="1" applyFill="1" applyBorder="1" applyAlignment="1">
      <alignment horizontal="center" vertical="center"/>
    </xf>
    <xf numFmtId="164" fontId="7" fillId="29" borderId="24" xfId="0" applyNumberFormat="1" applyFont="1" applyFill="1" applyBorder="1" applyAlignment="1">
      <alignment horizontal="center" vertical="center"/>
    </xf>
    <xf numFmtId="164" fontId="7" fillId="29" borderId="4" xfId="0" applyNumberFormat="1" applyFont="1" applyFill="1" applyBorder="1" applyAlignment="1">
      <alignment horizontal="center" vertical="center"/>
    </xf>
    <xf numFmtId="164" fontId="7" fillId="29" borderId="0" xfId="0" applyNumberFormat="1" applyFont="1" applyFill="1" applyBorder="1" applyAlignment="1">
      <alignment horizontal="center" vertical="center"/>
    </xf>
    <xf numFmtId="164" fontId="7" fillId="29" borderId="22" xfId="0" applyNumberFormat="1" applyFont="1" applyFill="1" applyBorder="1" applyAlignment="1">
      <alignment horizontal="center" vertical="center"/>
    </xf>
    <xf numFmtId="0" fontId="7" fillId="0" borderId="25" xfId="0" applyFont="1" applyBorder="1"/>
    <xf numFmtId="0" fontId="7" fillId="0" borderId="25" xfId="0" applyFont="1" applyBorder="1" applyAlignment="1"/>
    <xf numFmtId="0" fontId="0" fillId="0" borderId="19" xfId="0" applyBorder="1"/>
    <xf numFmtId="0" fontId="0" fillId="0" borderId="46" xfId="0" applyBorder="1"/>
    <xf numFmtId="14" fontId="0" fillId="0" borderId="19" xfId="0" applyNumberFormat="1" applyBorder="1" applyAlignment="1">
      <alignment horizontal="left"/>
    </xf>
    <xf numFmtId="0" fontId="13" fillId="0" borderId="0" xfId="0" applyFont="1" applyFill="1" applyBorder="1"/>
    <xf numFmtId="0" fontId="7" fillId="30" borderId="25" xfId="0" applyFont="1" applyFill="1" applyBorder="1" applyAlignment="1">
      <alignment horizontal="center" vertical="center"/>
    </xf>
    <xf numFmtId="164" fontId="7" fillId="30" borderId="34" xfId="0" applyNumberFormat="1" applyFont="1" applyFill="1" applyBorder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 vertical="center"/>
    </xf>
    <xf numFmtId="164" fontId="7" fillId="30" borderId="2" xfId="0" applyNumberFormat="1" applyFont="1" applyFill="1" applyBorder="1" applyAlignment="1">
      <alignment horizontal="center" vertical="center"/>
    </xf>
    <xf numFmtId="164" fontId="7" fillId="30" borderId="16" xfId="0" applyNumberFormat="1" applyFont="1" applyFill="1" applyBorder="1" applyAlignment="1">
      <alignment horizontal="center" vertical="center"/>
    </xf>
    <xf numFmtId="164" fontId="7" fillId="30" borderId="42" xfId="0" applyNumberFormat="1" applyFont="1" applyFill="1" applyBorder="1" applyAlignment="1">
      <alignment horizontal="center" vertical="center"/>
    </xf>
    <xf numFmtId="164" fontId="7" fillId="30" borderId="7" xfId="0" applyNumberFormat="1" applyFont="1" applyFill="1" applyBorder="1" applyAlignment="1">
      <alignment horizontal="center" vertical="center"/>
    </xf>
    <xf numFmtId="164" fontId="7" fillId="30" borderId="35" xfId="0" applyNumberFormat="1" applyFont="1" applyFill="1" applyBorder="1" applyAlignment="1">
      <alignment horizontal="center" vertical="center"/>
    </xf>
    <xf numFmtId="164" fontId="7" fillId="30" borderId="0" xfId="0" applyNumberFormat="1" applyFont="1" applyFill="1" applyBorder="1" applyAlignment="1">
      <alignment horizontal="center" vertical="center"/>
    </xf>
    <xf numFmtId="164" fontId="7" fillId="30" borderId="32" xfId="0" applyNumberFormat="1" applyFont="1" applyFill="1" applyBorder="1" applyAlignment="1">
      <alignment horizontal="center" vertical="center"/>
    </xf>
    <xf numFmtId="164" fontId="7" fillId="30" borderId="13" xfId="0" applyNumberFormat="1" applyFont="1" applyFill="1" applyBorder="1" applyAlignment="1">
      <alignment horizontal="center" vertical="center"/>
    </xf>
    <xf numFmtId="164" fontId="7" fillId="30" borderId="4" xfId="0" applyNumberFormat="1" applyFont="1" applyFill="1" applyBorder="1" applyAlignment="1">
      <alignment horizontal="center" vertical="center"/>
    </xf>
    <xf numFmtId="164" fontId="7" fillId="30" borderId="30" xfId="0" applyNumberFormat="1" applyFont="1" applyFill="1" applyBorder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2" fontId="7" fillId="13" borderId="26" xfId="0" applyNumberFormat="1" applyFont="1" applyFill="1" applyBorder="1" applyAlignment="1">
      <alignment horizontal="center" vertical="center"/>
    </xf>
    <xf numFmtId="2" fontId="7" fillId="13" borderId="5" xfId="0" applyNumberFormat="1" applyFont="1" applyFill="1" applyBorder="1" applyAlignment="1">
      <alignment horizontal="center" vertical="center"/>
    </xf>
    <xf numFmtId="2" fontId="7" fillId="13" borderId="15" xfId="0" applyNumberFormat="1" applyFont="1" applyFill="1" applyBorder="1" applyAlignment="1">
      <alignment horizontal="center" vertical="center"/>
    </xf>
    <xf numFmtId="2" fontId="7" fillId="16" borderId="26" xfId="0" applyNumberFormat="1" applyFont="1" applyFill="1" applyBorder="1" applyAlignment="1">
      <alignment horizontal="center" vertical="center"/>
    </xf>
    <xf numFmtId="2" fontId="7" fillId="16" borderId="5" xfId="0" applyNumberFormat="1" applyFont="1" applyFill="1" applyBorder="1" applyAlignment="1">
      <alignment horizontal="center" vertical="center"/>
    </xf>
    <xf numFmtId="2" fontId="7" fillId="16" borderId="15" xfId="0" applyNumberFormat="1" applyFont="1" applyFill="1" applyBorder="1" applyAlignment="1">
      <alignment horizontal="center" vertical="center"/>
    </xf>
    <xf numFmtId="2" fontId="7" fillId="15" borderId="5" xfId="0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left" vertical="center"/>
    </xf>
    <xf numFmtId="0" fontId="8" fillId="31" borderId="25" xfId="0" applyFont="1" applyFill="1" applyBorder="1" applyAlignment="1">
      <alignment horizontal="center" vertical="center"/>
    </xf>
    <xf numFmtId="14" fontId="7" fillId="31" borderId="2" xfId="0" applyNumberFormat="1" applyFont="1" applyFill="1" applyBorder="1" applyAlignment="1">
      <alignment horizontal="center" vertical="center"/>
    </xf>
    <xf numFmtId="14" fontId="7" fillId="31" borderId="4" xfId="0" applyNumberFormat="1" applyFont="1" applyFill="1" applyBorder="1" applyAlignment="1">
      <alignment horizontal="center" vertical="center"/>
    </xf>
    <xf numFmtId="0" fontId="7" fillId="0" borderId="50" xfId="0" applyFon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7" fillId="32" borderId="25" xfId="0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8" fillId="0" borderId="24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textRotation="90"/>
    </xf>
    <xf numFmtId="2" fontId="7" fillId="5" borderId="0" xfId="0" applyNumberFormat="1" applyFont="1" applyFill="1" applyBorder="1" applyAlignment="1">
      <alignment horizontal="center" vertical="center" textRotation="90"/>
    </xf>
    <xf numFmtId="0" fontId="7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 applyAlignment="1">
      <alignment horizontal="center" vertical="center" textRotation="90" wrapText="1"/>
    </xf>
    <xf numFmtId="0" fontId="7" fillId="7" borderId="0" xfId="0" applyFont="1" applyFill="1" applyBorder="1" applyAlignment="1">
      <alignment horizontal="center" vertical="center" textRotation="90"/>
    </xf>
    <xf numFmtId="0" fontId="7" fillId="29" borderId="0" xfId="0" applyFont="1" applyFill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164" fontId="7" fillId="25" borderId="13" xfId="0" applyNumberFormat="1" applyFont="1" applyFill="1" applyBorder="1" applyAlignment="1">
      <alignment horizontal="center" vertical="center"/>
    </xf>
    <xf numFmtId="164" fontId="14" fillId="25" borderId="1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32" borderId="4" xfId="0" applyNumberFormat="1" applyFont="1" applyFill="1" applyBorder="1" applyAlignment="1">
      <alignment horizontal="center" vertical="center"/>
    </xf>
    <xf numFmtId="164" fontId="7" fillId="32" borderId="2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64" fontId="7" fillId="32" borderId="13" xfId="0" applyNumberFormat="1" applyFont="1" applyFill="1" applyBorder="1" applyAlignment="1">
      <alignment horizontal="center" vertical="center"/>
    </xf>
    <xf numFmtId="164" fontId="7" fillId="25" borderId="2" xfId="0" applyNumberFormat="1" applyFont="1" applyFill="1" applyBorder="1" applyAlignment="1">
      <alignment horizontal="center" vertical="center"/>
    </xf>
    <xf numFmtId="164" fontId="7" fillId="25" borderId="4" xfId="0" applyNumberFormat="1" applyFont="1" applyFill="1" applyBorder="1" applyAlignment="1">
      <alignment horizontal="center" vertical="center"/>
    </xf>
    <xf numFmtId="0" fontId="9" fillId="16" borderId="36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9" fillId="18" borderId="5" xfId="0" applyFont="1" applyFill="1" applyBorder="1" applyAlignment="1">
      <alignment horizontal="left" vertical="center"/>
    </xf>
    <xf numFmtId="0" fontId="9" fillId="18" borderId="15" xfId="0" applyFont="1" applyFill="1" applyBorder="1" applyAlignment="1">
      <alignment horizontal="left" vertic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9" fillId="11" borderId="26" xfId="0" applyFont="1" applyFill="1" applyBorder="1" applyAlignment="1">
      <alignment horizontal="right" vertical="center"/>
    </xf>
    <xf numFmtId="0" fontId="9" fillId="11" borderId="5" xfId="0" applyFont="1" applyFill="1" applyBorder="1" applyAlignment="1">
      <alignment horizontal="right" vertical="center"/>
    </xf>
    <xf numFmtId="0" fontId="9" fillId="11" borderId="15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9" fillId="27" borderId="5" xfId="0" applyFont="1" applyFill="1" applyBorder="1" applyAlignment="1">
      <alignment horizontal="left" vertical="center"/>
    </xf>
    <xf numFmtId="0" fontId="9" fillId="27" borderId="15" xfId="0" applyFont="1" applyFill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7" fillId="0" borderId="22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9" fillId="27" borderId="36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left" vertical="center"/>
    </xf>
    <xf numFmtId="0" fontId="9" fillId="16" borderId="15" xfId="0" applyFont="1" applyFill="1" applyBorder="1" applyAlignment="1">
      <alignment horizontal="left" vertical="center"/>
    </xf>
    <xf numFmtId="2" fontId="7" fillId="16" borderId="26" xfId="0" applyNumberFormat="1" applyFont="1" applyFill="1" applyBorder="1" applyAlignment="1">
      <alignment horizontal="center" vertical="center"/>
    </xf>
    <xf numFmtId="2" fontId="7" fillId="16" borderId="5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9" fillId="13" borderId="14" xfId="0" applyFont="1" applyFill="1" applyBorder="1" applyAlignment="1">
      <alignment horizontal="left" vertical="center"/>
    </xf>
    <xf numFmtId="0" fontId="9" fillId="13" borderId="6" xfId="0" applyFont="1" applyFill="1" applyBorder="1" applyAlignment="1">
      <alignment horizontal="left" vertical="center"/>
    </xf>
    <xf numFmtId="2" fontId="7" fillId="13" borderId="26" xfId="0" applyNumberFormat="1" applyFont="1" applyFill="1" applyBorder="1" applyAlignment="1">
      <alignment horizontal="center" vertical="center"/>
    </xf>
    <xf numFmtId="2" fontId="7" fillId="13" borderId="5" xfId="0" applyNumberFormat="1" applyFont="1" applyFill="1" applyBorder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 textRotation="90"/>
    </xf>
    <xf numFmtId="0" fontId="9" fillId="15" borderId="37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2" fontId="7" fillId="15" borderId="26" xfId="0" applyNumberFormat="1" applyFont="1" applyFill="1" applyBorder="1" applyAlignment="1">
      <alignment horizontal="center" vertical="center"/>
    </xf>
    <xf numFmtId="2" fontId="7" fillId="15" borderId="5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15" borderId="14" xfId="0" applyFont="1" applyFill="1" applyBorder="1" applyAlignment="1">
      <alignment horizontal="left" vertical="center"/>
    </xf>
    <xf numFmtId="0" fontId="9" fillId="15" borderId="6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2" fontId="7" fillId="18" borderId="26" xfId="0" applyNumberFormat="1" applyFont="1" applyFill="1" applyBorder="1" applyAlignment="1">
      <alignment horizontal="center" vertical="center"/>
    </xf>
    <xf numFmtId="2" fontId="7" fillId="18" borderId="5" xfId="0" applyNumberFormat="1" applyFont="1" applyFill="1" applyBorder="1" applyAlignment="1">
      <alignment horizontal="center" vertical="center"/>
    </xf>
    <xf numFmtId="2" fontId="7" fillId="17" borderId="26" xfId="0" applyNumberFormat="1" applyFont="1" applyFill="1" applyBorder="1" applyAlignment="1">
      <alignment horizontal="center" vertical="center"/>
    </xf>
    <xf numFmtId="2" fontId="7" fillId="17" borderId="5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7" borderId="36" xfId="0" applyFont="1" applyFill="1" applyBorder="1" applyAlignment="1">
      <alignment horizontal="center" vertical="center"/>
    </xf>
    <xf numFmtId="0" fontId="9" fillId="17" borderId="21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left" vertical="center"/>
    </xf>
    <xf numFmtId="0" fontId="9" fillId="10" borderId="36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/>
    </xf>
    <xf numFmtId="0" fontId="9" fillId="17" borderId="5" xfId="0" applyFont="1" applyFill="1" applyBorder="1" applyAlignment="1">
      <alignment horizontal="left" vertical="center"/>
    </xf>
    <xf numFmtId="0" fontId="0" fillId="0" borderId="15" xfId="0" applyBorder="1"/>
    <xf numFmtId="0" fontId="9" fillId="12" borderId="14" xfId="0" applyFont="1" applyFill="1" applyBorder="1" applyAlignment="1">
      <alignment horizontal="left" vertical="center"/>
    </xf>
    <xf numFmtId="0" fontId="9" fillId="12" borderId="6" xfId="0" applyFont="1" applyFill="1" applyBorder="1" applyAlignment="1">
      <alignment horizontal="left" vertical="center"/>
    </xf>
    <xf numFmtId="2" fontId="7" fillId="12" borderId="26" xfId="0" applyNumberFormat="1" applyFont="1" applyFill="1" applyBorder="1" applyAlignment="1">
      <alignment horizontal="center" vertical="center"/>
    </xf>
    <xf numFmtId="2" fontId="7" fillId="12" borderId="5" xfId="0" applyNumberFormat="1" applyFont="1" applyFill="1" applyBorder="1" applyAlignment="1">
      <alignment horizontal="center" vertical="center"/>
    </xf>
    <xf numFmtId="2" fontId="7" fillId="10" borderId="26" xfId="0" applyNumberFormat="1" applyFont="1" applyFill="1" applyBorder="1" applyAlignment="1">
      <alignment horizontal="center" vertical="center"/>
    </xf>
    <xf numFmtId="2" fontId="7" fillId="10" borderId="5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</cellXfs>
  <cellStyles count="8">
    <cellStyle name="Gelb-Feld" xfId="2"/>
    <cellStyle name="schatten_blau" xfId="3"/>
    <cellStyle name="Standard" xfId="0" builtinId="0"/>
    <cellStyle name="Standard 2" xfId="1"/>
    <cellStyle name="Standard 3" xfId="6"/>
    <cellStyle name="Stil 1" xfId="7"/>
    <cellStyle name="Titel" xfId="4"/>
    <cellStyle name="Total" xfId="5"/>
  </cellStyles>
  <dxfs count="0"/>
  <tableStyles count="0" defaultTableStyle="TableStyleMedium9" defaultPivotStyle="PivotStyleLight16"/>
  <colors>
    <mruColors>
      <color rgb="FFFFD75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J47"/>
  <sheetViews>
    <sheetView showGridLines="0" tabSelected="1" topLeftCell="A10" zoomScale="80" zoomScaleNormal="80" workbookViewId="0">
      <selection activeCell="L44" sqref="L44"/>
    </sheetView>
  </sheetViews>
  <sheetFormatPr baseColWidth="10" defaultColWidth="11.42578125" defaultRowHeight="11.25"/>
  <cols>
    <col min="1" max="1" width="0.85546875" style="1" customWidth="1"/>
    <col min="2" max="2" width="5.28515625" style="1" customWidth="1"/>
    <col min="3" max="3" width="26.28515625" style="1" bestFit="1" customWidth="1"/>
    <col min="4" max="4" width="16.42578125" style="1" customWidth="1"/>
    <col min="5" max="5" width="0.85546875" style="1" customWidth="1"/>
    <col min="6" max="7" width="5" style="1" customWidth="1"/>
    <col min="8" max="8" width="6" style="32" bestFit="1" customWidth="1"/>
    <col min="9" max="9" width="7.140625" style="1" bestFit="1" customWidth="1"/>
    <col min="10" max="10" width="6.28515625" style="1" bestFit="1" customWidth="1"/>
    <col min="11" max="11" width="9.28515625" style="1" customWidth="1"/>
    <col min="12" max="12" width="5.42578125" style="1" customWidth="1"/>
    <col min="13" max="13" width="0.85546875" style="1" customWidth="1"/>
    <col min="14" max="19" width="4.28515625" style="1" customWidth="1"/>
    <col min="20" max="21" width="2.7109375" style="1" customWidth="1"/>
    <col min="22" max="35" width="4.28515625" style="1" customWidth="1"/>
    <col min="36" max="36" width="0.85546875" style="1" customWidth="1"/>
    <col min="37" max="65" width="11.42578125" style="1"/>
    <col min="66" max="73" width="11.42578125" style="1" customWidth="1"/>
    <col min="74" max="16384" width="11.42578125" style="1"/>
  </cols>
  <sheetData>
    <row r="1" spans="1:36" ht="7.5" customHeight="1"/>
    <row r="2" spans="1:36" ht="35.25" customHeight="1">
      <c r="C2" s="61" t="s">
        <v>44</v>
      </c>
    </row>
    <row r="3" spans="1:36" ht="7.5" customHeight="1">
      <c r="C3" s="60"/>
    </row>
    <row r="4" spans="1:36" ht="12.75" customHeight="1">
      <c r="A4" s="16"/>
      <c r="B4" s="13"/>
      <c r="C4" s="14" t="s">
        <v>64</v>
      </c>
      <c r="D4" s="15"/>
      <c r="E4" s="29"/>
      <c r="F4" s="219" t="s">
        <v>7</v>
      </c>
      <c r="G4" s="220"/>
      <c r="H4" s="214" t="s">
        <v>0</v>
      </c>
      <c r="I4" s="215"/>
      <c r="J4" s="216"/>
      <c r="K4" s="217" t="s">
        <v>1</v>
      </c>
      <c r="L4" s="218"/>
      <c r="M4" s="29"/>
      <c r="N4" s="207" t="s">
        <v>9</v>
      </c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134"/>
      <c r="AI4" s="35"/>
      <c r="AJ4" s="16"/>
    </row>
    <row r="5" spans="1:36" ht="66">
      <c r="A5" s="19"/>
      <c r="B5" s="18" t="s">
        <v>2</v>
      </c>
      <c r="C5" s="210" t="s">
        <v>3</v>
      </c>
      <c r="D5" s="211"/>
      <c r="E5" s="27"/>
      <c r="F5" s="20" t="s">
        <v>10</v>
      </c>
      <c r="G5" s="21" t="s">
        <v>8</v>
      </c>
      <c r="H5" s="33" t="s">
        <v>4</v>
      </c>
      <c r="I5" s="22" t="s">
        <v>5</v>
      </c>
      <c r="J5" s="22" t="s">
        <v>6</v>
      </c>
      <c r="K5" s="23" t="s">
        <v>11</v>
      </c>
      <c r="L5" s="24" t="s">
        <v>1</v>
      </c>
      <c r="M5" s="27"/>
      <c r="N5" s="204">
        <v>42093</v>
      </c>
      <c r="O5" s="204"/>
      <c r="P5" s="204">
        <v>42094</v>
      </c>
      <c r="Q5" s="204"/>
      <c r="R5" s="204">
        <v>42096</v>
      </c>
      <c r="S5" s="204"/>
      <c r="T5" s="100" t="s">
        <v>49</v>
      </c>
      <c r="U5" s="100" t="s">
        <v>50</v>
      </c>
      <c r="V5" s="204">
        <v>42101</v>
      </c>
      <c r="W5" s="204"/>
      <c r="X5" s="204">
        <v>42103</v>
      </c>
      <c r="Y5" s="204"/>
      <c r="Z5" s="204">
        <v>42104</v>
      </c>
      <c r="AA5" s="204"/>
      <c r="AB5" s="204">
        <v>42107</v>
      </c>
      <c r="AC5" s="204"/>
      <c r="AD5" s="204">
        <v>42108</v>
      </c>
      <c r="AE5" s="204"/>
      <c r="AF5" s="204">
        <v>42109</v>
      </c>
      <c r="AG5" s="204"/>
      <c r="AH5" s="204">
        <v>42110</v>
      </c>
      <c r="AI5" s="204"/>
      <c r="AJ5" s="19"/>
    </row>
    <row r="6" spans="1:36">
      <c r="A6" s="87"/>
      <c r="B6" s="144"/>
      <c r="C6" s="145"/>
      <c r="D6" s="135"/>
      <c r="E6" s="27"/>
      <c r="F6" s="146"/>
      <c r="G6" s="146"/>
      <c r="H6" s="147"/>
      <c r="I6" s="148"/>
      <c r="J6" s="148"/>
      <c r="K6" s="149"/>
      <c r="L6" s="150"/>
      <c r="M6" s="27"/>
      <c r="N6" s="152" t="s">
        <v>124</v>
      </c>
      <c r="O6" s="152" t="s">
        <v>125</v>
      </c>
      <c r="P6" s="152" t="s">
        <v>124</v>
      </c>
      <c r="Q6" s="152" t="s">
        <v>125</v>
      </c>
      <c r="R6" s="152" t="s">
        <v>124</v>
      </c>
      <c r="S6" s="152" t="s">
        <v>125</v>
      </c>
      <c r="T6" s="151"/>
      <c r="U6" s="151"/>
      <c r="V6" s="152" t="s">
        <v>124</v>
      </c>
      <c r="W6" s="152" t="s">
        <v>125</v>
      </c>
      <c r="X6" s="152" t="s">
        <v>124</v>
      </c>
      <c r="Y6" s="152" t="s">
        <v>125</v>
      </c>
      <c r="Z6" s="152" t="s">
        <v>124</v>
      </c>
      <c r="AA6" s="152" t="s">
        <v>125</v>
      </c>
      <c r="AB6" s="152" t="s">
        <v>124</v>
      </c>
      <c r="AC6" s="152" t="s">
        <v>125</v>
      </c>
      <c r="AD6" s="152" t="s">
        <v>124</v>
      </c>
      <c r="AE6" s="152" t="s">
        <v>125</v>
      </c>
      <c r="AF6" s="152" t="s">
        <v>124</v>
      </c>
      <c r="AG6" s="152" t="s">
        <v>125</v>
      </c>
      <c r="AH6" s="152" t="s">
        <v>124</v>
      </c>
      <c r="AI6" s="152" t="s">
        <v>125</v>
      </c>
      <c r="AJ6" s="19"/>
    </row>
    <row r="7" spans="1:36" ht="12.75" customHeight="1">
      <c r="A7" s="205" t="s">
        <v>38</v>
      </c>
      <c r="B7" s="206"/>
      <c r="C7" s="212" t="s">
        <v>51</v>
      </c>
      <c r="D7" s="213"/>
      <c r="E7" s="27"/>
      <c r="F7" s="208"/>
      <c r="G7" s="209"/>
      <c r="H7" s="209"/>
      <c r="I7" s="209"/>
      <c r="J7" s="209"/>
      <c r="K7" s="209"/>
      <c r="L7" s="209"/>
      <c r="M7" s="27"/>
      <c r="N7" s="133"/>
      <c r="O7" s="133"/>
      <c r="P7" s="133"/>
      <c r="Q7" s="133"/>
      <c r="R7" s="133"/>
      <c r="S7" s="133"/>
      <c r="T7" s="133"/>
      <c r="U7" s="133"/>
      <c r="V7" s="63"/>
      <c r="W7" s="64"/>
      <c r="X7" s="63"/>
      <c r="Y7" s="63"/>
      <c r="Z7" s="63"/>
      <c r="AA7" s="63"/>
      <c r="AB7" s="63"/>
      <c r="AC7" s="64"/>
      <c r="AD7" s="64"/>
      <c r="AE7" s="133"/>
      <c r="AF7" s="133"/>
      <c r="AG7" s="133"/>
      <c r="AH7" s="133"/>
      <c r="AI7" s="133"/>
      <c r="AJ7" s="19"/>
    </row>
    <row r="8" spans="1:36">
      <c r="A8" s="16"/>
      <c r="B8" s="53" t="s">
        <v>27</v>
      </c>
      <c r="C8" s="246" t="s">
        <v>52</v>
      </c>
      <c r="D8" s="247"/>
      <c r="E8" s="27"/>
      <c r="F8" s="9"/>
      <c r="G8" s="2"/>
      <c r="H8" s="36">
        <v>0.5</v>
      </c>
      <c r="I8" s="37">
        <f>SUM(O8,Q8,S8,W8,Y8,AA8,AC8,AE8,AG8,AI8)</f>
        <v>0.5</v>
      </c>
      <c r="J8" s="25">
        <f>(IF(NOT(H8=""),ROUND((I8*100/H8)-100,1),"")*(-1))</f>
        <v>0</v>
      </c>
      <c r="K8" s="4"/>
      <c r="L8" s="26" t="s">
        <v>120</v>
      </c>
      <c r="M8" s="27"/>
      <c r="N8" s="114">
        <v>0.5</v>
      </c>
      <c r="O8" s="47">
        <v>0.5</v>
      </c>
      <c r="P8" s="49"/>
      <c r="Q8" s="49"/>
      <c r="R8" s="49"/>
      <c r="S8" s="49"/>
      <c r="T8" s="101"/>
      <c r="U8" s="101"/>
      <c r="V8" s="49"/>
      <c r="W8" s="49"/>
      <c r="X8" s="46"/>
      <c r="Y8" s="46"/>
      <c r="Z8" s="46"/>
      <c r="AA8" s="46"/>
      <c r="AB8" s="45"/>
      <c r="AC8" s="45"/>
      <c r="AD8" s="45"/>
      <c r="AE8" s="49"/>
      <c r="AF8" s="49"/>
      <c r="AG8" s="49"/>
      <c r="AH8" s="49"/>
      <c r="AI8" s="49"/>
      <c r="AJ8" s="19"/>
    </row>
    <row r="9" spans="1:36" ht="12.75" customHeight="1">
      <c r="A9" s="229" t="s">
        <v>39</v>
      </c>
      <c r="B9" s="230"/>
      <c r="C9" s="240" t="s">
        <v>45</v>
      </c>
      <c r="D9" s="241"/>
      <c r="E9" s="27"/>
      <c r="F9" s="242"/>
      <c r="G9" s="243"/>
      <c r="H9" s="243"/>
      <c r="I9" s="243"/>
      <c r="J9" s="243"/>
      <c r="K9" s="243"/>
      <c r="L9" s="243"/>
      <c r="M9" s="27"/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7"/>
      <c r="AJ9" s="19"/>
    </row>
    <row r="10" spans="1:36" ht="12" customHeight="1">
      <c r="A10" s="16"/>
      <c r="B10" s="54" t="s">
        <v>14</v>
      </c>
      <c r="C10" s="168" t="s">
        <v>53</v>
      </c>
      <c r="D10" s="169"/>
      <c r="E10" s="27"/>
      <c r="F10" s="9"/>
      <c r="G10" s="2" t="s">
        <v>29</v>
      </c>
      <c r="H10" s="36">
        <v>2</v>
      </c>
      <c r="I10" s="37">
        <f>SUM(O10,Q10,S10,W10,Y10,AA10,AC10,AE10,AG10,AI10)</f>
        <v>2</v>
      </c>
      <c r="J10" s="25">
        <f t="shared" ref="J10:J42" si="0">(IF(NOT(H10=""),ROUND((I10*100/H10)-100,1),"")*(-1))</f>
        <v>0</v>
      </c>
      <c r="K10" s="4"/>
      <c r="L10" s="7" t="s">
        <v>120</v>
      </c>
      <c r="M10" s="27"/>
      <c r="N10" s="114">
        <v>2</v>
      </c>
      <c r="O10" s="47">
        <v>2</v>
      </c>
      <c r="P10" s="49"/>
      <c r="Q10" s="49"/>
      <c r="R10" s="49"/>
      <c r="S10" s="48"/>
      <c r="T10" s="102"/>
      <c r="U10" s="103"/>
      <c r="V10" s="41"/>
      <c r="W10" s="41"/>
      <c r="X10" s="45"/>
      <c r="Y10" s="45"/>
      <c r="Z10" s="45"/>
      <c r="AA10" s="45"/>
      <c r="AB10" s="41"/>
      <c r="AC10" s="41"/>
      <c r="AD10" s="41"/>
      <c r="AE10" s="41"/>
      <c r="AF10" s="41"/>
      <c r="AG10" s="42"/>
      <c r="AH10" s="49"/>
      <c r="AI10" s="44"/>
      <c r="AJ10" s="19"/>
    </row>
    <row r="11" spans="1:36" ht="12" customHeight="1">
      <c r="A11" s="19"/>
      <c r="B11" s="54" t="s">
        <v>29</v>
      </c>
      <c r="C11" s="170" t="s">
        <v>54</v>
      </c>
      <c r="D11" s="171"/>
      <c r="E11" s="27"/>
      <c r="F11" s="9" t="s">
        <v>14</v>
      </c>
      <c r="G11" s="2"/>
      <c r="H11" s="36">
        <v>2</v>
      </c>
      <c r="I11" s="37">
        <f>SUM(O11,Q11,S11,W11,Y11,AA11,AC11,AE11,AG11,AI11)</f>
        <v>2.5</v>
      </c>
      <c r="J11" s="25">
        <f t="shared" si="0"/>
        <v>-25</v>
      </c>
      <c r="K11" s="138">
        <v>42093</v>
      </c>
      <c r="L11" s="7" t="s">
        <v>139</v>
      </c>
      <c r="M11" s="27"/>
      <c r="N11" s="115">
        <v>2</v>
      </c>
      <c r="O11" s="153">
        <v>2.5</v>
      </c>
      <c r="P11" s="49"/>
      <c r="Q11" s="49"/>
      <c r="R11" s="49"/>
      <c r="S11" s="49"/>
      <c r="T11" s="101"/>
      <c r="U11" s="101"/>
      <c r="V11" s="49"/>
      <c r="W11" s="49"/>
      <c r="X11" s="46"/>
      <c r="Y11" s="46"/>
      <c r="Z11" s="46"/>
      <c r="AA11" s="46"/>
      <c r="AB11" s="46"/>
      <c r="AC11" s="49"/>
      <c r="AD11" s="49"/>
      <c r="AE11" s="49"/>
      <c r="AF11" s="49"/>
      <c r="AG11" s="49"/>
      <c r="AH11" s="49"/>
      <c r="AI11" s="44"/>
      <c r="AJ11" s="19"/>
    </row>
    <row r="12" spans="1:36" ht="12" customHeight="1">
      <c r="A12" s="19"/>
      <c r="B12" s="54" t="s">
        <v>30</v>
      </c>
      <c r="C12" s="170" t="s">
        <v>60</v>
      </c>
      <c r="D12" s="171"/>
      <c r="E12" s="27"/>
      <c r="F12" s="9"/>
      <c r="G12" s="2"/>
      <c r="H12" s="36">
        <v>1</v>
      </c>
      <c r="I12" s="37">
        <f>SUM(O12,Q12,S12,W12,Y12,AA12,AC12,AE12,AG12,AI12)</f>
        <v>0.5</v>
      </c>
      <c r="J12" s="25">
        <f t="shared" si="0"/>
        <v>50</v>
      </c>
      <c r="K12" s="4"/>
      <c r="L12" s="7" t="s">
        <v>120</v>
      </c>
      <c r="M12" s="27"/>
      <c r="N12" s="115">
        <v>1</v>
      </c>
      <c r="O12" s="142">
        <v>0.5</v>
      </c>
      <c r="P12" s="49"/>
      <c r="Q12" s="49"/>
      <c r="R12" s="49"/>
      <c r="S12" s="49"/>
      <c r="T12" s="101"/>
      <c r="U12" s="103"/>
      <c r="V12" s="41"/>
      <c r="W12" s="41"/>
      <c r="X12" s="47"/>
      <c r="Y12" s="47"/>
      <c r="Z12" s="47"/>
      <c r="AA12" s="47"/>
      <c r="AB12" s="41"/>
      <c r="AC12" s="41"/>
      <c r="AD12" s="41"/>
      <c r="AE12" s="41"/>
      <c r="AF12" s="49"/>
      <c r="AG12" s="48"/>
      <c r="AH12" s="49"/>
      <c r="AI12" s="44"/>
      <c r="AJ12" s="19"/>
    </row>
    <row r="13" spans="1:36" ht="12" customHeight="1">
      <c r="A13" s="17"/>
      <c r="B13" s="54" t="s">
        <v>31</v>
      </c>
      <c r="C13" s="233" t="s">
        <v>55</v>
      </c>
      <c r="D13" s="228"/>
      <c r="E13" s="27"/>
      <c r="F13" s="9"/>
      <c r="G13" s="2"/>
      <c r="H13" s="36">
        <v>0</v>
      </c>
      <c r="I13" s="37">
        <f>SUM(O13,Q13,S13,W13,Y13,AA13,AC13,AE13,AG13,AI13)</f>
        <v>0</v>
      </c>
      <c r="J13" s="25">
        <v>0</v>
      </c>
      <c r="K13" s="4"/>
      <c r="L13" s="7" t="s">
        <v>134</v>
      </c>
      <c r="M13" s="27"/>
      <c r="N13" s="47"/>
      <c r="O13" s="47"/>
      <c r="P13" s="49"/>
      <c r="Q13" s="47"/>
      <c r="R13" s="50"/>
      <c r="S13" s="50"/>
      <c r="T13" s="104"/>
      <c r="U13" s="104"/>
      <c r="V13" s="50"/>
      <c r="W13" s="50"/>
      <c r="X13" s="47"/>
      <c r="Y13" s="47"/>
      <c r="Z13" s="47"/>
      <c r="AA13" s="47"/>
      <c r="AB13" s="47"/>
      <c r="AC13" s="50"/>
      <c r="AD13" s="50"/>
      <c r="AE13" s="50"/>
      <c r="AF13" s="42"/>
      <c r="AG13" s="42"/>
      <c r="AH13" s="49"/>
      <c r="AI13" s="62"/>
      <c r="AJ13" s="19"/>
    </row>
    <row r="14" spans="1:36" ht="12.75" customHeight="1">
      <c r="A14" s="234" t="s">
        <v>40</v>
      </c>
      <c r="B14" s="235"/>
      <c r="C14" s="221" t="s">
        <v>46</v>
      </c>
      <c r="D14" s="222"/>
      <c r="E14" s="27"/>
      <c r="F14" s="244"/>
      <c r="G14" s="245"/>
      <c r="H14" s="245"/>
      <c r="I14" s="245"/>
      <c r="J14" s="245"/>
      <c r="K14" s="245"/>
      <c r="L14" s="245"/>
      <c r="M14" s="27"/>
      <c r="N14" s="68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70"/>
      <c r="AJ14" s="19"/>
    </row>
    <row r="15" spans="1:36" ht="12.75" customHeight="1">
      <c r="A15" s="16"/>
      <c r="B15" s="55" t="s">
        <v>15</v>
      </c>
      <c r="C15" s="168" t="s">
        <v>61</v>
      </c>
      <c r="D15" s="169"/>
      <c r="E15" s="27"/>
      <c r="F15" s="9"/>
      <c r="G15" s="2"/>
      <c r="H15" s="36">
        <v>5</v>
      </c>
      <c r="I15" s="37">
        <f>SUM(O15,Q15,S15,W15,Y15,AA15,AC15,AE15,AG15,AI15)</f>
        <v>5</v>
      </c>
      <c r="J15" s="25">
        <f t="shared" si="0"/>
        <v>0</v>
      </c>
      <c r="K15" s="4"/>
      <c r="L15" s="7" t="s">
        <v>120</v>
      </c>
      <c r="M15" s="27"/>
      <c r="N15" s="45"/>
      <c r="O15" s="45"/>
      <c r="P15" s="117">
        <v>5</v>
      </c>
      <c r="Q15" s="158">
        <v>4.5</v>
      </c>
      <c r="R15" s="48"/>
      <c r="S15" s="48">
        <v>0.5</v>
      </c>
      <c r="T15" s="102"/>
      <c r="U15" s="102"/>
      <c r="V15" s="48"/>
      <c r="W15" s="48"/>
      <c r="X15" s="45"/>
      <c r="Y15" s="45"/>
      <c r="Z15" s="45"/>
      <c r="AA15" s="45"/>
      <c r="AB15" s="41"/>
      <c r="AC15" s="42"/>
      <c r="AD15" s="42"/>
      <c r="AE15" s="42"/>
      <c r="AF15" s="42"/>
      <c r="AG15" s="48"/>
      <c r="AH15" s="49"/>
      <c r="AI15" s="44"/>
      <c r="AJ15" s="19"/>
    </row>
    <row r="16" spans="1:36" ht="12.75" customHeight="1">
      <c r="A16" s="19"/>
      <c r="B16" s="55" t="s">
        <v>16</v>
      </c>
      <c r="C16" s="236" t="s">
        <v>62</v>
      </c>
      <c r="D16" s="237"/>
      <c r="E16" s="27"/>
      <c r="F16" s="9"/>
      <c r="G16" s="55" t="s">
        <v>17</v>
      </c>
      <c r="H16" s="36">
        <v>5</v>
      </c>
      <c r="I16" s="37">
        <f>SUM(O16,Q16,S16,W16,Y16,AA16,AC16,AE16,AG16,AI16)</f>
        <v>4.5</v>
      </c>
      <c r="J16" s="25">
        <f t="shared" si="0"/>
        <v>10</v>
      </c>
      <c r="K16" s="4"/>
      <c r="L16" s="7" t="s">
        <v>120</v>
      </c>
      <c r="M16" s="27"/>
      <c r="N16" s="46"/>
      <c r="O16" s="46"/>
      <c r="P16" s="49"/>
      <c r="Q16" s="49"/>
      <c r="R16" s="116">
        <v>5</v>
      </c>
      <c r="S16" s="157">
        <v>4.5</v>
      </c>
      <c r="T16" s="101"/>
      <c r="U16" s="101"/>
      <c r="V16" s="49"/>
      <c r="W16" s="49"/>
      <c r="X16" s="46"/>
      <c r="Y16" s="46"/>
      <c r="Z16" s="46"/>
      <c r="AA16" s="46"/>
      <c r="AB16" s="47"/>
      <c r="AC16" s="50"/>
      <c r="AD16" s="50"/>
      <c r="AE16" s="50"/>
      <c r="AF16" s="50"/>
      <c r="AG16" s="49"/>
      <c r="AH16" s="49"/>
      <c r="AI16" s="51"/>
      <c r="AJ16" s="19"/>
    </row>
    <row r="17" spans="1:36" ht="12.75" customHeight="1">
      <c r="A17" s="17"/>
      <c r="B17" s="90" t="s">
        <v>17</v>
      </c>
      <c r="C17" s="189" t="s">
        <v>63</v>
      </c>
      <c r="D17" s="171"/>
      <c r="E17" s="91"/>
      <c r="F17" s="9" t="s">
        <v>16</v>
      </c>
      <c r="G17" s="2"/>
      <c r="H17" s="36">
        <v>2</v>
      </c>
      <c r="I17" s="37">
        <f>SUM(O17,Q17,S17,W17,Y17,AA17,AC17,AE17,AG17,AI17)</f>
        <v>2</v>
      </c>
      <c r="J17" s="25">
        <f t="shared" si="0"/>
        <v>0</v>
      </c>
      <c r="K17" s="4"/>
      <c r="L17" s="7" t="s">
        <v>120</v>
      </c>
      <c r="M17" s="27"/>
      <c r="N17" s="47"/>
      <c r="O17" s="47"/>
      <c r="P17" s="50"/>
      <c r="Q17" s="62"/>
      <c r="R17" s="116">
        <v>1</v>
      </c>
      <c r="S17" s="49">
        <v>1</v>
      </c>
      <c r="T17" s="104"/>
      <c r="U17" s="104"/>
      <c r="V17" s="124">
        <v>1</v>
      </c>
      <c r="W17" s="49">
        <v>1</v>
      </c>
      <c r="X17" s="47"/>
      <c r="Y17" s="47"/>
      <c r="Z17" s="47"/>
      <c r="AA17" s="47"/>
      <c r="AB17" s="47"/>
      <c r="AC17" s="50"/>
      <c r="AD17" s="50"/>
      <c r="AE17" s="50"/>
      <c r="AF17" s="50"/>
      <c r="AG17" s="50"/>
      <c r="AH17" s="49"/>
      <c r="AI17" s="43"/>
      <c r="AJ17" s="19"/>
    </row>
    <row r="18" spans="1:36" ht="12.75" customHeight="1">
      <c r="A18" s="87"/>
      <c r="B18" s="92" t="s">
        <v>65</v>
      </c>
      <c r="C18" s="227" t="s">
        <v>66</v>
      </c>
      <c r="D18" s="228"/>
      <c r="E18" s="27"/>
      <c r="F18" s="9" t="s">
        <v>17</v>
      </c>
      <c r="G18" s="2" t="s">
        <v>132</v>
      </c>
      <c r="H18" s="36">
        <v>3</v>
      </c>
      <c r="I18" s="37">
        <f>SUM(O18,Q18,S18,W18,Y18,AA18,AC18,AE18,AG18,AI18)</f>
        <v>3.8</v>
      </c>
      <c r="J18" s="25">
        <f t="shared" ref="J18" si="1">(IF(NOT(H18=""),ROUND((I18*100/H18)-100,1),"")*(-1))</f>
        <v>-26.7</v>
      </c>
      <c r="K18" s="4"/>
      <c r="L18" s="7" t="s">
        <v>120</v>
      </c>
      <c r="M18" s="27"/>
      <c r="N18" s="47"/>
      <c r="O18" s="47"/>
      <c r="P18" s="50"/>
      <c r="Q18" s="50"/>
      <c r="R18" s="50"/>
      <c r="S18" s="50"/>
      <c r="T18" s="104"/>
      <c r="U18" s="104"/>
      <c r="V18" s="124">
        <v>3</v>
      </c>
      <c r="W18" s="153">
        <v>3.8</v>
      </c>
      <c r="X18" s="47"/>
      <c r="Y18" s="47"/>
      <c r="Z18" s="47"/>
      <c r="AA18" s="47"/>
      <c r="AB18" s="47"/>
      <c r="AC18" s="50"/>
      <c r="AD18" s="50"/>
      <c r="AE18" s="50"/>
      <c r="AF18" s="50"/>
      <c r="AG18" s="50"/>
      <c r="AH18" s="49"/>
      <c r="AI18" s="43"/>
      <c r="AJ18" s="19"/>
    </row>
    <row r="19" spans="1:36" ht="12.75" customHeight="1">
      <c r="A19" s="87"/>
      <c r="B19" s="92" t="s">
        <v>132</v>
      </c>
      <c r="C19" s="227" t="s">
        <v>133</v>
      </c>
      <c r="D19" s="228"/>
      <c r="E19" s="27"/>
      <c r="F19" s="9" t="s">
        <v>17</v>
      </c>
      <c r="G19" s="2"/>
      <c r="H19" s="36">
        <v>0.5</v>
      </c>
      <c r="I19" s="37">
        <f>SUM(O19,Q19,S19,W19,Y19,AA19,AC19,AE19,AG19,AI19)</f>
        <v>0.30000000000000004</v>
      </c>
      <c r="J19" s="25">
        <f t="shared" ref="J19" si="2">(IF(NOT(H19=""),ROUND((I19*100/H19)-100,1),"")*(-1))</f>
        <v>40</v>
      </c>
      <c r="K19" s="138">
        <v>42101</v>
      </c>
      <c r="L19" s="7" t="s">
        <v>120</v>
      </c>
      <c r="M19" s="27"/>
      <c r="N19" s="47"/>
      <c r="O19" s="47"/>
      <c r="P19" s="50"/>
      <c r="Q19" s="50"/>
      <c r="R19" s="50"/>
      <c r="S19" s="156">
        <v>0.2</v>
      </c>
      <c r="T19" s="104"/>
      <c r="U19" s="104"/>
      <c r="V19" s="124">
        <v>0.5</v>
      </c>
      <c r="W19" s="159">
        <v>0.1</v>
      </c>
      <c r="X19" s="47"/>
      <c r="Y19" s="47"/>
      <c r="Z19" s="47"/>
      <c r="AA19" s="47"/>
      <c r="AB19" s="47"/>
      <c r="AC19" s="50"/>
      <c r="AD19" s="50"/>
      <c r="AE19" s="50"/>
      <c r="AF19" s="50"/>
      <c r="AG19" s="50"/>
      <c r="AH19" s="49"/>
      <c r="AI19" s="43"/>
      <c r="AJ19" s="19"/>
    </row>
    <row r="20" spans="1:36" ht="12.75" customHeight="1">
      <c r="A20" s="231" t="s">
        <v>41</v>
      </c>
      <c r="B20" s="232"/>
      <c r="C20" s="238" t="s">
        <v>47</v>
      </c>
      <c r="D20" s="239"/>
      <c r="E20" s="27"/>
      <c r="F20" s="225"/>
      <c r="G20" s="226"/>
      <c r="H20" s="226"/>
      <c r="I20" s="226"/>
      <c r="J20" s="226"/>
      <c r="K20" s="226"/>
      <c r="L20" s="226"/>
      <c r="M20" s="27"/>
      <c r="N20" s="74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6"/>
      <c r="AJ20" s="19"/>
    </row>
    <row r="21" spans="1:36">
      <c r="A21" s="16"/>
      <c r="B21" s="56" t="s">
        <v>18</v>
      </c>
      <c r="C21" s="183" t="s">
        <v>67</v>
      </c>
      <c r="D21" s="184"/>
      <c r="E21" s="27"/>
      <c r="F21" s="9"/>
      <c r="G21" s="2"/>
      <c r="H21" s="36">
        <v>1</v>
      </c>
      <c r="I21" s="37">
        <f t="shared" ref="I21:I27" si="3">SUM(O21,Q21,S21,W21,Y21,AA21,AC21,AE21,AG21,AI21)</f>
        <v>1</v>
      </c>
      <c r="J21" s="25">
        <f t="shared" si="0"/>
        <v>0</v>
      </c>
      <c r="K21" s="4"/>
      <c r="L21" s="7" t="s">
        <v>120</v>
      </c>
      <c r="M21" s="27"/>
      <c r="N21" s="45"/>
      <c r="O21" s="45"/>
      <c r="P21" s="48"/>
      <c r="Q21" s="48"/>
      <c r="R21" s="48"/>
      <c r="S21" s="48"/>
      <c r="T21" s="102"/>
      <c r="U21" s="102"/>
      <c r="V21" s="48"/>
      <c r="W21" s="48"/>
      <c r="X21" s="118">
        <v>1</v>
      </c>
      <c r="Y21" s="47">
        <v>1</v>
      </c>
      <c r="Z21" s="47"/>
      <c r="AA21" s="77"/>
      <c r="AB21" s="42"/>
      <c r="AC21" s="42"/>
      <c r="AD21" s="42"/>
      <c r="AE21" s="42"/>
      <c r="AF21" s="42"/>
      <c r="AG21" s="48"/>
      <c r="AH21" s="49"/>
      <c r="AI21" s="44"/>
      <c r="AJ21" s="19"/>
    </row>
    <row r="22" spans="1:36">
      <c r="A22" s="19"/>
      <c r="B22" s="56" t="s">
        <v>19</v>
      </c>
      <c r="C22" s="170" t="s">
        <v>71</v>
      </c>
      <c r="D22" s="171"/>
      <c r="E22" s="27"/>
      <c r="F22" s="9"/>
      <c r="G22" s="2"/>
      <c r="H22" s="36">
        <v>3</v>
      </c>
      <c r="I22" s="37">
        <f t="shared" si="3"/>
        <v>3</v>
      </c>
      <c r="J22" s="25">
        <f t="shared" si="0"/>
        <v>0</v>
      </c>
      <c r="K22" s="4"/>
      <c r="L22" s="7" t="s">
        <v>141</v>
      </c>
      <c r="M22" s="27"/>
      <c r="N22" s="46"/>
      <c r="O22" s="46"/>
      <c r="P22" s="49"/>
      <c r="Q22" s="49"/>
      <c r="R22" s="49"/>
      <c r="S22" s="49"/>
      <c r="T22" s="101"/>
      <c r="U22" s="101"/>
      <c r="V22" s="49"/>
      <c r="W22" s="49"/>
      <c r="X22" s="119">
        <v>3</v>
      </c>
      <c r="Y22" s="47">
        <v>3</v>
      </c>
      <c r="Z22" s="47"/>
      <c r="AA22" s="42"/>
      <c r="AB22" s="47"/>
      <c r="AC22" s="49"/>
      <c r="AD22" s="49"/>
      <c r="AE22" s="49"/>
      <c r="AF22" s="49"/>
      <c r="AG22" s="49"/>
      <c r="AH22" s="49"/>
      <c r="AI22" s="51"/>
      <c r="AJ22" s="19"/>
    </row>
    <row r="23" spans="1:36" ht="12.75" customHeight="1">
      <c r="A23" s="19"/>
      <c r="B23" s="56" t="s">
        <v>20</v>
      </c>
      <c r="C23" s="170" t="s">
        <v>119</v>
      </c>
      <c r="D23" s="171"/>
      <c r="E23" s="27"/>
      <c r="F23" s="9" t="s">
        <v>18</v>
      </c>
      <c r="G23" s="2"/>
      <c r="H23" s="36">
        <v>5</v>
      </c>
      <c r="I23" s="37">
        <f t="shared" si="3"/>
        <v>7.5</v>
      </c>
      <c r="J23" s="25">
        <f t="shared" si="0"/>
        <v>-50</v>
      </c>
      <c r="K23" s="4"/>
      <c r="L23" s="7" t="s">
        <v>141</v>
      </c>
      <c r="M23" s="27"/>
      <c r="N23" s="47"/>
      <c r="O23" s="47"/>
      <c r="P23" s="49"/>
      <c r="Q23" s="49"/>
      <c r="R23" s="49"/>
      <c r="S23" s="49"/>
      <c r="T23" s="101"/>
      <c r="U23" s="101"/>
      <c r="V23" s="49"/>
      <c r="W23" s="49"/>
      <c r="X23" s="115">
        <v>2</v>
      </c>
      <c r="Y23" s="153">
        <v>3</v>
      </c>
      <c r="Z23" s="115">
        <v>3</v>
      </c>
      <c r="AA23" s="153">
        <v>4.5</v>
      </c>
      <c r="AB23" s="47"/>
      <c r="AC23" s="49"/>
      <c r="AD23" s="49"/>
      <c r="AE23" s="49"/>
      <c r="AF23" s="49"/>
      <c r="AG23" s="49"/>
      <c r="AH23" s="49"/>
      <c r="AI23" s="51"/>
      <c r="AJ23" s="19"/>
    </row>
    <row r="24" spans="1:36">
      <c r="A24" s="19"/>
      <c r="B24" s="56" t="s">
        <v>26</v>
      </c>
      <c r="C24" s="170" t="s">
        <v>68</v>
      </c>
      <c r="D24" s="171"/>
      <c r="E24" s="27"/>
      <c r="F24" s="9"/>
      <c r="G24" s="2"/>
      <c r="H24" s="36">
        <v>3</v>
      </c>
      <c r="I24" s="37">
        <f t="shared" si="3"/>
        <v>2</v>
      </c>
      <c r="J24" s="25">
        <f t="shared" si="0"/>
        <v>33.299999999999997</v>
      </c>
      <c r="K24" s="4"/>
      <c r="L24" s="7" t="s">
        <v>141</v>
      </c>
      <c r="M24" s="27"/>
      <c r="N24" s="47"/>
      <c r="O24" s="47"/>
      <c r="P24" s="49"/>
      <c r="Q24" s="49"/>
      <c r="R24" s="49"/>
      <c r="S24" s="49"/>
      <c r="T24" s="101"/>
      <c r="U24" s="101"/>
      <c r="V24" s="49"/>
      <c r="W24" s="49"/>
      <c r="X24" s="47"/>
      <c r="Y24" s="47"/>
      <c r="Z24" s="123">
        <v>3</v>
      </c>
      <c r="AA24" s="47">
        <v>2</v>
      </c>
      <c r="AB24" s="47"/>
      <c r="AC24" s="49"/>
      <c r="AD24" s="49"/>
      <c r="AE24" s="49"/>
      <c r="AF24" s="49"/>
      <c r="AG24" s="49"/>
      <c r="AH24" s="49"/>
      <c r="AI24" s="51"/>
      <c r="AJ24" s="19"/>
    </row>
    <row r="25" spans="1:36">
      <c r="A25" s="19"/>
      <c r="B25" s="56" t="s">
        <v>75</v>
      </c>
      <c r="C25" s="170" t="s">
        <v>69</v>
      </c>
      <c r="D25" s="171"/>
      <c r="E25" s="27"/>
      <c r="F25" s="9" t="s">
        <v>20</v>
      </c>
      <c r="G25" s="2"/>
      <c r="H25" s="36">
        <v>3</v>
      </c>
      <c r="I25" s="37">
        <f t="shared" si="3"/>
        <v>2.5</v>
      </c>
      <c r="J25" s="25">
        <f t="shared" ref="J25:J26" si="4">(IF(NOT(H25=""),ROUND((I25*100/H25)-100,1),"")*(-1))</f>
        <v>16.7</v>
      </c>
      <c r="K25" s="4"/>
      <c r="L25" s="7" t="s">
        <v>141</v>
      </c>
      <c r="M25" s="27"/>
      <c r="N25" s="47"/>
      <c r="O25" s="47"/>
      <c r="P25" s="50"/>
      <c r="Q25" s="50"/>
      <c r="R25" s="50"/>
      <c r="S25" s="50"/>
      <c r="T25" s="104"/>
      <c r="U25" s="104"/>
      <c r="V25" s="50"/>
      <c r="W25" s="50"/>
      <c r="X25" s="47"/>
      <c r="Y25" s="47"/>
      <c r="Z25" s="47"/>
      <c r="AA25" s="47"/>
      <c r="AB25" s="124">
        <v>3</v>
      </c>
      <c r="AC25" s="156">
        <v>2.5</v>
      </c>
      <c r="AD25" s="50"/>
      <c r="AE25" s="50"/>
      <c r="AF25" s="50"/>
      <c r="AG25" s="50"/>
      <c r="AH25" s="49"/>
      <c r="AI25" s="43"/>
      <c r="AJ25" s="19"/>
    </row>
    <row r="26" spans="1:36">
      <c r="A26" s="19"/>
      <c r="B26" s="56" t="s">
        <v>74</v>
      </c>
      <c r="C26" s="170" t="s">
        <v>72</v>
      </c>
      <c r="D26" s="171"/>
      <c r="E26" s="27"/>
      <c r="F26" s="9"/>
      <c r="G26" s="2"/>
      <c r="H26" s="36">
        <v>2</v>
      </c>
      <c r="I26" s="37">
        <f t="shared" si="3"/>
        <v>3</v>
      </c>
      <c r="J26" s="25">
        <f t="shared" si="4"/>
        <v>-50</v>
      </c>
      <c r="K26" s="4"/>
      <c r="L26" s="7" t="s">
        <v>141</v>
      </c>
      <c r="M26" s="27"/>
      <c r="N26" s="47"/>
      <c r="O26" s="47"/>
      <c r="P26" s="50"/>
      <c r="Q26" s="50"/>
      <c r="R26" s="50"/>
      <c r="S26" s="50"/>
      <c r="T26" s="104"/>
      <c r="U26" s="104"/>
      <c r="V26" s="50"/>
      <c r="W26" s="49"/>
      <c r="X26" s="46"/>
      <c r="Y26" s="46"/>
      <c r="Z26" s="46"/>
      <c r="AA26" s="46"/>
      <c r="AB26" s="115">
        <v>2</v>
      </c>
      <c r="AC26" s="46">
        <v>3</v>
      </c>
      <c r="AD26" s="46"/>
      <c r="AE26" s="49"/>
      <c r="AF26" s="49"/>
      <c r="AG26" s="49"/>
      <c r="AH26" s="49"/>
      <c r="AI26" s="43"/>
      <c r="AJ26" s="19"/>
    </row>
    <row r="27" spans="1:36">
      <c r="A27" s="19"/>
      <c r="B27" s="56" t="s">
        <v>73</v>
      </c>
      <c r="C27" s="233" t="s">
        <v>70</v>
      </c>
      <c r="D27" s="228"/>
      <c r="E27" s="27"/>
      <c r="F27" s="9" t="s">
        <v>18</v>
      </c>
      <c r="G27" s="2"/>
      <c r="H27" s="36">
        <v>2</v>
      </c>
      <c r="I27" s="37">
        <f t="shared" si="3"/>
        <v>2.8</v>
      </c>
      <c r="J27" s="25">
        <f t="shared" si="0"/>
        <v>-40</v>
      </c>
      <c r="K27" s="138">
        <v>42107</v>
      </c>
      <c r="L27" s="7" t="s">
        <v>141</v>
      </c>
      <c r="M27" s="27"/>
      <c r="N27" s="47"/>
      <c r="O27" s="47"/>
      <c r="P27" s="50"/>
      <c r="Q27" s="50"/>
      <c r="R27" s="50"/>
      <c r="S27" s="50"/>
      <c r="T27" s="104"/>
      <c r="U27" s="104"/>
      <c r="V27" s="50"/>
      <c r="W27" s="50"/>
      <c r="X27" s="47"/>
      <c r="Y27" s="47"/>
      <c r="Z27" s="47"/>
      <c r="AA27" s="47"/>
      <c r="AB27" s="124">
        <v>1</v>
      </c>
      <c r="AC27" s="161">
        <v>1.3</v>
      </c>
      <c r="AD27" s="115">
        <v>1</v>
      </c>
      <c r="AE27" s="161">
        <v>1.5</v>
      </c>
      <c r="AF27" s="50"/>
      <c r="AG27" s="50"/>
      <c r="AH27" s="49"/>
      <c r="AI27" s="43"/>
      <c r="AJ27" s="19"/>
    </row>
    <row r="28" spans="1:36" ht="12.75" customHeight="1">
      <c r="A28" s="177" t="s">
        <v>42</v>
      </c>
      <c r="B28" s="178"/>
      <c r="C28" s="166" t="s">
        <v>48</v>
      </c>
      <c r="D28" s="167"/>
      <c r="E28" s="27"/>
      <c r="F28" s="223" t="s">
        <v>141</v>
      </c>
      <c r="G28" s="224"/>
      <c r="H28" s="224"/>
      <c r="I28" s="224"/>
      <c r="J28" s="224"/>
      <c r="K28" s="224"/>
      <c r="L28" s="224"/>
      <c r="M28" s="27"/>
      <c r="N28" s="71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3"/>
      <c r="AJ28" s="19"/>
    </row>
    <row r="29" spans="1:36">
      <c r="A29" s="16"/>
      <c r="B29" s="57" t="s">
        <v>21</v>
      </c>
      <c r="C29" s="93" t="s">
        <v>76</v>
      </c>
      <c r="D29" s="93"/>
      <c r="E29" s="27"/>
      <c r="F29" s="10" t="s">
        <v>34</v>
      </c>
      <c r="G29" s="3"/>
      <c r="H29" s="38">
        <v>4</v>
      </c>
      <c r="I29" s="37">
        <f>SUM(O29,Q29,S29,W29,Y29,AA29,AC29,AE29,AG29,AI29)</f>
        <v>4</v>
      </c>
      <c r="J29" s="25">
        <f t="shared" si="0"/>
        <v>0</v>
      </c>
      <c r="K29" s="31"/>
      <c r="L29" s="7" t="s">
        <v>120</v>
      </c>
      <c r="M29" s="27"/>
      <c r="N29" s="41"/>
      <c r="O29" s="41"/>
      <c r="P29" s="42"/>
      <c r="Q29" s="42"/>
      <c r="R29" s="48"/>
      <c r="S29" s="48"/>
      <c r="T29" s="102"/>
      <c r="U29" s="102"/>
      <c r="V29" s="48"/>
      <c r="W29" s="48"/>
      <c r="X29" s="45"/>
      <c r="Y29" s="45"/>
      <c r="Z29" s="45"/>
      <c r="AA29" s="45"/>
      <c r="AB29" s="45"/>
      <c r="AC29" s="45"/>
      <c r="AD29" s="117">
        <v>2</v>
      </c>
      <c r="AE29" s="50">
        <v>3</v>
      </c>
      <c r="AF29" s="117">
        <v>2</v>
      </c>
      <c r="AG29" s="48">
        <v>1</v>
      </c>
      <c r="AH29" s="48"/>
      <c r="AI29" s="48"/>
      <c r="AJ29" s="19"/>
    </row>
    <row r="30" spans="1:36">
      <c r="A30" s="19"/>
      <c r="B30" s="57" t="s">
        <v>22</v>
      </c>
      <c r="C30" s="93" t="s">
        <v>130</v>
      </c>
      <c r="D30" s="93"/>
      <c r="E30" s="27"/>
      <c r="F30" s="10" t="s">
        <v>17</v>
      </c>
      <c r="G30" s="3"/>
      <c r="H30" s="38">
        <v>2</v>
      </c>
      <c r="I30" s="37">
        <f>SUM(O30,Q30,S30,W30,Y30,AA30,AC30,AE30,AG30,AI30)</f>
        <v>2</v>
      </c>
      <c r="J30" s="25">
        <f t="shared" si="0"/>
        <v>0</v>
      </c>
      <c r="K30" s="139">
        <v>42109</v>
      </c>
      <c r="L30" s="8" t="s">
        <v>120</v>
      </c>
      <c r="M30" s="27"/>
      <c r="N30" s="46"/>
      <c r="O30" s="46"/>
      <c r="P30" s="49"/>
      <c r="Q30" s="49"/>
      <c r="R30" s="49"/>
      <c r="S30" s="49"/>
      <c r="T30" s="101"/>
      <c r="U30" s="101"/>
      <c r="V30" s="49"/>
      <c r="W30" s="49"/>
      <c r="X30" s="46"/>
      <c r="Y30" s="46"/>
      <c r="Z30" s="46"/>
      <c r="AA30" s="46"/>
      <c r="AB30" s="46"/>
      <c r="AC30" s="46"/>
      <c r="AD30" s="62"/>
      <c r="AE30" s="50"/>
      <c r="AF30" s="116">
        <v>2</v>
      </c>
      <c r="AG30" s="50">
        <v>2</v>
      </c>
      <c r="AH30" s="50"/>
      <c r="AI30" s="49"/>
      <c r="AJ30" s="19"/>
    </row>
    <row r="31" spans="1:36" ht="12.75" customHeight="1">
      <c r="A31" s="190" t="s">
        <v>43</v>
      </c>
      <c r="B31" s="191"/>
      <c r="C31" s="181" t="s">
        <v>85</v>
      </c>
      <c r="D31" s="182"/>
      <c r="E31" s="27"/>
      <c r="F31" s="98"/>
      <c r="G31" s="99"/>
      <c r="H31" s="99"/>
      <c r="I31" s="99"/>
      <c r="J31" s="99"/>
      <c r="K31" s="99"/>
      <c r="L31" s="99"/>
      <c r="M31" s="94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6"/>
    </row>
    <row r="32" spans="1:36">
      <c r="A32" s="87"/>
      <c r="B32" s="97" t="s">
        <v>23</v>
      </c>
      <c r="C32" s="179" t="s">
        <v>82</v>
      </c>
      <c r="D32" s="180"/>
      <c r="E32" s="27"/>
      <c r="F32" s="88"/>
      <c r="G32" s="88"/>
      <c r="H32" s="89">
        <v>2</v>
      </c>
      <c r="I32" s="37">
        <f>SUM(O32,Q32,S32,W32,Y32,AA32,AC32,AE32,AG32,AI32)</f>
        <v>3.5</v>
      </c>
      <c r="J32" s="25">
        <f t="shared" si="0"/>
        <v>-75</v>
      </c>
      <c r="K32" s="138">
        <v>42110</v>
      </c>
      <c r="L32" s="46"/>
      <c r="M32" s="94"/>
      <c r="N32" s="46"/>
      <c r="O32" s="46"/>
      <c r="P32" s="49"/>
      <c r="Q32" s="49"/>
      <c r="R32" s="49"/>
      <c r="S32" s="46"/>
      <c r="T32" s="46"/>
      <c r="U32" s="49"/>
      <c r="V32" s="49"/>
      <c r="W32" s="49"/>
      <c r="X32" s="49"/>
      <c r="Y32" s="46"/>
      <c r="Z32" s="46"/>
      <c r="AA32" s="46"/>
      <c r="AB32" s="46"/>
      <c r="AC32" s="46"/>
      <c r="AD32" s="46"/>
      <c r="AE32" s="46"/>
      <c r="AF32" s="46"/>
      <c r="AG32" s="49"/>
      <c r="AH32" s="121">
        <v>2</v>
      </c>
      <c r="AI32" s="49">
        <v>3.5</v>
      </c>
      <c r="AJ32" s="79"/>
    </row>
    <row r="33" spans="1:36" ht="12.75" customHeight="1">
      <c r="A33" s="162" t="s">
        <v>32</v>
      </c>
      <c r="B33" s="163"/>
      <c r="C33" s="194" t="s">
        <v>77</v>
      </c>
      <c r="D33" s="195"/>
      <c r="E33" s="27"/>
      <c r="F33" s="196"/>
      <c r="G33" s="197"/>
      <c r="H33" s="197"/>
      <c r="I33" s="197"/>
      <c r="J33" s="197"/>
      <c r="K33" s="197"/>
      <c r="L33" s="197"/>
      <c r="M33" s="80"/>
      <c r="N33" s="130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2"/>
      <c r="AJ33" s="79"/>
    </row>
    <row r="34" spans="1:36">
      <c r="A34" s="16"/>
      <c r="B34" s="58" t="s">
        <v>25</v>
      </c>
      <c r="C34" s="187" t="s">
        <v>78</v>
      </c>
      <c r="D34" s="188"/>
      <c r="E34" s="27"/>
      <c r="F34" s="10" t="s">
        <v>29</v>
      </c>
      <c r="G34" s="3"/>
      <c r="H34" s="38">
        <v>1</v>
      </c>
      <c r="I34" s="37">
        <f t="shared" ref="I34:I39" si="5">SUM(O34,Q34,S34,W34,Y34,AA34,AC34,AE34,AG34,AI34)</f>
        <v>0.99999999999999989</v>
      </c>
      <c r="J34" s="25">
        <f t="shared" si="0"/>
        <v>0</v>
      </c>
      <c r="K34" s="31"/>
      <c r="L34" s="8"/>
      <c r="M34" s="27"/>
      <c r="N34" s="114">
        <v>0.05</v>
      </c>
      <c r="O34" s="45">
        <v>0.1</v>
      </c>
      <c r="P34" s="117">
        <v>0.1</v>
      </c>
      <c r="Q34" s="47">
        <v>0.1</v>
      </c>
      <c r="R34" s="117">
        <v>0.1</v>
      </c>
      <c r="S34" s="47">
        <v>0.2</v>
      </c>
      <c r="T34" s="102"/>
      <c r="U34" s="102"/>
      <c r="V34" s="117">
        <v>0.1</v>
      </c>
      <c r="W34" s="49">
        <v>0.1</v>
      </c>
      <c r="X34" s="118">
        <v>0.1</v>
      </c>
      <c r="Y34" s="47">
        <v>0.1</v>
      </c>
      <c r="Z34" s="118">
        <v>0.1</v>
      </c>
      <c r="AA34" s="47">
        <v>0.1</v>
      </c>
      <c r="AB34" s="119">
        <v>0.1</v>
      </c>
      <c r="AC34" s="47">
        <v>0.1</v>
      </c>
      <c r="AD34" s="119">
        <v>0.1</v>
      </c>
      <c r="AE34" s="46" t="s">
        <v>140</v>
      </c>
      <c r="AF34" s="117">
        <v>0.1</v>
      </c>
      <c r="AG34" s="50">
        <v>0.1</v>
      </c>
      <c r="AH34" s="120">
        <v>0.1</v>
      </c>
      <c r="AI34" s="49">
        <v>0.1</v>
      </c>
      <c r="AJ34" s="19"/>
    </row>
    <row r="35" spans="1:36" ht="12.75" customHeight="1">
      <c r="A35" s="19"/>
      <c r="B35" s="58" t="s">
        <v>35</v>
      </c>
      <c r="C35" s="185" t="s">
        <v>79</v>
      </c>
      <c r="D35" s="186"/>
      <c r="E35" s="27"/>
      <c r="F35" s="10" t="s">
        <v>30</v>
      </c>
      <c r="G35" s="3"/>
      <c r="H35" s="38">
        <v>5</v>
      </c>
      <c r="I35" s="37">
        <f t="shared" si="5"/>
        <v>5.7</v>
      </c>
      <c r="J35" s="25">
        <f t="shared" si="0"/>
        <v>-14</v>
      </c>
      <c r="K35" s="31"/>
      <c r="L35" s="8"/>
      <c r="M35" s="27"/>
      <c r="N35" s="115">
        <v>0.5</v>
      </c>
      <c r="O35" s="154">
        <v>0.7</v>
      </c>
      <c r="P35" s="116">
        <v>0.5</v>
      </c>
      <c r="Q35" s="154">
        <v>0.7</v>
      </c>
      <c r="R35" s="116">
        <v>0.5</v>
      </c>
      <c r="S35" s="153">
        <v>1</v>
      </c>
      <c r="T35" s="101"/>
      <c r="U35" s="101"/>
      <c r="V35" s="116">
        <v>0.5</v>
      </c>
      <c r="W35" s="49">
        <v>0.5</v>
      </c>
      <c r="X35" s="119">
        <v>0.5</v>
      </c>
      <c r="Y35" s="47">
        <v>0.5</v>
      </c>
      <c r="Z35" s="119">
        <v>0.5</v>
      </c>
      <c r="AA35" s="47">
        <v>0.5</v>
      </c>
      <c r="AB35" s="116">
        <v>0.5</v>
      </c>
      <c r="AC35" s="47">
        <v>0.5</v>
      </c>
      <c r="AD35" s="116">
        <v>0.5</v>
      </c>
      <c r="AE35" s="46">
        <v>0.5</v>
      </c>
      <c r="AF35" s="116">
        <v>0.5</v>
      </c>
      <c r="AG35" s="50">
        <v>0.5</v>
      </c>
      <c r="AH35" s="122">
        <v>0.5</v>
      </c>
      <c r="AI35" s="49">
        <v>0.3</v>
      </c>
      <c r="AJ35" s="19"/>
    </row>
    <row r="36" spans="1:36" ht="12.75" customHeight="1">
      <c r="A36" s="19"/>
      <c r="B36" s="58" t="s">
        <v>36</v>
      </c>
      <c r="C36" s="185" t="s">
        <v>80</v>
      </c>
      <c r="D36" s="186"/>
      <c r="E36" s="27"/>
      <c r="F36" s="10" t="s">
        <v>30</v>
      </c>
      <c r="G36" s="3"/>
      <c r="H36" s="38">
        <v>13</v>
      </c>
      <c r="I36" s="37">
        <f t="shared" si="5"/>
        <v>15.3</v>
      </c>
      <c r="J36" s="25">
        <f t="shared" si="0"/>
        <v>-17.7</v>
      </c>
      <c r="K36" s="31"/>
      <c r="L36" s="8"/>
      <c r="M36" s="27"/>
      <c r="N36" s="47"/>
      <c r="O36" s="47"/>
      <c r="P36" s="116">
        <v>1.5</v>
      </c>
      <c r="Q36" s="154">
        <v>2</v>
      </c>
      <c r="R36" s="47"/>
      <c r="S36" s="47"/>
      <c r="T36" s="101"/>
      <c r="U36" s="101"/>
      <c r="V36" s="126">
        <v>2</v>
      </c>
      <c r="W36" s="49">
        <v>2</v>
      </c>
      <c r="X36" s="47"/>
      <c r="Y36" s="47"/>
      <c r="Z36" s="46"/>
      <c r="AA36" s="47"/>
      <c r="AB36" s="49"/>
      <c r="AC36" s="47"/>
      <c r="AD36" s="116">
        <v>3.5</v>
      </c>
      <c r="AE36" s="46">
        <v>3.5</v>
      </c>
      <c r="AF36" s="116">
        <v>2</v>
      </c>
      <c r="AG36" s="161">
        <v>3.5</v>
      </c>
      <c r="AH36" s="122">
        <v>4</v>
      </c>
      <c r="AI36" s="49">
        <v>4.3</v>
      </c>
      <c r="AJ36" s="19"/>
    </row>
    <row r="37" spans="1:36" ht="12.75" customHeight="1">
      <c r="A37" s="19"/>
      <c r="B37" s="58" t="s">
        <v>37</v>
      </c>
      <c r="C37" s="185" t="s">
        <v>81</v>
      </c>
      <c r="D37" s="186"/>
      <c r="E37" s="27"/>
      <c r="F37" s="9"/>
      <c r="G37" s="2"/>
      <c r="H37" s="36">
        <v>2.5</v>
      </c>
      <c r="I37" s="37">
        <f t="shared" si="5"/>
        <v>2.7</v>
      </c>
      <c r="J37" s="25">
        <f t="shared" ref="J37:J39" si="6">(IF(NOT(H37=""),ROUND((I37*100/H37)-100,1),"")*(-1))</f>
        <v>-8</v>
      </c>
      <c r="K37" s="4"/>
      <c r="L37" s="7"/>
      <c r="M37" s="27"/>
      <c r="N37" s="123">
        <v>0.5</v>
      </c>
      <c r="O37" s="49">
        <v>0.5</v>
      </c>
      <c r="P37" s="49"/>
      <c r="Q37" s="47"/>
      <c r="R37" s="116">
        <v>0.5</v>
      </c>
      <c r="S37" s="47">
        <v>0.5</v>
      </c>
      <c r="T37" s="101"/>
      <c r="U37" s="101"/>
      <c r="V37" s="49"/>
      <c r="W37" s="49"/>
      <c r="X37" s="123">
        <v>0.5</v>
      </c>
      <c r="Y37" s="47">
        <v>0.5</v>
      </c>
      <c r="Z37" s="47"/>
      <c r="AA37" s="47"/>
      <c r="AB37" s="116">
        <v>0.5</v>
      </c>
      <c r="AC37" s="47">
        <v>0.5</v>
      </c>
      <c r="AD37" s="49"/>
      <c r="AE37" s="46"/>
      <c r="AF37" s="116">
        <v>0.5</v>
      </c>
      <c r="AG37" s="153">
        <v>0.7</v>
      </c>
      <c r="AH37" s="51"/>
      <c r="AI37" s="49"/>
      <c r="AJ37" s="19"/>
    </row>
    <row r="38" spans="1:36" ht="12.75" customHeight="1">
      <c r="A38" s="19"/>
      <c r="B38" s="58" t="s">
        <v>84</v>
      </c>
      <c r="C38" s="185" t="s">
        <v>86</v>
      </c>
      <c r="D38" s="186"/>
      <c r="E38" s="27"/>
      <c r="F38" s="9"/>
      <c r="G38" s="2"/>
      <c r="H38" s="36">
        <v>1.5</v>
      </c>
      <c r="I38" s="37">
        <f t="shared" si="5"/>
        <v>1.5</v>
      </c>
      <c r="J38" s="25">
        <f t="shared" ref="J38" si="7">(IF(NOT(H38=""),ROUND((I38*100/H38)-100,1),"")*(-1))</f>
        <v>0</v>
      </c>
      <c r="K38" s="4"/>
      <c r="L38" s="7" t="s">
        <v>120</v>
      </c>
      <c r="M38" s="27"/>
      <c r="N38" s="124">
        <v>1.5</v>
      </c>
      <c r="O38" s="50">
        <v>1.5</v>
      </c>
      <c r="P38" s="50"/>
      <c r="Q38" s="47"/>
      <c r="R38" s="50"/>
      <c r="S38" s="47"/>
      <c r="T38" s="104"/>
      <c r="U38" s="104"/>
      <c r="V38" s="50"/>
      <c r="W38" s="49"/>
      <c r="X38" s="47"/>
      <c r="Y38" s="47"/>
      <c r="Z38" s="47"/>
      <c r="AA38" s="47"/>
      <c r="AB38" s="50"/>
      <c r="AC38" s="47"/>
      <c r="AD38" s="50"/>
      <c r="AE38" s="46"/>
      <c r="AF38" s="50"/>
      <c r="AG38" s="50"/>
      <c r="AH38" s="43"/>
      <c r="AI38" s="49"/>
      <c r="AJ38" s="19"/>
    </row>
    <row r="39" spans="1:36" ht="12.75" customHeight="1">
      <c r="A39" s="19"/>
      <c r="B39" s="58" t="s">
        <v>83</v>
      </c>
      <c r="C39" s="185" t="s">
        <v>117</v>
      </c>
      <c r="D39" s="186"/>
      <c r="E39" s="27"/>
      <c r="F39" s="9"/>
      <c r="G39" s="2"/>
      <c r="H39" s="36">
        <v>1</v>
      </c>
      <c r="I39" s="37">
        <f t="shared" si="5"/>
        <v>1.4000000000000001</v>
      </c>
      <c r="J39" s="25">
        <f t="shared" si="6"/>
        <v>-40</v>
      </c>
      <c r="K39" s="4"/>
      <c r="L39" s="7"/>
      <c r="M39" s="27"/>
      <c r="N39" s="124">
        <v>0.1</v>
      </c>
      <c r="O39" s="50">
        <v>0.1</v>
      </c>
      <c r="P39" s="124">
        <v>0.1</v>
      </c>
      <c r="Q39" s="47">
        <v>0.1</v>
      </c>
      <c r="R39" s="124">
        <v>0.1</v>
      </c>
      <c r="S39" s="47">
        <v>0.1</v>
      </c>
      <c r="T39" s="104"/>
      <c r="U39" s="104"/>
      <c r="V39" s="124">
        <v>0.1</v>
      </c>
      <c r="W39" s="160">
        <v>0.3</v>
      </c>
      <c r="X39" s="123">
        <v>0.1</v>
      </c>
      <c r="Y39" s="156">
        <v>0</v>
      </c>
      <c r="Z39" s="123">
        <v>0.1</v>
      </c>
      <c r="AA39" s="153">
        <v>0.4</v>
      </c>
      <c r="AB39" s="124">
        <v>0.1</v>
      </c>
      <c r="AC39" s="47">
        <v>0.1</v>
      </c>
      <c r="AD39" s="124">
        <v>0.1</v>
      </c>
      <c r="AE39" s="156">
        <v>0</v>
      </c>
      <c r="AF39" s="124">
        <v>0.1</v>
      </c>
      <c r="AG39" s="161">
        <v>0.3</v>
      </c>
      <c r="AH39" s="125">
        <v>0.1</v>
      </c>
      <c r="AI39" s="157">
        <v>0</v>
      </c>
      <c r="AJ39" s="19"/>
    </row>
    <row r="40" spans="1:36" ht="12.75" customHeight="1">
      <c r="A40" s="192" t="s">
        <v>33</v>
      </c>
      <c r="B40" s="193"/>
      <c r="C40" s="200" t="s">
        <v>131</v>
      </c>
      <c r="D40" s="201"/>
      <c r="E40" s="27"/>
      <c r="F40" s="202"/>
      <c r="G40" s="203"/>
      <c r="H40" s="203"/>
      <c r="I40" s="203"/>
      <c r="J40" s="203"/>
      <c r="K40" s="203"/>
      <c r="L40" s="203"/>
      <c r="M40" s="78"/>
      <c r="N40" s="127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9"/>
      <c r="AJ40" s="79"/>
    </row>
    <row r="41" spans="1:36" ht="12.75">
      <c r="A41" s="6"/>
      <c r="B41" s="30" t="s">
        <v>28</v>
      </c>
      <c r="C41" s="175" t="s">
        <v>13</v>
      </c>
      <c r="D41" s="176"/>
      <c r="E41" s="27"/>
      <c r="F41" s="10"/>
      <c r="G41" s="3"/>
      <c r="H41" s="38">
        <v>8</v>
      </c>
      <c r="I41" s="37">
        <f>SUM(O41,Q41,S41,W41,Y41,AA41,AC41,AE41,AG41,AI41)</f>
        <v>0</v>
      </c>
      <c r="J41" s="25"/>
      <c r="K41" s="5"/>
      <c r="L41" s="8"/>
      <c r="M41" s="27"/>
      <c r="N41" s="41">
        <f>$H41/10</f>
        <v>0.8</v>
      </c>
      <c r="O41" s="41">
        <v>0</v>
      </c>
      <c r="P41" s="41">
        <f>$H41/10</f>
        <v>0.8</v>
      </c>
      <c r="Q41" s="42">
        <v>0</v>
      </c>
      <c r="R41" s="41">
        <f>$H41/10</f>
        <v>0.8</v>
      </c>
      <c r="S41" s="143">
        <v>0</v>
      </c>
      <c r="T41" s="106"/>
      <c r="U41" s="105"/>
      <c r="V41" s="41">
        <f>$H41/10</f>
        <v>0.8</v>
      </c>
      <c r="W41" s="143">
        <v>0</v>
      </c>
      <c r="X41" s="41">
        <f>$H41/10</f>
        <v>0.8</v>
      </c>
      <c r="Y41" s="143">
        <v>0</v>
      </c>
      <c r="Z41" s="41">
        <f>$H41/10</f>
        <v>0.8</v>
      </c>
      <c r="AA41" s="143">
        <v>0</v>
      </c>
      <c r="AB41" s="41">
        <f>$H41/10</f>
        <v>0.8</v>
      </c>
      <c r="AC41" s="143">
        <v>0</v>
      </c>
      <c r="AD41" s="41">
        <f>$H41/10</f>
        <v>0.8</v>
      </c>
      <c r="AE41" s="143">
        <v>0</v>
      </c>
      <c r="AF41" s="41">
        <f>$H41/10</f>
        <v>0.8</v>
      </c>
      <c r="AG41" s="143">
        <v>0</v>
      </c>
      <c r="AH41" s="41">
        <f>$H41/10</f>
        <v>0.8</v>
      </c>
      <c r="AI41" s="143">
        <v>0</v>
      </c>
      <c r="AJ41" s="19"/>
    </row>
    <row r="42" spans="1:36" ht="15.75" customHeight="1">
      <c r="A42" s="17"/>
      <c r="B42" s="172" t="s">
        <v>12</v>
      </c>
      <c r="C42" s="173"/>
      <c r="D42" s="174"/>
      <c r="E42" s="28"/>
      <c r="F42" s="40"/>
      <c r="G42" s="11"/>
      <c r="H42" s="39">
        <f>SUM(H7:H41)</f>
        <v>80</v>
      </c>
      <c r="I42" s="39">
        <f>SUM(I7:I41)</f>
        <v>80.000000000000014</v>
      </c>
      <c r="J42" s="39">
        <f t="shared" si="0"/>
        <v>0</v>
      </c>
      <c r="K42" s="12"/>
      <c r="L42" s="34"/>
      <c r="M42" s="28"/>
      <c r="N42" s="52">
        <f t="shared" ref="N42:R42" si="8">SUM(N8:N8,N10:N13,N15:N18,N21:N27,N29:N30,N32,N34:N39,N41)</f>
        <v>8.9500000000000011</v>
      </c>
      <c r="O42" s="52">
        <f t="shared" si="8"/>
        <v>8.4</v>
      </c>
      <c r="P42" s="52">
        <f t="shared" si="8"/>
        <v>7.9999999999999991</v>
      </c>
      <c r="Q42" s="52">
        <f>SUM(Q8:Q8,Q10:Q13,Q15:Q18,Q21:Q27,Q29:Q30,Q32,Q34:Q39,Q41)</f>
        <v>7.3999999999999995</v>
      </c>
      <c r="R42" s="52">
        <f t="shared" si="8"/>
        <v>7.9999999999999991</v>
      </c>
      <c r="S42" s="52">
        <f>SUM(S8:S8,S10:S13,S15:S19,S21:S27,S29:S30,S32,S34:S39,S41)</f>
        <v>8</v>
      </c>
      <c r="T42" s="52"/>
      <c r="U42" s="52"/>
      <c r="V42" s="52">
        <f>SUM(V8:V8,V10:V13,V15:V19,V21:V27,V29:V30,V32,V34:V39,V41)</f>
        <v>7.9999999999999991</v>
      </c>
      <c r="W42" s="52">
        <f>SUM(W8:W8,W10:W13,W15:W19,W21:W27,W29:W30,W32,W34:W39,W41)</f>
        <v>7.7999999999999989</v>
      </c>
      <c r="X42" s="52">
        <f t="shared" ref="W42:AI42" si="9">SUM(X8:X8,X10:X13,X15:X18,X21:X27,X29:X30,X32,X34:X39,X41)</f>
        <v>7.9999999999999991</v>
      </c>
      <c r="Y42" s="52">
        <f t="shared" si="9"/>
        <v>8.1</v>
      </c>
      <c r="Z42" s="52">
        <f t="shared" si="9"/>
        <v>7.4999999999999991</v>
      </c>
      <c r="AA42" s="52">
        <f t="shared" si="9"/>
        <v>7.5</v>
      </c>
      <c r="AB42" s="52">
        <f t="shared" si="9"/>
        <v>7.9999999999999991</v>
      </c>
      <c r="AC42" s="52">
        <f t="shared" si="9"/>
        <v>7.9999999999999991</v>
      </c>
      <c r="AD42" s="52">
        <f t="shared" si="9"/>
        <v>7.9999999999999991</v>
      </c>
      <c r="AE42" s="52">
        <f t="shared" si="9"/>
        <v>8.5</v>
      </c>
      <c r="AF42" s="52">
        <f t="shared" si="9"/>
        <v>7.9999999999999991</v>
      </c>
      <c r="AG42" s="52">
        <f t="shared" si="9"/>
        <v>8.1</v>
      </c>
      <c r="AH42" s="52">
        <f t="shared" si="9"/>
        <v>7.4999999999999991</v>
      </c>
      <c r="AI42" s="52">
        <f t="shared" si="9"/>
        <v>8.1999999999999993</v>
      </c>
      <c r="AJ42" s="17"/>
    </row>
    <row r="43" spans="1:36">
      <c r="N43" s="155"/>
    </row>
    <row r="44" spans="1:36" ht="12.75" customHeight="1">
      <c r="B44" s="113" t="s">
        <v>24</v>
      </c>
      <c r="C44" s="198" t="s">
        <v>126</v>
      </c>
      <c r="D44" s="199"/>
      <c r="N44" s="155"/>
    </row>
    <row r="45" spans="1:36" ht="12.75" customHeight="1">
      <c r="B45" s="142" t="s">
        <v>24</v>
      </c>
      <c r="C45" s="140" t="s">
        <v>128</v>
      </c>
      <c r="D45" s="141"/>
    </row>
    <row r="46" spans="1:36" ht="12.75" customHeight="1">
      <c r="B46" s="59" t="s">
        <v>24</v>
      </c>
      <c r="C46" s="164" t="s">
        <v>127</v>
      </c>
      <c r="D46" s="165"/>
      <c r="X46" s="1" t="s">
        <v>142</v>
      </c>
    </row>
    <row r="47" spans="1:36" ht="12.75" customHeight="1">
      <c r="B47" s="137"/>
      <c r="C47" s="164" t="s">
        <v>121</v>
      </c>
      <c r="D47" s="165"/>
    </row>
  </sheetData>
  <mergeCells count="67">
    <mergeCell ref="AH5:AI5"/>
    <mergeCell ref="C19:D19"/>
    <mergeCell ref="A9:B9"/>
    <mergeCell ref="A20:B20"/>
    <mergeCell ref="C27:D27"/>
    <mergeCell ref="C13:D13"/>
    <mergeCell ref="A14:B14"/>
    <mergeCell ref="C16:D16"/>
    <mergeCell ref="C20:D20"/>
    <mergeCell ref="C22:D22"/>
    <mergeCell ref="C24:D24"/>
    <mergeCell ref="C12:D12"/>
    <mergeCell ref="C9:D9"/>
    <mergeCell ref="F9:L9"/>
    <mergeCell ref="F14:L14"/>
    <mergeCell ref="C8:D8"/>
    <mergeCell ref="P5:Q5"/>
    <mergeCell ref="C14:D14"/>
    <mergeCell ref="F28:L28"/>
    <mergeCell ref="F20:L20"/>
    <mergeCell ref="C10:D10"/>
    <mergeCell ref="C11:D11"/>
    <mergeCell ref="C18:D18"/>
    <mergeCell ref="C26:D26"/>
    <mergeCell ref="C25:D25"/>
    <mergeCell ref="R5:S5"/>
    <mergeCell ref="V5:W5"/>
    <mergeCell ref="X5:Y5"/>
    <mergeCell ref="A7:B7"/>
    <mergeCell ref="N4:AG4"/>
    <mergeCell ref="F7:L7"/>
    <mergeCell ref="C5:D5"/>
    <mergeCell ref="C7:D7"/>
    <mergeCell ref="Z5:AA5"/>
    <mergeCell ref="AB5:AC5"/>
    <mergeCell ref="AD5:AE5"/>
    <mergeCell ref="AF5:AG5"/>
    <mergeCell ref="H4:J4"/>
    <mergeCell ref="K4:L4"/>
    <mergeCell ref="F4:G4"/>
    <mergeCell ref="N5:O5"/>
    <mergeCell ref="C47:D47"/>
    <mergeCell ref="C33:D33"/>
    <mergeCell ref="C36:D36"/>
    <mergeCell ref="F33:L33"/>
    <mergeCell ref="C44:D44"/>
    <mergeCell ref="C40:D40"/>
    <mergeCell ref="F40:L40"/>
    <mergeCell ref="C35:D35"/>
    <mergeCell ref="C39:D39"/>
    <mergeCell ref="C38:D38"/>
    <mergeCell ref="A33:B33"/>
    <mergeCell ref="C46:D46"/>
    <mergeCell ref="C28:D28"/>
    <mergeCell ref="C15:D15"/>
    <mergeCell ref="C23:D23"/>
    <mergeCell ref="B42:D42"/>
    <mergeCell ref="C41:D41"/>
    <mergeCell ref="A28:B28"/>
    <mergeCell ref="C32:D32"/>
    <mergeCell ref="C31:D31"/>
    <mergeCell ref="C21:D21"/>
    <mergeCell ref="C37:D37"/>
    <mergeCell ref="C34:D34"/>
    <mergeCell ref="C17:D17"/>
    <mergeCell ref="A31:B31"/>
    <mergeCell ref="A40:B40"/>
  </mergeCells>
  <pageMargins left="0.7" right="0.7" top="0.78740157499999996" bottom="0.78740157499999996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2:F37"/>
  <sheetViews>
    <sheetView topLeftCell="A35" workbookViewId="0">
      <selection activeCell="A10" sqref="A10:D37"/>
    </sheetView>
  </sheetViews>
  <sheetFormatPr baseColWidth="10" defaultColWidth="11.42578125" defaultRowHeight="12.75"/>
  <cols>
    <col min="1" max="1" width="4.7109375" customWidth="1"/>
    <col min="2" max="2" width="43.5703125" customWidth="1"/>
    <col min="3" max="3" width="23.85546875" customWidth="1"/>
    <col min="4" max="4" width="60.28515625" customWidth="1"/>
  </cols>
  <sheetData>
    <row r="2" spans="1:6" ht="20.100000000000001" customHeight="1" thickBot="1">
      <c r="A2" s="81" t="s">
        <v>87</v>
      </c>
      <c r="B2" s="81" t="s">
        <v>108</v>
      </c>
      <c r="C2" s="81" t="s">
        <v>110</v>
      </c>
      <c r="D2" s="81" t="s">
        <v>109</v>
      </c>
      <c r="E2" s="112"/>
      <c r="F2" s="112"/>
    </row>
    <row r="3" spans="1:6" ht="20.100000000000001" customHeight="1">
      <c r="A3" s="109" t="s">
        <v>29</v>
      </c>
      <c r="B3" s="109" t="s">
        <v>111</v>
      </c>
      <c r="C3" s="109" t="s">
        <v>112</v>
      </c>
      <c r="D3" s="111">
        <v>42093</v>
      </c>
    </row>
    <row r="4" spans="1:6" ht="20.100000000000001" customHeight="1">
      <c r="A4" s="86" t="s">
        <v>65</v>
      </c>
      <c r="B4" s="86" t="s">
        <v>113</v>
      </c>
      <c r="C4" s="86" t="s">
        <v>137</v>
      </c>
      <c r="D4" s="136">
        <v>42101</v>
      </c>
    </row>
    <row r="5" spans="1:6" ht="20.100000000000001" customHeight="1">
      <c r="A5" s="86" t="s">
        <v>73</v>
      </c>
      <c r="B5" s="86" t="s">
        <v>123</v>
      </c>
      <c r="C5" s="86" t="s">
        <v>115</v>
      </c>
      <c r="D5" s="136">
        <v>42107</v>
      </c>
    </row>
    <row r="6" spans="1:6" ht="20.100000000000001" customHeight="1">
      <c r="A6" s="86" t="s">
        <v>22</v>
      </c>
      <c r="B6" s="86" t="s">
        <v>122</v>
      </c>
      <c r="C6" s="86" t="s">
        <v>116</v>
      </c>
      <c r="D6" s="136">
        <v>42109</v>
      </c>
    </row>
    <row r="7" spans="1:6" ht="20.100000000000001" customHeight="1">
      <c r="A7" s="86" t="s">
        <v>23</v>
      </c>
      <c r="B7" s="86" t="s">
        <v>114</v>
      </c>
      <c r="C7" s="86" t="s">
        <v>23</v>
      </c>
      <c r="D7" s="136">
        <v>42110</v>
      </c>
    </row>
    <row r="10" spans="1:6" ht="22.5" customHeight="1" thickBot="1">
      <c r="A10" s="81" t="s">
        <v>87</v>
      </c>
      <c r="B10" s="82" t="s">
        <v>56</v>
      </c>
      <c r="C10" s="81" t="s">
        <v>57</v>
      </c>
      <c r="D10" s="110"/>
    </row>
    <row r="11" spans="1:6" ht="20.100000000000001" customHeight="1">
      <c r="A11" s="53" t="s">
        <v>27</v>
      </c>
      <c r="B11" s="83" t="s">
        <v>52</v>
      </c>
      <c r="C11" s="249" t="s">
        <v>118</v>
      </c>
      <c r="D11" s="249"/>
    </row>
    <row r="12" spans="1:6" ht="20.100000000000001" customHeight="1">
      <c r="A12" s="54" t="s">
        <v>14</v>
      </c>
      <c r="B12" s="84" t="s">
        <v>53</v>
      </c>
      <c r="C12" s="248" t="s">
        <v>58</v>
      </c>
      <c r="D12" s="248"/>
    </row>
    <row r="13" spans="1:6" ht="20.100000000000001" customHeight="1">
      <c r="A13" s="54" t="s">
        <v>29</v>
      </c>
      <c r="B13" s="85" t="s">
        <v>54</v>
      </c>
      <c r="C13" s="248" t="s">
        <v>59</v>
      </c>
      <c r="D13" s="248"/>
    </row>
    <row r="14" spans="1:6" ht="20.100000000000001" customHeight="1">
      <c r="A14" s="54" t="s">
        <v>30</v>
      </c>
      <c r="B14" s="85" t="s">
        <v>60</v>
      </c>
      <c r="C14" s="248" t="s">
        <v>100</v>
      </c>
      <c r="D14" s="248"/>
    </row>
    <row r="15" spans="1:6" ht="20.100000000000001" customHeight="1">
      <c r="A15" s="54" t="s">
        <v>31</v>
      </c>
      <c r="B15" s="85" t="s">
        <v>55</v>
      </c>
      <c r="C15" s="248" t="s">
        <v>135</v>
      </c>
      <c r="D15" s="248"/>
    </row>
    <row r="16" spans="1:6" ht="24.95" customHeight="1">
      <c r="A16" s="55" t="s">
        <v>15</v>
      </c>
      <c r="B16" s="84" t="s">
        <v>61</v>
      </c>
      <c r="C16" s="248" t="s">
        <v>101</v>
      </c>
      <c r="D16" s="248"/>
    </row>
    <row r="17" spans="1:4" ht="20.100000000000001" customHeight="1">
      <c r="A17" s="55" t="s">
        <v>16</v>
      </c>
      <c r="B17" s="83" t="s">
        <v>62</v>
      </c>
      <c r="C17" s="248" t="s">
        <v>88</v>
      </c>
      <c r="D17" s="248"/>
    </row>
    <row r="18" spans="1:4" ht="20.100000000000001" customHeight="1">
      <c r="A18" s="90" t="s">
        <v>17</v>
      </c>
      <c r="B18" s="85" t="s">
        <v>63</v>
      </c>
      <c r="C18" s="248" t="s">
        <v>89</v>
      </c>
      <c r="D18" s="248"/>
    </row>
    <row r="19" spans="1:4" ht="24.95" customHeight="1">
      <c r="A19" s="92" t="s">
        <v>65</v>
      </c>
      <c r="B19" s="85" t="s">
        <v>66</v>
      </c>
      <c r="C19" s="248" t="s">
        <v>102</v>
      </c>
      <c r="D19" s="248"/>
    </row>
    <row r="20" spans="1:4" ht="20.100000000000001" customHeight="1">
      <c r="A20" s="90" t="s">
        <v>132</v>
      </c>
      <c r="B20" s="85" t="s">
        <v>133</v>
      </c>
      <c r="C20" s="248" t="s">
        <v>136</v>
      </c>
      <c r="D20" s="248"/>
    </row>
    <row r="21" spans="1:4" ht="24.95" customHeight="1">
      <c r="A21" s="56" t="s">
        <v>18</v>
      </c>
      <c r="B21" s="85" t="s">
        <v>67</v>
      </c>
      <c r="C21" s="248" t="s">
        <v>103</v>
      </c>
      <c r="D21" s="248"/>
    </row>
    <row r="22" spans="1:4" ht="20.100000000000001" customHeight="1">
      <c r="A22" s="56" t="s">
        <v>19</v>
      </c>
      <c r="B22" s="85" t="s">
        <v>71</v>
      </c>
      <c r="C22" s="248" t="s">
        <v>90</v>
      </c>
      <c r="D22" s="248"/>
    </row>
    <row r="23" spans="1:4" ht="24.95" customHeight="1">
      <c r="A23" s="56" t="s">
        <v>20</v>
      </c>
      <c r="B23" s="85" t="s">
        <v>119</v>
      </c>
      <c r="C23" s="248" t="s">
        <v>104</v>
      </c>
      <c r="D23" s="248"/>
    </row>
    <row r="24" spans="1:4" ht="24.95" customHeight="1">
      <c r="A24" s="56" t="s">
        <v>26</v>
      </c>
      <c r="B24" s="85" t="s">
        <v>68</v>
      </c>
      <c r="C24" s="248" t="s">
        <v>91</v>
      </c>
      <c r="D24" s="248"/>
    </row>
    <row r="25" spans="1:4" ht="20.100000000000001" customHeight="1">
      <c r="A25" s="56" t="s">
        <v>75</v>
      </c>
      <c r="B25" s="85" t="s">
        <v>69</v>
      </c>
      <c r="C25" s="248" t="s">
        <v>105</v>
      </c>
      <c r="D25" s="248"/>
    </row>
    <row r="26" spans="1:4" ht="20.100000000000001" customHeight="1">
      <c r="A26" s="56" t="s">
        <v>74</v>
      </c>
      <c r="B26" s="85" t="s">
        <v>72</v>
      </c>
      <c r="C26" s="248" t="s">
        <v>94</v>
      </c>
      <c r="D26" s="248"/>
    </row>
    <row r="27" spans="1:4" ht="20.100000000000001" customHeight="1">
      <c r="A27" s="56" t="s">
        <v>73</v>
      </c>
      <c r="B27" s="85" t="s">
        <v>70</v>
      </c>
      <c r="C27" s="248" t="s">
        <v>92</v>
      </c>
      <c r="D27" s="248"/>
    </row>
    <row r="28" spans="1:4" ht="20.100000000000001" customHeight="1">
      <c r="A28" s="57" t="s">
        <v>21</v>
      </c>
      <c r="B28" s="107" t="s">
        <v>76</v>
      </c>
      <c r="C28" s="248" t="s">
        <v>93</v>
      </c>
      <c r="D28" s="248"/>
    </row>
    <row r="29" spans="1:4" ht="20.100000000000001" customHeight="1">
      <c r="A29" s="57" t="s">
        <v>22</v>
      </c>
      <c r="B29" s="107" t="s">
        <v>130</v>
      </c>
      <c r="C29" s="248" t="s">
        <v>106</v>
      </c>
      <c r="D29" s="248"/>
    </row>
    <row r="30" spans="1:4" ht="24.95" customHeight="1">
      <c r="A30" s="97" t="s">
        <v>23</v>
      </c>
      <c r="B30" s="108" t="s">
        <v>82</v>
      </c>
      <c r="C30" s="248" t="s">
        <v>95</v>
      </c>
      <c r="D30" s="248"/>
    </row>
    <row r="31" spans="1:4" ht="20.100000000000001" customHeight="1">
      <c r="A31" s="58" t="s">
        <v>25</v>
      </c>
      <c r="B31" s="108" t="s">
        <v>78</v>
      </c>
      <c r="C31" s="248" t="s">
        <v>107</v>
      </c>
      <c r="D31" s="248"/>
    </row>
    <row r="32" spans="1:4" ht="20.100000000000001" customHeight="1">
      <c r="A32" s="58" t="s">
        <v>35</v>
      </c>
      <c r="B32" s="108" t="s">
        <v>79</v>
      </c>
      <c r="C32" s="248" t="s">
        <v>96</v>
      </c>
      <c r="D32" s="248"/>
    </row>
    <row r="33" spans="1:4" ht="24.95" customHeight="1">
      <c r="A33" s="58" t="s">
        <v>36</v>
      </c>
      <c r="B33" s="108" t="s">
        <v>80</v>
      </c>
      <c r="C33" s="248" t="s">
        <v>97</v>
      </c>
      <c r="D33" s="248"/>
    </row>
    <row r="34" spans="1:4" ht="24.95" customHeight="1">
      <c r="A34" s="58" t="s">
        <v>37</v>
      </c>
      <c r="B34" s="108" t="s">
        <v>81</v>
      </c>
      <c r="C34" s="248" t="s">
        <v>98</v>
      </c>
      <c r="D34" s="248"/>
    </row>
    <row r="35" spans="1:4" ht="20.100000000000001" customHeight="1">
      <c r="A35" s="58" t="s">
        <v>84</v>
      </c>
      <c r="B35" s="108" t="s">
        <v>86</v>
      </c>
      <c r="C35" s="248" t="s">
        <v>99</v>
      </c>
      <c r="D35" s="248"/>
    </row>
    <row r="36" spans="1:4" ht="20.100000000000001" customHeight="1">
      <c r="A36" s="58" t="s">
        <v>83</v>
      </c>
      <c r="B36" s="108" t="s">
        <v>117</v>
      </c>
      <c r="C36" s="248" t="s">
        <v>129</v>
      </c>
      <c r="D36" s="248"/>
    </row>
    <row r="37" spans="1:4" ht="20.100000000000001" customHeight="1">
      <c r="A37" s="30" t="s">
        <v>28</v>
      </c>
      <c r="B37" s="107" t="s">
        <v>13</v>
      </c>
      <c r="C37" s="248" t="s">
        <v>138</v>
      </c>
      <c r="D37" s="248"/>
    </row>
  </sheetData>
  <mergeCells count="27">
    <mergeCell ref="C14:D14"/>
    <mergeCell ref="C13:D13"/>
    <mergeCell ref="C12:D12"/>
    <mergeCell ref="C11:D11"/>
    <mergeCell ref="C16:D16"/>
    <mergeCell ref="C15:D15"/>
    <mergeCell ref="C31:D31"/>
    <mergeCell ref="C30:D30"/>
    <mergeCell ref="C29:D29"/>
    <mergeCell ref="C28:D28"/>
    <mergeCell ref="C19:D19"/>
    <mergeCell ref="C21:D21"/>
    <mergeCell ref="C20:D20"/>
    <mergeCell ref="C18:D18"/>
    <mergeCell ref="C17:D17"/>
    <mergeCell ref="C27:D27"/>
    <mergeCell ref="C26:D26"/>
    <mergeCell ref="C25:D25"/>
    <mergeCell ref="C24:D24"/>
    <mergeCell ref="C23:D23"/>
    <mergeCell ref="C22:D22"/>
    <mergeCell ref="C37:D37"/>
    <mergeCell ref="C35:D35"/>
    <mergeCell ref="C34:D34"/>
    <mergeCell ref="C33:D33"/>
    <mergeCell ref="C32:D32"/>
    <mergeCell ref="C36:D3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Tätigkeiten und Meilensteine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z002u3fa</dc:creator>
  <cp:lastModifiedBy>Dominik Zgraggen</cp:lastModifiedBy>
  <cp:lastPrinted>2014-04-04T10:42:25Z</cp:lastPrinted>
  <dcterms:created xsi:type="dcterms:W3CDTF">2013-11-07T12:20:53Z</dcterms:created>
  <dcterms:modified xsi:type="dcterms:W3CDTF">2015-04-16T08:18:35Z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-87319253</vt:i4>
  </property>
  <property fmtid="{D5CDD505-2E9C-101B-9397-08002B2CF9AE}" pid="3" name="_NewReviewCycle">
    <vt:lpwstr/>
  </property>
  <property fmtid="{D5CDD505-2E9C-101B-9397-08002B2CF9AE}" pid="4" name="_EmailSubject">
    <vt:lpwstr>Zeitplan IPA </vt:lpwstr>
  </property>
  <property fmtid="{D5CDD505-2E9C-101B-9397-08002B2CF9AE}" pid="5" name="_AuthorEmail">
    <vt:lpwstr>yvo.megert@siemens.com</vt:lpwstr>
  </property>
  <property fmtid="{D5CDD505-2E9C-101B-9397-08002B2CF9AE}" pid="6" name="_AuthorEmailDisplayName">
    <vt:lpwstr>Megert, Yvo</vt:lpwstr>
  </property>
  <property fmtid="{D5CDD505-2E9C-101B-9397-08002B2CF9AE}" pid="7" name="_ReviewingToolsShownOnce">
    <vt:lpwstr/>
  </property>
</Properties>
</file>