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defaultThemeVersion="124226"/>
  <bookViews>
    <workbookView xWindow="0" yWindow="45" windowWidth="15120" windowHeight="7635"/>
  </bookViews>
  <sheets>
    <sheet name="Zeitplan" sheetId="1" r:id="rId1"/>
    <sheet name="Tätigkeiten und Meilensteine" sheetId="2" r:id="rId2"/>
  </sheets>
  <calcPr calcId="125725"/>
</workbook>
</file>

<file path=xl/calcChain.xml><?xml version="1.0" encoding="utf-8"?>
<calcChain xmlns="http://schemas.openxmlformats.org/spreadsheetml/2006/main">
  <c r="O44" i="1"/>
  <c r="O43"/>
  <c r="I42"/>
  <c r="W42"/>
  <c r="J19"/>
  <c r="K19" s="1"/>
  <c r="AI41"/>
  <c r="AG41"/>
  <c r="AE41"/>
  <c r="AC41"/>
  <c r="AA41"/>
  <c r="Y41"/>
  <c r="W41"/>
  <c r="S41"/>
  <c r="Q41"/>
  <c r="O41"/>
  <c r="J41" l="1"/>
  <c r="J39"/>
  <c r="J38"/>
  <c r="J37"/>
  <c r="J36"/>
  <c r="J35"/>
  <c r="J34"/>
  <c r="J32"/>
  <c r="J30"/>
  <c r="J29"/>
  <c r="J27"/>
  <c r="J26"/>
  <c r="J25"/>
  <c r="J24"/>
  <c r="J23"/>
  <c r="J22"/>
  <c r="J21"/>
  <c r="J18"/>
  <c r="J17"/>
  <c r="J16"/>
  <c r="J15"/>
  <c r="J13"/>
  <c r="J12"/>
  <c r="J11"/>
  <c r="J10"/>
  <c r="J8"/>
  <c r="P42"/>
  <c r="Q42"/>
  <c r="R42"/>
  <c r="S42"/>
  <c r="T42"/>
  <c r="X42"/>
  <c r="Y42"/>
  <c r="Z42"/>
  <c r="AA42"/>
  <c r="AB42"/>
  <c r="AC42"/>
  <c r="AD42"/>
  <c r="AE42"/>
  <c r="AF42"/>
  <c r="AG42"/>
  <c r="AH42"/>
  <c r="AI42"/>
  <c r="AJ42"/>
  <c r="K18" l="1"/>
  <c r="K35"/>
  <c r="K36"/>
  <c r="K37"/>
  <c r="K39"/>
  <c r="K38"/>
  <c r="K32"/>
  <c r="K26"/>
  <c r="K25"/>
  <c r="O42"/>
  <c r="K8" l="1"/>
  <c r="K10"/>
  <c r="K11"/>
  <c r="K12"/>
  <c r="K15"/>
  <c r="K16"/>
  <c r="K17"/>
  <c r="K21"/>
  <c r="K22"/>
  <c r="K23"/>
  <c r="K24"/>
  <c r="K27"/>
  <c r="K29"/>
  <c r="K30"/>
  <c r="K34"/>
  <c r="J42" l="1"/>
  <c r="K42" s="1"/>
</calcChain>
</file>

<file path=xl/sharedStrings.xml><?xml version="1.0" encoding="utf-8"?>
<sst xmlns="http://schemas.openxmlformats.org/spreadsheetml/2006/main" count="240" uniqueCount="142">
  <si>
    <t>Aufwand</t>
  </si>
  <si>
    <t>Priorität</t>
  </si>
  <si>
    <t>Status</t>
  </si>
  <si>
    <t>Arbeitsschritt</t>
  </si>
  <si>
    <t>Tätigkeiten</t>
  </si>
  <si>
    <t>Soll [h]</t>
  </si>
  <si>
    <t>Ist [h]</t>
  </si>
  <si>
    <t>Abweichung [%]</t>
  </si>
  <si>
    <t>Abhängigkeit</t>
  </si>
  <si>
    <t>Nächster Schritt</t>
  </si>
  <si>
    <t>Geplanter Ablauf</t>
  </si>
  <si>
    <t>Voraussetzung</t>
  </si>
  <si>
    <t>Meilenstein
[Datum]</t>
  </si>
  <si>
    <t xml:space="preserve">Total: </t>
  </si>
  <si>
    <t>Pufferzeit</t>
  </si>
  <si>
    <t>#201</t>
  </si>
  <si>
    <t>#301</t>
  </si>
  <si>
    <t>#302</t>
  </si>
  <si>
    <t>#303</t>
  </si>
  <si>
    <t>#401</t>
  </si>
  <si>
    <t>#402</t>
  </si>
  <si>
    <t>#403</t>
  </si>
  <si>
    <t>#501</t>
  </si>
  <si>
    <t>#502</t>
  </si>
  <si>
    <t>#601</t>
  </si>
  <si>
    <t>x</t>
  </si>
  <si>
    <t>#701</t>
  </si>
  <si>
    <t>#404</t>
  </si>
  <si>
    <t>#101</t>
  </si>
  <si>
    <t>#801</t>
  </si>
  <si>
    <t>#202</t>
  </si>
  <si>
    <t>#203</t>
  </si>
  <si>
    <t>#204</t>
  </si>
  <si>
    <t>#700</t>
  </si>
  <si>
    <t>#800</t>
  </si>
  <si>
    <t>#405</t>
  </si>
  <si>
    <t>#702</t>
  </si>
  <si>
    <t>#703</t>
  </si>
  <si>
    <t>#704</t>
  </si>
  <si>
    <t>#100</t>
  </si>
  <si>
    <t>#200</t>
  </si>
  <si>
    <t>#300</t>
  </si>
  <si>
    <t>#400</t>
  </si>
  <si>
    <t>#500</t>
  </si>
  <si>
    <t>#600</t>
  </si>
  <si>
    <t>Zeitplan IPA</t>
  </si>
  <si>
    <t>Planen</t>
  </si>
  <si>
    <t>Entscheiden</t>
  </si>
  <si>
    <t>Realisieren</t>
  </si>
  <si>
    <t>Kontrollieren</t>
  </si>
  <si>
    <t>Karfreitag</t>
  </si>
  <si>
    <t>Ostermontag</t>
  </si>
  <si>
    <t>Informieren</t>
  </si>
  <si>
    <t>Projektauftrag lesen und Workflow verstehen</t>
  </si>
  <si>
    <t>Tätigkeiten und Meilensteine finden und beschreiben</t>
  </si>
  <si>
    <t xml:space="preserve">Zeitplan (soll) mit Geplantem Ablauf </t>
  </si>
  <si>
    <t>Arbeitsumgebung einrichten</t>
  </si>
  <si>
    <t>Tätigkeit</t>
  </si>
  <si>
    <t>Beschreibung</t>
  </si>
  <si>
    <t>Arbeitseinheiten finden und beschreiben, anschliessend Meilensteine definieren</t>
  </si>
  <si>
    <t>Zeitplanung: Soll-Zeit-Spalte für jede Tätigkeit und Geplanter Ablauf festlegen (wann wird welche Tätigkeit ausgeführt)</t>
  </si>
  <si>
    <t>Vorlagen und IPA-Bericht aufbauen</t>
  </si>
  <si>
    <t>GUI-Konzept erarbeiten</t>
  </si>
  <si>
    <t>GUI-Entwurf erstellen</t>
  </si>
  <si>
    <t>GUI-Entwurf optimieren</t>
  </si>
  <si>
    <t>IPA Dominik Zgraggen</t>
  </si>
  <si>
    <t>#304</t>
  </si>
  <si>
    <t>Akzeptanztest-Spezifikation ermitteln</t>
  </si>
  <si>
    <t xml:space="preserve">Oberfläche mit GUIDE erstellen inkl. Benennung </t>
  </si>
  <si>
    <t>Coding2: Einbinden des bestehenden Codes zur Simulierung</t>
  </si>
  <si>
    <t>White-Box Testfälle ermitteln</t>
  </si>
  <si>
    <t>Help-Funktion erstellen</t>
  </si>
  <si>
    <t>Struktogramme Callback-functions</t>
  </si>
  <si>
    <t>Coding3: Usability Improve / Error Handling</t>
  </si>
  <si>
    <t>#407</t>
  </si>
  <si>
    <t>#406</t>
  </si>
  <si>
    <t xml:space="preserve">#405 </t>
  </si>
  <si>
    <t>White-Box-Test durchführen</t>
  </si>
  <si>
    <t>Diverses</t>
  </si>
  <si>
    <t>Zeitplan (ist) einfügen</t>
  </si>
  <si>
    <t>Arbeitsjournal führen</t>
  </si>
  <si>
    <t>IPA-Bericht führen</t>
  </si>
  <si>
    <t>Meeting mit Auftraggeber</t>
  </si>
  <si>
    <t>Abgabe: drucken, binden, upload</t>
  </si>
  <si>
    <t>#706</t>
  </si>
  <si>
    <t>#705</t>
  </si>
  <si>
    <t>Abschliessen</t>
  </si>
  <si>
    <t>Gespräch mit Erstexpert (Kick-Off)</t>
  </si>
  <si>
    <t>Nr.</t>
  </si>
  <si>
    <t>Die einzelnen Workflowschritte werden im GUI dargestellt, dass am Ende das ganze GUI entworfen ist.</t>
  </si>
  <si>
    <t>Das bestehende GUI von #302 wird überarbeitet und nochmals durchdacht.</t>
  </si>
  <si>
    <t>Die etwas komplexeren User-Interaktionen auf dem GUI werden mit einem Struktogramm dargestellt.</t>
  </si>
  <si>
    <t>Die Schnittstelle im Fremdcode muss gefunden werden. Der bestehende Code wird sinnvoll integriert und wo nötig angepasst.</t>
  </si>
  <si>
    <t>Help-Funktion wird integriert und der Help-Text verfasst. (ersetzt Benutzeranleitung)</t>
  </si>
  <si>
    <t>Test durchführen wie er in #405 definiert wurde.</t>
  </si>
  <si>
    <t>Das GUI wird mit Code-Ergänzungen benutzerfreundlicher und kann auf ungewünschte Eingaben usw. reagieren.</t>
  </si>
  <si>
    <t>IPA-Bericht wird mit Deckblatt 1 gedruckt, gebunden und dann dem Fachvorgesetzten zugestellt. Zweites Exemplar wird dem Zweitexperten zugestellt. Alle Dokumente und Anhänge mussen rechtzeitig auf PkOrg hochgeladen werden.</t>
  </si>
  <si>
    <t>Das Arbeitsjournal wird an jedem Abend verfasst.</t>
  </si>
  <si>
    <t>Im IPA-Bericht werden alle Arbeitsschritte und Bestandteile des Projekts beschrieben. Das Verfassen und Zusammentragen erfordert viel Aufwand.</t>
  </si>
  <si>
    <t>Geplant ist an jedem zweiten Tag für eine halbe Stunde mit dem Auftraggeber/Fachvorgesetzen die Arbeit zu besprechen.</t>
  </si>
  <si>
    <t>Der Experte kommt vorbei. Es werden Informationen zur IPA ausgetauscht.</t>
  </si>
  <si>
    <t>Vorlagen für Arbeitsjournal und Testspezifikation erstellen und IPA-Bericht strukturieren</t>
  </si>
  <si>
    <t xml:space="preserve">Es wird die Grundlegende Funktionsweise der Benutzeroberfläche erarbeitet: Wie wird der Benutzer durch den Workflow geführt? Fenster, Tabs,…? (ohne auf GUI-Elemente wie Buttons usw. einzugehen) </t>
  </si>
  <si>
    <t>Es wird mit Hilfe der Anforderungen der User-Akzeptanztest ermittelt, welcher in Schritt #502 von einem Mitarbeiter durchgeführt wird.</t>
  </si>
  <si>
    <t xml:space="preserve">Matlab GUIDE ermöglicht das GUI graphisch zusammenzustellen. Die Elemente können auf die Oberfläche gezogen und angepasst werden. Dieser Schritt bildet die Grundlage für die zuerstellende Software. </t>
  </si>
  <si>
    <t>Den GUI-Elementen, welche eine Interaktion ermöglichen sollen, wird die Funktion verliehen (gemäss Struktogramm implementiert)</t>
  </si>
  <si>
    <t>Mit dem Stand nach #404 können die White-Box-Testfälle ermittelt und dann in #502 durchgeführt werden.</t>
  </si>
  <si>
    <t>Test wird von einem Mitarbeiter durchgeführt. Als Hilfe dient ihm die in #304 erstellte Testspezifikation.</t>
  </si>
  <si>
    <t>An Jedem Tag wird der Zeitplan mit der Ist-Stundenanzahl ergänzt. So wird auch erkannt, ob man im Verzug ist.</t>
  </si>
  <si>
    <t>Meilensteine</t>
  </si>
  <si>
    <t>Datum</t>
  </si>
  <si>
    <t>Arbeitsschritte</t>
  </si>
  <si>
    <t>Zeitplanung abgeschlossen (Abgabe an Expert)</t>
  </si>
  <si>
    <t>#101 bis und mit #202</t>
  </si>
  <si>
    <t>Entscheidugnsphase / GUI-Entwurf fertig</t>
  </si>
  <si>
    <t>Abgabe / Projektende</t>
  </si>
  <si>
    <t>#401 bis und mit #407</t>
  </si>
  <si>
    <t>#501 und #502</t>
  </si>
  <si>
    <t>Administratives / Organisatorisches</t>
  </si>
  <si>
    <t>Detailbeschreibung des Auftrags gemäss PkOrg und die im Vorfeld erstellte Workflow-Analyse verstehen.</t>
  </si>
  <si>
    <t>Coding1: Callback-functions implementieren</t>
  </si>
  <si>
    <t>OK</t>
  </si>
  <si>
    <t>Meilenstein</t>
  </si>
  <si>
    <t>Kontroll-Phase</t>
  </si>
  <si>
    <t>Realisierungs-Phase</t>
  </si>
  <si>
    <t>Soll</t>
  </si>
  <si>
    <t>Ist</t>
  </si>
  <si>
    <t>Geplanter Ablauf (Soll)</t>
  </si>
  <si>
    <t>Negative Abweichung vom Soll (Verzug)</t>
  </si>
  <si>
    <t>Positive Abweichung vom Soll</t>
  </si>
  <si>
    <t>z.B. schreiben von Email, vereinbaren von Terminen, Backup machen</t>
  </si>
  <si>
    <t>Akzeptanz-Test durchführen</t>
  </si>
  <si>
    <t>Puffer / Reserve</t>
  </si>
  <si>
    <t>#305</t>
  </si>
  <si>
    <t>Review GUI-Konzept</t>
  </si>
  <si>
    <t>erfolgt</t>
  </si>
  <si>
    <t>Wurde bereits vor IPA eingerichtet (mit der Vorarbeit)</t>
  </si>
  <si>
    <t>Das GUI-Konzept wird mit einem Mitarbeiter besprochen und wenn nötig angepasst.</t>
  </si>
  <si>
    <t>#203 bis und mit #305</t>
  </si>
  <si>
    <t xml:space="preserve">Soll-Total: </t>
  </si>
  <si>
    <t>Ist-Total:</t>
  </si>
  <si>
    <t>An jedem Tag 0.8h = insesamt ein Tag Pufferzeit</t>
  </si>
</sst>
</file>

<file path=xl/styles.xml><?xml version="1.0" encoding="utf-8"?>
<styleSheet xmlns="http://schemas.openxmlformats.org/spreadsheetml/2006/main">
  <numFmts count="1">
    <numFmt numFmtId="164" formatCode="0.0"/>
  </numFmts>
  <fonts count="15">
    <font>
      <sz val="10"/>
      <color theme="1"/>
      <name val="Arial"/>
      <family val="2"/>
    </font>
    <font>
      <sz val="12"/>
      <name val="Times New Roman"/>
      <family val="1"/>
    </font>
    <font>
      <b/>
      <i/>
      <sz val="20"/>
      <color indexed="12"/>
      <name val="Times New Roman"/>
      <family val="1"/>
    </font>
    <font>
      <b/>
      <sz val="14"/>
      <color indexed="10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9"/>
      <color theme="1"/>
      <name val="Arial"/>
      <family val="2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darkGrid">
        <fgColor indexed="13"/>
      </patternFill>
    </fill>
    <fill>
      <patternFill patternType="gray125">
        <fgColor indexed="1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lightDown">
        <bgColor theme="0" tint="-0.1499679555650502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lightDown">
        <bgColor theme="0" tint="-0.249977111117893"/>
      </patternFill>
    </fill>
    <fill>
      <patternFill patternType="lightDown">
        <bgColor theme="7" tint="0.39997558519241921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lightDown">
        <bgColor theme="6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52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8">
    <xf numFmtId="0" fontId="0" fillId="0" borderId="0"/>
    <xf numFmtId="0" fontId="1" fillId="0" borderId="0" applyFill="0" applyBorder="0" applyProtection="0"/>
    <xf numFmtId="0" fontId="5" fillId="2" borderId="1">
      <alignment horizontal="center" vertical="center"/>
    </xf>
    <xf numFmtId="0" fontId="4" fillId="3" borderId="2"/>
    <xf numFmtId="0" fontId="2" fillId="0" borderId="3" applyFill="0" applyProtection="0">
      <alignment horizontal="center" vertical="center"/>
    </xf>
    <xf numFmtId="0" fontId="3" fillId="0" borderId="0" applyFill="0" applyProtection="0">
      <alignment vertical="center"/>
    </xf>
    <xf numFmtId="0" fontId="4" fillId="0" borderId="0" applyFill="0" applyBorder="0" applyProtection="0"/>
    <xf numFmtId="0" fontId="7" fillId="4" borderId="4" applyBorder="0">
      <alignment horizontal="center" vertical="center" textRotation="90"/>
    </xf>
  </cellStyleXfs>
  <cellXfs count="244">
    <xf numFmtId="0" fontId="0" fillId="0" borderId="0" xfId="0"/>
    <xf numFmtId="0" fontId="7" fillId="0" borderId="0" xfId="0" applyFont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6" fillId="11" borderId="5" xfId="6" applyFont="1" applyFill="1" applyBorder="1" applyAlignment="1">
      <alignment horizontal="left" vertical="center"/>
    </xf>
    <xf numFmtId="0" fontId="6" fillId="11" borderId="5" xfId="6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7" fillId="8" borderId="19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center" vertical="center" textRotation="90"/>
    </xf>
    <xf numFmtId="0" fontId="7" fillId="8" borderId="23" xfId="0" applyFont="1" applyFill="1" applyBorder="1" applyAlignment="1">
      <alignment horizontal="center" vertical="center"/>
    </xf>
    <xf numFmtId="0" fontId="7" fillId="6" borderId="24" xfId="0" applyFont="1" applyFill="1" applyBorder="1" applyAlignment="1">
      <alignment horizontal="center" vertical="center" textRotation="90"/>
    </xf>
    <xf numFmtId="0" fontId="7" fillId="6" borderId="7" xfId="0" applyFont="1" applyFill="1" applyBorder="1" applyAlignment="1">
      <alignment horizontal="center" vertical="center" textRotation="90"/>
    </xf>
    <xf numFmtId="0" fontId="7" fillId="5" borderId="7" xfId="0" applyFont="1" applyFill="1" applyBorder="1" applyAlignment="1">
      <alignment horizontal="center" vertical="center" textRotation="90"/>
    </xf>
    <xf numFmtId="0" fontId="7" fillId="7" borderId="7" xfId="0" applyFont="1" applyFill="1" applyBorder="1" applyAlignment="1">
      <alignment horizontal="center" vertical="center" textRotation="90" wrapText="1"/>
    </xf>
    <xf numFmtId="0" fontId="7" fillId="7" borderId="22" xfId="0" applyFont="1" applyFill="1" applyBorder="1" applyAlignment="1">
      <alignment horizontal="center" vertical="center" textRotation="90"/>
    </xf>
    <xf numFmtId="0" fontId="7" fillId="5" borderId="16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7" fillId="23" borderId="23" xfId="0" applyFont="1" applyFill="1" applyBorder="1" applyAlignment="1">
      <alignment horizontal="center" vertical="center"/>
    </xf>
    <xf numFmtId="0" fontId="7" fillId="23" borderId="19" xfId="0" applyFont="1" applyFill="1" applyBorder="1" applyAlignment="1">
      <alignment horizontal="center" vertical="center"/>
    </xf>
    <xf numFmtId="0" fontId="7" fillId="23" borderId="18" xfId="0" applyFont="1" applyFill="1" applyBorder="1" applyAlignment="1">
      <alignment horizontal="center" vertical="center"/>
    </xf>
    <xf numFmtId="0" fontId="7" fillId="22" borderId="27" xfId="0" applyFont="1" applyFill="1" applyBorder="1" applyAlignment="1">
      <alignment horizontal="center" vertical="center"/>
    </xf>
    <xf numFmtId="14" fontId="7" fillId="7" borderId="4" xfId="0" applyNumberFormat="1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7" fillId="5" borderId="7" xfId="0" applyNumberFormat="1" applyFont="1" applyFill="1" applyBorder="1" applyAlignment="1">
      <alignment horizontal="center" vertical="center" textRotation="90"/>
    </xf>
    <xf numFmtId="0" fontId="7" fillId="9" borderId="12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164" fontId="7" fillId="5" borderId="2" xfId="0" applyNumberFormat="1" applyFont="1" applyFill="1" applyBorder="1" applyAlignment="1">
      <alignment horizontal="center" vertical="center"/>
    </xf>
    <xf numFmtId="164" fontId="7" fillId="5" borderId="16" xfId="0" applyNumberFormat="1" applyFont="1" applyFill="1" applyBorder="1" applyAlignment="1">
      <alignment horizontal="center" vertical="center"/>
    </xf>
    <xf numFmtId="164" fontId="7" fillId="5" borderId="4" xfId="0" applyNumberFormat="1" applyFont="1" applyFill="1" applyBorder="1" applyAlignment="1">
      <alignment horizontal="center" vertical="center"/>
    </xf>
    <xf numFmtId="164" fontId="7" fillId="12" borderId="8" xfId="0" applyNumberFormat="1" applyFont="1" applyFill="1" applyBorder="1" applyAlignment="1">
      <alignment horizontal="center" vertical="center"/>
    </xf>
    <xf numFmtId="0" fontId="7" fillId="10" borderId="39" xfId="0" applyFont="1" applyFill="1" applyBorder="1" applyAlignment="1">
      <alignment horizontal="center" vertical="center"/>
    </xf>
    <xf numFmtId="164" fontId="7" fillId="0" borderId="24" xfId="0" applyNumberFormat="1" applyFont="1" applyFill="1" applyBorder="1" applyAlignment="1">
      <alignment horizontal="center" vertical="center"/>
    </xf>
    <xf numFmtId="164" fontId="7" fillId="0" borderId="7" xfId="0" applyNumberFormat="1" applyFont="1" applyFill="1" applyBorder="1" applyAlignment="1">
      <alignment horizontal="center" vertical="center"/>
    </xf>
    <xf numFmtId="164" fontId="7" fillId="0" borderId="30" xfId="0" applyNumberFormat="1" applyFont="1" applyFill="1" applyBorder="1" applyAlignment="1">
      <alignment horizontal="center" vertical="center"/>
    </xf>
    <xf numFmtId="164" fontId="7" fillId="0" borderId="35" xfId="0" applyNumberFormat="1" applyFont="1" applyFill="1" applyBorder="1" applyAlignment="1">
      <alignment horizontal="center" vertical="center"/>
    </xf>
    <xf numFmtId="164" fontId="7" fillId="0" borderId="34" xfId="0" applyNumberFormat="1" applyFont="1" applyFill="1" applyBorder="1" applyAlignment="1">
      <alignment horizontal="center" vertical="center"/>
    </xf>
    <xf numFmtId="164" fontId="7" fillId="0" borderId="1" xfId="0" applyNumberFormat="1" applyFont="1" applyFill="1" applyBorder="1" applyAlignment="1">
      <alignment horizontal="center" vertical="center"/>
    </xf>
    <xf numFmtId="164" fontId="7" fillId="0" borderId="13" xfId="0" applyNumberFormat="1" applyFont="1" applyFill="1" applyBorder="1" applyAlignment="1">
      <alignment horizontal="center" vertical="center"/>
    </xf>
    <xf numFmtId="164" fontId="7" fillId="0" borderId="16" xfId="0" applyNumberFormat="1" applyFont="1" applyFill="1" applyBorder="1" applyAlignment="1">
      <alignment horizontal="center" vertical="center"/>
    </xf>
    <xf numFmtId="164" fontId="7" fillId="0" borderId="2" xfId="0" applyNumberFormat="1" applyFont="1" applyFill="1" applyBorder="1" applyAlignment="1">
      <alignment horizontal="center" vertical="center"/>
    </xf>
    <xf numFmtId="164" fontId="7" fillId="0" borderId="4" xfId="0" applyNumberFormat="1" applyFont="1" applyFill="1" applyBorder="1" applyAlignment="1">
      <alignment horizontal="center" vertical="center"/>
    </xf>
    <xf numFmtId="164" fontId="7" fillId="0" borderId="32" xfId="0" applyNumberFormat="1" applyFont="1" applyFill="1" applyBorder="1" applyAlignment="1">
      <alignment horizontal="center" vertical="center"/>
    </xf>
    <xf numFmtId="164" fontId="7" fillId="11" borderId="14" xfId="0" applyNumberFormat="1" applyFont="1" applyFill="1" applyBorder="1" applyAlignment="1">
      <alignment horizontal="center" vertical="center"/>
    </xf>
    <xf numFmtId="0" fontId="7" fillId="1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20" borderId="40" xfId="0" applyFont="1" applyFill="1" applyBorder="1" applyAlignment="1">
      <alignment horizontal="center" vertical="center"/>
    </xf>
    <xf numFmtId="0" fontId="7" fillId="21" borderId="1" xfId="0" applyFont="1" applyFill="1" applyBorder="1" applyAlignment="1">
      <alignment horizontal="center" vertical="center"/>
    </xf>
    <xf numFmtId="0" fontId="7" fillId="19" borderId="1" xfId="0" applyFont="1" applyFill="1" applyBorder="1" applyAlignment="1">
      <alignment horizontal="center" vertical="center"/>
    </xf>
    <xf numFmtId="0" fontId="8" fillId="25" borderId="25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164" fontId="7" fillId="0" borderId="0" xfId="0" applyNumberFormat="1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2" fontId="7" fillId="12" borderId="26" xfId="0" applyNumberFormat="1" applyFont="1" applyFill="1" applyBorder="1" applyAlignment="1">
      <alignment vertical="center"/>
    </xf>
    <xf numFmtId="2" fontId="7" fillId="12" borderId="5" xfId="0" applyNumberFormat="1" applyFont="1" applyFill="1" applyBorder="1" applyAlignment="1">
      <alignment vertical="center"/>
    </xf>
    <xf numFmtId="2" fontId="7" fillId="12" borderId="15" xfId="0" applyNumberFormat="1" applyFont="1" applyFill="1" applyBorder="1" applyAlignment="1">
      <alignment vertical="center"/>
    </xf>
    <xf numFmtId="2" fontId="7" fillId="10" borderId="26" xfId="0" applyNumberFormat="1" applyFont="1" applyFill="1" applyBorder="1" applyAlignment="1">
      <alignment vertical="center"/>
    </xf>
    <xf numFmtId="2" fontId="7" fillId="10" borderId="5" xfId="0" applyNumberFormat="1" applyFont="1" applyFill="1" applyBorder="1" applyAlignment="1">
      <alignment vertical="center"/>
    </xf>
    <xf numFmtId="2" fontId="7" fillId="10" borderId="15" xfId="0" applyNumberFormat="1" applyFont="1" applyFill="1" applyBorder="1" applyAlignment="1">
      <alignment vertical="center"/>
    </xf>
    <xf numFmtId="2" fontId="7" fillId="18" borderId="26" xfId="0" applyNumberFormat="1" applyFont="1" applyFill="1" applyBorder="1" applyAlignment="1">
      <alignment vertical="center"/>
    </xf>
    <xf numFmtId="2" fontId="7" fillId="18" borderId="5" xfId="0" applyNumberFormat="1" applyFont="1" applyFill="1" applyBorder="1" applyAlignment="1">
      <alignment vertical="center"/>
    </xf>
    <xf numFmtId="2" fontId="7" fillId="18" borderId="15" xfId="0" applyNumberFormat="1" applyFont="1" applyFill="1" applyBorder="1" applyAlignment="1">
      <alignment vertical="center"/>
    </xf>
    <xf numFmtId="2" fontId="8" fillId="17" borderId="26" xfId="0" applyNumberFormat="1" applyFont="1" applyFill="1" applyBorder="1" applyAlignment="1">
      <alignment vertical="center"/>
    </xf>
    <xf numFmtId="2" fontId="8" fillId="17" borderId="5" xfId="0" applyNumberFormat="1" applyFont="1" applyFill="1" applyBorder="1" applyAlignment="1">
      <alignment vertical="center"/>
    </xf>
    <xf numFmtId="2" fontId="8" fillId="17" borderId="15" xfId="0" applyNumberFormat="1" applyFont="1" applyFill="1" applyBorder="1" applyAlignment="1">
      <alignment vertical="center"/>
    </xf>
    <xf numFmtId="164" fontId="7" fillId="0" borderId="42" xfId="0" applyNumberFormat="1" applyFont="1" applyFill="1" applyBorder="1" applyAlignment="1">
      <alignment horizontal="center" vertical="center"/>
    </xf>
    <xf numFmtId="0" fontId="7" fillId="23" borderId="36" xfId="0" applyFont="1" applyFill="1" applyBorder="1" applyAlignment="1">
      <alignment horizontal="center" vertical="center"/>
    </xf>
    <xf numFmtId="0" fontId="7" fillId="8" borderId="41" xfId="0" applyFont="1" applyFill="1" applyBorder="1" applyAlignment="1">
      <alignment horizontal="center" vertical="center"/>
    </xf>
    <xf numFmtId="0" fontId="7" fillId="24" borderId="36" xfId="0" applyFont="1" applyFill="1" applyBorder="1" applyAlignment="1">
      <alignment horizontal="center" vertical="center"/>
    </xf>
    <xf numFmtId="0" fontId="13" fillId="0" borderId="46" xfId="0" applyFont="1" applyBorder="1"/>
    <xf numFmtId="0" fontId="13" fillId="0" borderId="0" xfId="0" applyFont="1" applyBorder="1"/>
    <xf numFmtId="0" fontId="7" fillId="0" borderId="25" xfId="0" applyFont="1" applyFill="1" applyBorder="1" applyAlignment="1">
      <alignment horizontal="left" vertical="center"/>
    </xf>
    <xf numFmtId="0" fontId="7" fillId="0" borderId="25" xfId="0" applyFont="1" applyBorder="1" applyAlignment="1">
      <alignment horizontal="left" vertical="center" wrapText="1"/>
    </xf>
    <xf numFmtId="0" fontId="7" fillId="0" borderId="25" xfId="0" applyFont="1" applyBorder="1" applyAlignment="1">
      <alignment horizontal="left" vertical="center"/>
    </xf>
    <xf numFmtId="0" fontId="0" fillId="0" borderId="25" xfId="0" applyBorder="1"/>
    <xf numFmtId="0" fontId="7" fillId="8" borderId="36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164" fontId="7" fillId="5" borderId="0" xfId="0" applyNumberFormat="1" applyFont="1" applyFill="1" applyBorder="1" applyAlignment="1">
      <alignment horizontal="center" vertical="center"/>
    </xf>
    <xf numFmtId="0" fontId="7" fillId="9" borderId="32" xfId="0" applyFont="1" applyFill="1" applyBorder="1" applyAlignment="1">
      <alignment horizontal="center" vertical="center"/>
    </xf>
    <xf numFmtId="0" fontId="7" fillId="23" borderId="41" xfId="0" applyFont="1" applyFill="1" applyBorder="1" applyAlignment="1">
      <alignment horizontal="center" vertical="center"/>
    </xf>
    <xf numFmtId="0" fontId="7" fillId="9" borderId="49" xfId="0" applyFont="1" applyFill="1" applyBorder="1" applyAlignment="1">
      <alignment horizontal="center" vertical="center"/>
    </xf>
    <xf numFmtId="0" fontId="7" fillId="0" borderId="0" xfId="0" applyFont="1"/>
    <xf numFmtId="0" fontId="7" fillId="28" borderId="23" xfId="0" applyFont="1" applyFill="1" applyBorder="1" applyAlignment="1">
      <alignment horizontal="center" vertical="center"/>
    </xf>
    <xf numFmtId="2" fontId="7" fillId="27" borderId="5" xfId="0" applyNumberFormat="1" applyFont="1" applyFill="1" applyBorder="1" applyAlignment="1">
      <alignment vertical="center"/>
    </xf>
    <xf numFmtId="2" fontId="7" fillId="27" borderId="15" xfId="0" applyNumberFormat="1" applyFont="1" applyFill="1" applyBorder="1" applyAlignment="1">
      <alignment vertical="center"/>
    </xf>
    <xf numFmtId="0" fontId="7" fillId="26" borderId="0" xfId="0" applyFont="1" applyFill="1" applyBorder="1" applyAlignment="1">
      <alignment horizontal="center" vertical="center"/>
    </xf>
    <xf numFmtId="2" fontId="7" fillId="27" borderId="26" xfId="0" applyNumberFormat="1" applyFont="1" applyFill="1" applyBorder="1" applyAlignment="1">
      <alignment horizontal="center" vertical="center"/>
    </xf>
    <xf numFmtId="2" fontId="7" fillId="27" borderId="5" xfId="0" applyNumberFormat="1" applyFont="1" applyFill="1" applyBorder="1" applyAlignment="1">
      <alignment horizontal="center" vertical="center"/>
    </xf>
    <xf numFmtId="0" fontId="7" fillId="29" borderId="0" xfId="0" applyFont="1" applyFill="1" applyAlignment="1">
      <alignment horizontal="center" vertical="center" textRotation="90"/>
    </xf>
    <xf numFmtId="164" fontId="7" fillId="29" borderId="2" xfId="0" applyNumberFormat="1" applyFont="1" applyFill="1" applyBorder="1" applyAlignment="1">
      <alignment horizontal="center" vertical="center"/>
    </xf>
    <xf numFmtId="164" fontId="7" fillId="29" borderId="16" xfId="0" applyNumberFormat="1" applyFont="1" applyFill="1" applyBorder="1" applyAlignment="1">
      <alignment horizontal="center" vertical="center"/>
    </xf>
    <xf numFmtId="164" fontId="7" fillId="29" borderId="24" xfId="0" applyNumberFormat="1" applyFont="1" applyFill="1" applyBorder="1" applyAlignment="1">
      <alignment horizontal="center" vertical="center"/>
    </xf>
    <xf numFmtId="164" fontId="7" fillId="29" borderId="4" xfId="0" applyNumberFormat="1" applyFont="1" applyFill="1" applyBorder="1" applyAlignment="1">
      <alignment horizontal="center" vertical="center"/>
    </xf>
    <xf numFmtId="164" fontId="7" fillId="29" borderId="0" xfId="0" applyNumberFormat="1" applyFont="1" applyFill="1" applyBorder="1" applyAlignment="1">
      <alignment horizontal="center" vertical="center"/>
    </xf>
    <xf numFmtId="164" fontId="7" fillId="29" borderId="22" xfId="0" applyNumberFormat="1" applyFont="1" applyFill="1" applyBorder="1" applyAlignment="1">
      <alignment horizontal="center" vertical="center"/>
    </xf>
    <xf numFmtId="0" fontId="7" fillId="0" borderId="25" xfId="0" applyFont="1" applyBorder="1"/>
    <xf numFmtId="0" fontId="7" fillId="0" borderId="25" xfId="0" applyFont="1" applyBorder="1" applyAlignment="1"/>
    <xf numFmtId="0" fontId="0" fillId="0" borderId="19" xfId="0" applyBorder="1"/>
    <xf numFmtId="0" fontId="0" fillId="0" borderId="46" xfId="0" applyBorder="1"/>
    <xf numFmtId="14" fontId="0" fillId="0" borderId="19" xfId="0" applyNumberFormat="1" applyBorder="1" applyAlignment="1">
      <alignment horizontal="left"/>
    </xf>
    <xf numFmtId="0" fontId="13" fillId="0" borderId="0" xfId="0" applyFont="1" applyFill="1" applyBorder="1"/>
    <xf numFmtId="0" fontId="7" fillId="30" borderId="25" xfId="0" applyFont="1" applyFill="1" applyBorder="1" applyAlignment="1">
      <alignment horizontal="center" vertical="center"/>
    </xf>
    <xf numFmtId="164" fontId="7" fillId="30" borderId="34" xfId="0" applyNumberFormat="1" applyFont="1" applyFill="1" applyBorder="1" applyAlignment="1">
      <alignment horizontal="center" vertical="center"/>
    </xf>
    <xf numFmtId="164" fontId="7" fillId="30" borderId="1" xfId="0" applyNumberFormat="1" applyFont="1" applyFill="1" applyBorder="1" applyAlignment="1">
      <alignment horizontal="center" vertical="center"/>
    </xf>
    <xf numFmtId="164" fontId="7" fillId="30" borderId="2" xfId="0" applyNumberFormat="1" applyFont="1" applyFill="1" applyBorder="1" applyAlignment="1">
      <alignment horizontal="center" vertical="center"/>
    </xf>
    <xf numFmtId="164" fontId="7" fillId="30" borderId="16" xfId="0" applyNumberFormat="1" applyFont="1" applyFill="1" applyBorder="1" applyAlignment="1">
      <alignment horizontal="center" vertical="center"/>
    </xf>
    <xf numFmtId="164" fontId="7" fillId="30" borderId="42" xfId="0" applyNumberFormat="1" applyFont="1" applyFill="1" applyBorder="1" applyAlignment="1">
      <alignment horizontal="center" vertical="center"/>
    </xf>
    <xf numFmtId="164" fontId="7" fillId="30" borderId="7" xfId="0" applyNumberFormat="1" applyFont="1" applyFill="1" applyBorder="1" applyAlignment="1">
      <alignment horizontal="center" vertical="center"/>
    </xf>
    <xf numFmtId="164" fontId="7" fillId="30" borderId="35" xfId="0" applyNumberFormat="1" applyFont="1" applyFill="1" applyBorder="1" applyAlignment="1">
      <alignment horizontal="center" vertical="center"/>
    </xf>
    <xf numFmtId="164" fontId="7" fillId="30" borderId="0" xfId="0" applyNumberFormat="1" applyFont="1" applyFill="1" applyBorder="1" applyAlignment="1">
      <alignment horizontal="center" vertical="center"/>
    </xf>
    <xf numFmtId="164" fontId="7" fillId="30" borderId="32" xfId="0" applyNumberFormat="1" applyFont="1" applyFill="1" applyBorder="1" applyAlignment="1">
      <alignment horizontal="center" vertical="center"/>
    </xf>
    <xf numFmtId="164" fontId="7" fillId="30" borderId="13" xfId="0" applyNumberFormat="1" applyFont="1" applyFill="1" applyBorder="1" applyAlignment="1">
      <alignment horizontal="center" vertical="center"/>
    </xf>
    <xf numFmtId="164" fontId="7" fillId="30" borderId="4" xfId="0" applyNumberFormat="1" applyFont="1" applyFill="1" applyBorder="1" applyAlignment="1">
      <alignment horizontal="center" vertical="center"/>
    </xf>
    <xf numFmtId="164" fontId="7" fillId="30" borderId="30" xfId="0" applyNumberFormat="1" applyFont="1" applyFill="1" applyBorder="1" applyAlignment="1">
      <alignment horizontal="center" vertical="center"/>
    </xf>
    <xf numFmtId="0" fontId="7" fillId="30" borderId="0" xfId="0" applyFont="1" applyFill="1" applyAlignment="1">
      <alignment horizontal="center" vertical="center"/>
    </xf>
    <xf numFmtId="2" fontId="7" fillId="13" borderId="26" xfId="0" applyNumberFormat="1" applyFont="1" applyFill="1" applyBorder="1" applyAlignment="1">
      <alignment horizontal="center" vertical="center"/>
    </xf>
    <xf numFmtId="2" fontId="7" fillId="13" borderId="5" xfId="0" applyNumberFormat="1" applyFont="1" applyFill="1" applyBorder="1" applyAlignment="1">
      <alignment horizontal="center" vertical="center"/>
    </xf>
    <xf numFmtId="2" fontId="7" fillId="13" borderId="15" xfId="0" applyNumberFormat="1" applyFont="1" applyFill="1" applyBorder="1" applyAlignment="1">
      <alignment horizontal="center" vertical="center"/>
    </xf>
    <xf numFmtId="2" fontId="7" fillId="16" borderId="26" xfId="0" applyNumberFormat="1" applyFont="1" applyFill="1" applyBorder="1" applyAlignment="1">
      <alignment horizontal="center" vertical="center"/>
    </xf>
    <xf numFmtId="2" fontId="7" fillId="16" borderId="5" xfId="0" applyNumberFormat="1" applyFont="1" applyFill="1" applyBorder="1" applyAlignment="1">
      <alignment horizontal="center" vertical="center"/>
    </xf>
    <xf numFmtId="2" fontId="7" fillId="16" borderId="15" xfId="0" applyNumberFormat="1" applyFont="1" applyFill="1" applyBorder="1" applyAlignment="1">
      <alignment horizontal="center" vertical="center"/>
    </xf>
    <xf numFmtId="2" fontId="7" fillId="15" borderId="5" xfId="0" applyNumberFormat="1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14" fontId="0" fillId="0" borderId="25" xfId="0" applyNumberFormat="1" applyBorder="1" applyAlignment="1">
      <alignment horizontal="left" vertical="center"/>
    </xf>
    <xf numFmtId="0" fontId="8" fillId="31" borderId="25" xfId="0" applyFont="1" applyFill="1" applyBorder="1" applyAlignment="1">
      <alignment horizontal="center" vertical="center"/>
    </xf>
    <xf numFmtId="14" fontId="7" fillId="31" borderId="2" xfId="0" applyNumberFormat="1" applyFont="1" applyFill="1" applyBorder="1" applyAlignment="1">
      <alignment horizontal="center" vertical="center"/>
    </xf>
    <xf numFmtId="14" fontId="7" fillId="31" borderId="4" xfId="0" applyNumberFormat="1" applyFont="1" applyFill="1" applyBorder="1" applyAlignment="1">
      <alignment horizontal="center" vertical="center"/>
    </xf>
    <xf numFmtId="0" fontId="7" fillId="0" borderId="50" xfId="0" applyFont="1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7" fillId="32" borderId="25" xfId="0" applyFont="1" applyFill="1" applyBorder="1" applyAlignment="1">
      <alignment horizontal="center" vertical="center"/>
    </xf>
    <xf numFmtId="164" fontId="7" fillId="0" borderId="22" xfId="0" applyNumberFormat="1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textRotation="90"/>
    </xf>
    <xf numFmtId="0" fontId="8" fillId="0" borderId="24" xfId="0" applyFont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 textRotation="90"/>
    </xf>
    <xf numFmtId="2" fontId="7" fillId="5" borderId="0" xfId="0" applyNumberFormat="1" applyFont="1" applyFill="1" applyBorder="1" applyAlignment="1">
      <alignment horizontal="center" vertical="center" textRotation="90"/>
    </xf>
    <xf numFmtId="0" fontId="7" fillId="5" borderId="0" xfId="0" applyFont="1" applyFill="1" applyBorder="1" applyAlignment="1">
      <alignment horizontal="center" vertical="center" textRotation="90"/>
    </xf>
    <xf numFmtId="0" fontId="7" fillId="7" borderId="0" xfId="0" applyFont="1" applyFill="1" applyBorder="1" applyAlignment="1">
      <alignment horizontal="center" vertical="center" textRotation="90" wrapText="1"/>
    </xf>
    <xf numFmtId="0" fontId="7" fillId="7" borderId="0" xfId="0" applyFont="1" applyFill="1" applyBorder="1" applyAlignment="1">
      <alignment horizontal="center" vertical="center" textRotation="90"/>
    </xf>
    <xf numFmtId="0" fontId="7" fillId="29" borderId="0" xfId="0" applyFont="1" applyFill="1" applyAlignment="1">
      <alignment horizontal="center" vertical="center"/>
    </xf>
    <xf numFmtId="14" fontId="7" fillId="0" borderId="25" xfId="0" applyNumberFormat="1" applyFont="1" applyBorder="1" applyAlignment="1">
      <alignment horizontal="center" vertical="center"/>
    </xf>
    <xf numFmtId="164" fontId="7" fillId="25" borderId="13" xfId="0" applyNumberFormat="1" applyFont="1" applyFill="1" applyBorder="1" applyAlignment="1">
      <alignment horizontal="center" vertical="center"/>
    </xf>
    <xf numFmtId="164" fontId="14" fillId="25" borderId="1" xfId="0" applyNumberFormat="1" applyFont="1" applyFill="1" applyBorder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14" fontId="7" fillId="0" borderId="25" xfId="0" applyNumberFormat="1" applyFont="1" applyBorder="1" applyAlignment="1">
      <alignment horizontal="center" vertical="center" textRotation="90"/>
    </xf>
    <xf numFmtId="0" fontId="7" fillId="0" borderId="48" xfId="0" applyFont="1" applyBorder="1" applyAlignment="1">
      <alignment horizontal="left" vertical="center"/>
    </xf>
    <xf numFmtId="0" fontId="7" fillId="0" borderId="33" xfId="0" applyFont="1" applyBorder="1" applyAlignment="1">
      <alignment horizontal="left" vertical="center"/>
    </xf>
    <xf numFmtId="0" fontId="9" fillId="12" borderId="36" xfId="0" applyFont="1" applyFill="1" applyBorder="1" applyAlignment="1">
      <alignment horizontal="center" vertical="center"/>
    </xf>
    <xf numFmtId="0" fontId="9" fillId="12" borderId="5" xfId="0" applyFont="1" applyFill="1" applyBorder="1" applyAlignment="1">
      <alignment horizontal="center" vertical="center"/>
    </xf>
    <xf numFmtId="0" fontId="9" fillId="17" borderId="36" xfId="0" applyFont="1" applyFill="1" applyBorder="1" applyAlignment="1">
      <alignment horizontal="center" vertical="center"/>
    </xf>
    <xf numFmtId="0" fontId="9" fillId="17" borderId="21" xfId="0" applyFont="1" applyFill="1" applyBorder="1" applyAlignment="1">
      <alignment horizontal="center" vertical="center"/>
    </xf>
    <xf numFmtId="0" fontId="7" fillId="0" borderId="45" xfId="0" applyFont="1" applyBorder="1" applyAlignment="1">
      <alignment horizontal="left" vertical="center"/>
    </xf>
    <xf numFmtId="0" fontId="9" fillId="10" borderId="36" xfId="0" applyFont="1" applyFill="1" applyBorder="1" applyAlignment="1">
      <alignment horizontal="center" vertical="center"/>
    </xf>
    <xf numFmtId="0" fontId="9" fillId="10" borderId="5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left" vertical="center"/>
    </xf>
    <xf numFmtId="0" fontId="7" fillId="0" borderId="47" xfId="0" applyFont="1" applyFill="1" applyBorder="1" applyAlignment="1">
      <alignment horizontal="left" vertical="center"/>
    </xf>
    <xf numFmtId="0" fontId="9" fillId="17" borderId="5" xfId="0" applyFont="1" applyFill="1" applyBorder="1" applyAlignment="1">
      <alignment horizontal="left" vertical="center"/>
    </xf>
    <xf numFmtId="0" fontId="0" fillId="0" borderId="15" xfId="0" applyBorder="1"/>
    <xf numFmtId="0" fontId="7" fillId="0" borderId="22" xfId="0" applyFont="1" applyBorder="1" applyAlignment="1">
      <alignment horizontal="left" vertical="center"/>
    </xf>
    <xf numFmtId="0" fontId="7" fillId="0" borderId="41" xfId="0" applyFont="1" applyBorder="1" applyAlignment="1">
      <alignment horizontal="left" vertical="center"/>
    </xf>
    <xf numFmtId="0" fontId="9" fillId="12" borderId="14" xfId="0" applyFont="1" applyFill="1" applyBorder="1" applyAlignment="1">
      <alignment horizontal="left" vertical="center"/>
    </xf>
    <xf numFmtId="0" fontId="9" fillId="12" borderId="6" xfId="0" applyFont="1" applyFill="1" applyBorder="1" applyAlignment="1">
      <alignment horizontal="left" vertical="center"/>
    </xf>
    <xf numFmtId="2" fontId="7" fillId="12" borderId="26" xfId="0" applyNumberFormat="1" applyFont="1" applyFill="1" applyBorder="1" applyAlignment="1">
      <alignment horizontal="center" vertical="center"/>
    </xf>
    <xf numFmtId="2" fontId="7" fillId="12" borderId="5" xfId="0" applyNumberFormat="1" applyFont="1" applyFill="1" applyBorder="1" applyAlignment="1">
      <alignment horizontal="center" vertical="center"/>
    </xf>
    <xf numFmtId="2" fontId="7" fillId="10" borderId="26" xfId="0" applyNumberFormat="1" applyFont="1" applyFill="1" applyBorder="1" applyAlignment="1">
      <alignment horizontal="center" vertical="center"/>
    </xf>
    <xf numFmtId="2" fontId="7" fillId="10" borderId="5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10" xfId="0" applyFont="1" applyFill="1" applyBorder="1" applyAlignment="1">
      <alignment horizontal="left" vertical="center"/>
    </xf>
    <xf numFmtId="0" fontId="9" fillId="10" borderId="14" xfId="0" applyFont="1" applyFill="1" applyBorder="1" applyAlignment="1">
      <alignment horizontal="left" vertical="center"/>
    </xf>
    <xf numFmtId="0" fontId="9" fillId="10" borderId="6" xfId="0" applyFont="1" applyFill="1" applyBorder="1" applyAlignment="1">
      <alignment horizontal="left" vertical="center"/>
    </xf>
    <xf numFmtId="2" fontId="7" fillId="18" borderId="26" xfId="0" applyNumberFormat="1" applyFont="1" applyFill="1" applyBorder="1" applyAlignment="1">
      <alignment horizontal="center" vertical="center"/>
    </xf>
    <xf numFmtId="2" fontId="7" fillId="18" borderId="5" xfId="0" applyNumberFormat="1" applyFont="1" applyFill="1" applyBorder="1" applyAlignment="1">
      <alignment horizontal="center" vertical="center"/>
    </xf>
    <xf numFmtId="2" fontId="7" fillId="17" borderId="26" xfId="0" applyNumberFormat="1" applyFont="1" applyFill="1" applyBorder="1" applyAlignment="1">
      <alignment horizontal="center" vertical="center"/>
    </xf>
    <xf numFmtId="2" fontId="7" fillId="17" borderId="5" xfId="0" applyNumberFormat="1" applyFont="1" applyFill="1" applyBorder="1" applyAlignment="1">
      <alignment horizontal="center" vertical="center"/>
    </xf>
    <xf numFmtId="0" fontId="7" fillId="0" borderId="43" xfId="0" applyFont="1" applyBorder="1" applyAlignment="1">
      <alignment horizontal="left" vertical="center" wrapText="1"/>
    </xf>
    <xf numFmtId="0" fontId="7" fillId="0" borderId="44" xfId="0" applyFont="1" applyBorder="1" applyAlignment="1">
      <alignment horizontal="left" vertical="center" wrapText="1"/>
    </xf>
    <xf numFmtId="0" fontId="7" fillId="12" borderId="12" xfId="0" applyFont="1" applyFill="1" applyBorder="1" applyAlignment="1">
      <alignment horizontal="center" vertical="center"/>
    </xf>
    <xf numFmtId="0" fontId="7" fillId="12" borderId="5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9" borderId="12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10" borderId="5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9" fillId="15" borderId="37" xfId="0" applyFont="1" applyFill="1" applyBorder="1" applyAlignment="1">
      <alignment horizontal="center" vertical="center"/>
    </xf>
    <xf numFmtId="0" fontId="9" fillId="15" borderId="5" xfId="0" applyFont="1" applyFill="1" applyBorder="1" applyAlignment="1">
      <alignment horizontal="center" vertical="center"/>
    </xf>
    <xf numFmtId="0" fontId="7" fillId="11" borderId="5" xfId="0" applyFont="1" applyFill="1" applyBorder="1" applyAlignment="1">
      <alignment horizontal="center" vertical="center"/>
    </xf>
    <xf numFmtId="2" fontId="7" fillId="15" borderId="26" xfId="0" applyNumberFormat="1" applyFont="1" applyFill="1" applyBorder="1" applyAlignment="1">
      <alignment horizontal="center" vertical="center"/>
    </xf>
    <xf numFmtId="2" fontId="7" fillId="15" borderId="5" xfId="0" applyNumberFormat="1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9" fillId="15" borderId="14" xfId="0" applyFont="1" applyFill="1" applyBorder="1" applyAlignment="1">
      <alignment horizontal="left" vertical="center"/>
    </xf>
    <xf numFmtId="0" fontId="9" fillId="15" borderId="6" xfId="0" applyFont="1" applyFill="1" applyBorder="1" applyAlignment="1">
      <alignment horizontal="left" vertical="center"/>
    </xf>
    <xf numFmtId="0" fontId="9" fillId="13" borderId="38" xfId="0" applyFont="1" applyFill="1" applyBorder="1" applyAlignment="1">
      <alignment horizontal="center" vertical="center"/>
    </xf>
    <xf numFmtId="0" fontId="9" fillId="13" borderId="5" xfId="0" applyFont="1" applyFill="1" applyBorder="1" applyAlignment="1">
      <alignment horizontal="center" vertical="center"/>
    </xf>
    <xf numFmtId="0" fontId="9" fillId="13" borderId="14" xfId="0" applyFont="1" applyFill="1" applyBorder="1" applyAlignment="1">
      <alignment horizontal="left" vertical="center"/>
    </xf>
    <xf numFmtId="0" fontId="9" fillId="13" borderId="6" xfId="0" applyFont="1" applyFill="1" applyBorder="1" applyAlignment="1">
      <alignment horizontal="left" vertical="center"/>
    </xf>
    <xf numFmtId="2" fontId="7" fillId="13" borderId="26" xfId="0" applyNumberFormat="1" applyFont="1" applyFill="1" applyBorder="1" applyAlignment="1">
      <alignment horizontal="center" vertical="center"/>
    </xf>
    <xf numFmtId="2" fontId="7" fillId="13" borderId="5" xfId="0" applyNumberFormat="1" applyFont="1" applyFill="1" applyBorder="1" applyAlignment="1">
      <alignment horizontal="center" vertical="center"/>
    </xf>
    <xf numFmtId="0" fontId="7" fillId="0" borderId="22" xfId="0" applyFont="1" applyBorder="1" applyAlignment="1">
      <alignment horizontal="left"/>
    </xf>
    <xf numFmtId="0" fontId="7" fillId="0" borderId="41" xfId="0" applyFont="1" applyBorder="1" applyAlignment="1">
      <alignment horizontal="left"/>
    </xf>
    <xf numFmtId="0" fontId="7" fillId="0" borderId="31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9" fillId="16" borderId="5" xfId="0" applyFont="1" applyFill="1" applyBorder="1" applyAlignment="1">
      <alignment horizontal="left" vertical="center"/>
    </xf>
    <xf numFmtId="0" fontId="9" fillId="16" borderId="15" xfId="0" applyFont="1" applyFill="1" applyBorder="1" applyAlignment="1">
      <alignment horizontal="left" vertical="center"/>
    </xf>
    <xf numFmtId="2" fontId="7" fillId="16" borderId="26" xfId="0" applyNumberFormat="1" applyFont="1" applyFill="1" applyBorder="1" applyAlignment="1">
      <alignment horizontal="center" vertical="center"/>
    </xf>
    <xf numFmtId="2" fontId="7" fillId="16" borderId="5" xfId="0" applyNumberFormat="1" applyFont="1" applyFill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16" borderId="36" xfId="0" applyFont="1" applyFill="1" applyBorder="1" applyAlignment="1">
      <alignment horizontal="center" vertical="center"/>
    </xf>
    <xf numFmtId="0" fontId="9" fillId="16" borderId="5" xfId="0" applyFont="1" applyFill="1" applyBorder="1" applyAlignment="1">
      <alignment horizontal="center" vertical="center"/>
    </xf>
    <xf numFmtId="0" fontId="9" fillId="18" borderId="5" xfId="0" applyFont="1" applyFill="1" applyBorder="1" applyAlignment="1">
      <alignment horizontal="left" vertical="center"/>
    </xf>
    <xf numFmtId="0" fontId="9" fillId="18" borderId="15" xfId="0" applyFont="1" applyFill="1" applyBorder="1" applyAlignment="1">
      <alignment horizontal="left" vertical="center"/>
    </xf>
    <xf numFmtId="0" fontId="9" fillId="11" borderId="26" xfId="0" applyFont="1" applyFill="1" applyBorder="1" applyAlignment="1">
      <alignment horizontal="right" vertical="center"/>
    </xf>
    <xf numFmtId="0" fontId="9" fillId="11" borderId="5" xfId="0" applyFont="1" applyFill="1" applyBorder="1" applyAlignment="1">
      <alignment horizontal="right" vertical="center"/>
    </xf>
    <xf numFmtId="0" fontId="9" fillId="11" borderId="15" xfId="0" applyFont="1" applyFill="1" applyBorder="1" applyAlignment="1">
      <alignment horizontal="right" vertical="center"/>
    </xf>
    <xf numFmtId="0" fontId="7" fillId="0" borderId="12" xfId="0" applyFont="1" applyFill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9" fillId="18" borderId="36" xfId="0" applyFont="1" applyFill="1" applyBorder="1" applyAlignment="1">
      <alignment horizontal="center" vertical="center"/>
    </xf>
    <xf numFmtId="0" fontId="9" fillId="18" borderId="5" xfId="0" applyFont="1" applyFill="1" applyBorder="1" applyAlignment="1">
      <alignment horizontal="center" vertical="center"/>
    </xf>
    <xf numFmtId="0" fontId="7" fillId="0" borderId="45" xfId="0" applyFont="1" applyBorder="1" applyAlignment="1">
      <alignment horizontal="left"/>
    </xf>
    <xf numFmtId="0" fontId="7" fillId="0" borderId="33" xfId="0" applyFont="1" applyBorder="1" applyAlignment="1">
      <alignment horizontal="left"/>
    </xf>
    <xf numFmtId="0" fontId="9" fillId="27" borderId="5" xfId="0" applyFont="1" applyFill="1" applyBorder="1" applyAlignment="1">
      <alignment horizontal="left" vertical="center"/>
    </xf>
    <xf numFmtId="0" fontId="9" fillId="27" borderId="15" xfId="0" applyFont="1" applyFill="1" applyBorder="1" applyAlignment="1">
      <alignment horizontal="left" vertical="center"/>
    </xf>
    <xf numFmtId="0" fontId="7" fillId="0" borderId="43" xfId="0" applyFont="1" applyBorder="1" applyAlignment="1">
      <alignment horizontal="left" vertical="center"/>
    </xf>
    <xf numFmtId="0" fontId="7" fillId="0" borderId="44" xfId="0" applyFont="1" applyBorder="1" applyAlignment="1">
      <alignment horizontal="left" vertical="center"/>
    </xf>
    <xf numFmtId="0" fontId="7" fillId="0" borderId="43" xfId="0" applyFont="1" applyBorder="1" applyAlignment="1">
      <alignment horizontal="left"/>
    </xf>
    <xf numFmtId="0" fontId="7" fillId="0" borderId="44" xfId="0" applyFont="1" applyBorder="1" applyAlignment="1">
      <alignment horizontal="left"/>
    </xf>
    <xf numFmtId="0" fontId="7" fillId="0" borderId="0" xfId="0" applyFont="1" applyBorder="1" applyAlignment="1">
      <alignment horizontal="left" vertical="center"/>
    </xf>
    <xf numFmtId="0" fontId="9" fillId="27" borderId="36" xfId="0" applyFont="1" applyFill="1" applyBorder="1" applyAlignment="1">
      <alignment horizontal="center" vertical="center"/>
    </xf>
    <xf numFmtId="0" fontId="9" fillId="27" borderId="0" xfId="0" applyFont="1" applyFill="1" applyBorder="1" applyAlignment="1">
      <alignment horizontal="center" vertical="center"/>
    </xf>
    <xf numFmtId="0" fontId="7" fillId="0" borderId="25" xfId="0" applyFont="1" applyBorder="1" applyAlignment="1">
      <alignment horizontal="left" vertical="center" wrapText="1"/>
    </xf>
    <xf numFmtId="0" fontId="7" fillId="0" borderId="19" xfId="0" applyFont="1" applyBorder="1" applyAlignment="1">
      <alignment horizontal="left" vertical="center" wrapText="1"/>
    </xf>
  </cellXfs>
  <cellStyles count="8">
    <cellStyle name="Gelb-Feld" xfId="2"/>
    <cellStyle name="schatten_blau" xfId="3"/>
    <cellStyle name="Standard" xfId="0" builtinId="0"/>
    <cellStyle name="Standard 2" xfId="1"/>
    <cellStyle name="Standard 3" xfId="6"/>
    <cellStyle name="Stil 1" xfId="7"/>
    <cellStyle name="Titel" xfId="4"/>
    <cellStyle name="Total" xfId="5"/>
  </cellStyles>
  <dxfs count="0"/>
  <tableStyles count="0" defaultTableStyle="TableStyleMedium9" defaultPivotStyle="PivotStyleLight16"/>
  <colors>
    <mruColors>
      <color rgb="FFFFD757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AK47"/>
  <sheetViews>
    <sheetView showGridLines="0" tabSelected="1" topLeftCell="A7" zoomScaleNormal="100" workbookViewId="0">
      <selection activeCell="B46" sqref="B46"/>
    </sheetView>
  </sheetViews>
  <sheetFormatPr baseColWidth="10" defaultColWidth="11.42578125" defaultRowHeight="11.25"/>
  <cols>
    <col min="1" max="1" width="0.85546875" style="1" customWidth="1"/>
    <col min="2" max="2" width="5.28515625" style="1" customWidth="1"/>
    <col min="3" max="3" width="26.28515625" style="1" bestFit="1" customWidth="1"/>
    <col min="4" max="4" width="16.42578125" style="1" customWidth="1"/>
    <col min="5" max="5" width="0.85546875" style="1" customWidth="1"/>
    <col min="6" max="6" width="4.42578125" style="1" bestFit="1" customWidth="1"/>
    <col min="7" max="7" width="3.42578125" style="1" customWidth="1"/>
    <col min="8" max="8" width="4.42578125" style="1" bestFit="1" customWidth="1"/>
    <col min="9" max="9" width="6" style="32" bestFit="1" customWidth="1"/>
    <col min="10" max="10" width="7.140625" style="1" bestFit="1" customWidth="1"/>
    <col min="11" max="11" width="6.28515625" style="1" bestFit="1" customWidth="1"/>
    <col min="12" max="12" width="9.28515625" style="1" customWidth="1"/>
    <col min="13" max="13" width="5.42578125" style="1" customWidth="1"/>
    <col min="14" max="14" width="0.85546875" style="1" customWidth="1"/>
    <col min="15" max="20" width="4.28515625" style="1" customWidth="1"/>
    <col min="21" max="22" width="2.7109375" style="1" customWidth="1"/>
    <col min="23" max="36" width="4.28515625" style="1" customWidth="1"/>
    <col min="37" max="37" width="0.85546875" style="1" customWidth="1"/>
    <col min="38" max="66" width="11.42578125" style="1"/>
    <col min="67" max="74" width="11.42578125" style="1" customWidth="1"/>
    <col min="75" max="16384" width="11.42578125" style="1"/>
  </cols>
  <sheetData>
    <row r="1" spans="1:37" ht="7.5" customHeight="1"/>
    <row r="2" spans="1:37" ht="35.25" customHeight="1">
      <c r="C2" s="61" t="s">
        <v>45</v>
      </c>
    </row>
    <row r="3" spans="1:37" ht="7.5" customHeight="1">
      <c r="C3" s="60"/>
    </row>
    <row r="4" spans="1:37" ht="12.75" customHeight="1">
      <c r="A4" s="16"/>
      <c r="B4" s="13"/>
      <c r="C4" s="14" t="s">
        <v>65</v>
      </c>
      <c r="D4" s="15"/>
      <c r="E4" s="29"/>
      <c r="F4" s="193" t="s">
        <v>8</v>
      </c>
      <c r="G4" s="193"/>
      <c r="H4" s="194"/>
      <c r="I4" s="188" t="s">
        <v>0</v>
      </c>
      <c r="J4" s="189"/>
      <c r="K4" s="190"/>
      <c r="L4" s="191" t="s">
        <v>2</v>
      </c>
      <c r="M4" s="192"/>
      <c r="N4" s="29"/>
      <c r="O4" s="197" t="s">
        <v>10</v>
      </c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  <c r="AF4" s="197"/>
      <c r="AG4" s="197"/>
      <c r="AH4" s="197"/>
      <c r="AI4" s="134"/>
      <c r="AJ4" s="35"/>
      <c r="AK4" s="16"/>
    </row>
    <row r="5" spans="1:37" ht="66">
      <c r="A5" s="19"/>
      <c r="B5" s="18" t="s">
        <v>3</v>
      </c>
      <c r="C5" s="200" t="s">
        <v>4</v>
      </c>
      <c r="D5" s="201"/>
      <c r="E5" s="27"/>
      <c r="F5" s="20" t="s">
        <v>11</v>
      </c>
      <c r="G5" s="21" t="s">
        <v>1</v>
      </c>
      <c r="H5" s="21" t="s">
        <v>9</v>
      </c>
      <c r="I5" s="33" t="s">
        <v>5</v>
      </c>
      <c r="J5" s="22" t="s">
        <v>6</v>
      </c>
      <c r="K5" s="22" t="s">
        <v>7</v>
      </c>
      <c r="L5" s="23" t="s">
        <v>12</v>
      </c>
      <c r="M5" s="24" t="s">
        <v>2</v>
      </c>
      <c r="N5" s="27"/>
      <c r="O5" s="156">
        <v>42093</v>
      </c>
      <c r="P5" s="156"/>
      <c r="Q5" s="156">
        <v>42094</v>
      </c>
      <c r="R5" s="156"/>
      <c r="S5" s="156">
        <v>42096</v>
      </c>
      <c r="T5" s="156"/>
      <c r="U5" s="100" t="s">
        <v>50</v>
      </c>
      <c r="V5" s="100" t="s">
        <v>51</v>
      </c>
      <c r="W5" s="156">
        <v>42101</v>
      </c>
      <c r="X5" s="156"/>
      <c r="Y5" s="156">
        <v>42103</v>
      </c>
      <c r="Z5" s="156"/>
      <c r="AA5" s="156">
        <v>42104</v>
      </c>
      <c r="AB5" s="156"/>
      <c r="AC5" s="156">
        <v>42107</v>
      </c>
      <c r="AD5" s="156"/>
      <c r="AE5" s="156">
        <v>42108</v>
      </c>
      <c r="AF5" s="156"/>
      <c r="AG5" s="156">
        <v>42109</v>
      </c>
      <c r="AH5" s="156"/>
      <c r="AI5" s="156">
        <v>42110</v>
      </c>
      <c r="AJ5" s="156"/>
      <c r="AK5" s="19"/>
    </row>
    <row r="6" spans="1:37">
      <c r="A6" s="87"/>
      <c r="B6" s="144"/>
      <c r="C6" s="145"/>
      <c r="D6" s="135"/>
      <c r="E6" s="27"/>
      <c r="F6" s="146"/>
      <c r="G6" s="146"/>
      <c r="H6" s="146"/>
      <c r="I6" s="147"/>
      <c r="J6" s="148"/>
      <c r="K6" s="148"/>
      <c r="L6" s="149"/>
      <c r="M6" s="150"/>
      <c r="N6" s="27"/>
      <c r="O6" s="152" t="s">
        <v>125</v>
      </c>
      <c r="P6" s="152" t="s">
        <v>126</v>
      </c>
      <c r="Q6" s="152" t="s">
        <v>125</v>
      </c>
      <c r="R6" s="152" t="s">
        <v>126</v>
      </c>
      <c r="S6" s="152" t="s">
        <v>125</v>
      </c>
      <c r="T6" s="152" t="s">
        <v>126</v>
      </c>
      <c r="U6" s="151"/>
      <c r="V6" s="151"/>
      <c r="W6" s="152" t="s">
        <v>125</v>
      </c>
      <c r="X6" s="152" t="s">
        <v>126</v>
      </c>
      <c r="Y6" s="152" t="s">
        <v>125</v>
      </c>
      <c r="Z6" s="152" t="s">
        <v>126</v>
      </c>
      <c r="AA6" s="152" t="s">
        <v>125</v>
      </c>
      <c r="AB6" s="152" t="s">
        <v>126</v>
      </c>
      <c r="AC6" s="152" t="s">
        <v>125</v>
      </c>
      <c r="AD6" s="152" t="s">
        <v>126</v>
      </c>
      <c r="AE6" s="152" t="s">
        <v>125</v>
      </c>
      <c r="AF6" s="152" t="s">
        <v>126</v>
      </c>
      <c r="AG6" s="152" t="s">
        <v>125</v>
      </c>
      <c r="AH6" s="152" t="s">
        <v>126</v>
      </c>
      <c r="AI6" s="152" t="s">
        <v>125</v>
      </c>
      <c r="AJ6" s="152" t="s">
        <v>126</v>
      </c>
      <c r="AK6" s="19"/>
    </row>
    <row r="7" spans="1:37" ht="12.75" customHeight="1">
      <c r="A7" s="195" t="s">
        <v>39</v>
      </c>
      <c r="B7" s="196"/>
      <c r="C7" s="202" t="s">
        <v>52</v>
      </c>
      <c r="D7" s="203"/>
      <c r="E7" s="27"/>
      <c r="F7" s="198"/>
      <c r="G7" s="199"/>
      <c r="H7" s="199"/>
      <c r="I7" s="199"/>
      <c r="J7" s="199"/>
      <c r="K7" s="199"/>
      <c r="L7" s="199"/>
      <c r="M7" s="199"/>
      <c r="N7" s="27"/>
      <c r="O7" s="133"/>
      <c r="P7" s="133"/>
      <c r="Q7" s="133"/>
      <c r="R7" s="133"/>
      <c r="S7" s="133"/>
      <c r="T7" s="133"/>
      <c r="U7" s="133"/>
      <c r="V7" s="133"/>
      <c r="W7" s="63"/>
      <c r="X7" s="64"/>
      <c r="Y7" s="63"/>
      <c r="Z7" s="63"/>
      <c r="AA7" s="63"/>
      <c r="AB7" s="63"/>
      <c r="AC7" s="63"/>
      <c r="AD7" s="64"/>
      <c r="AE7" s="64"/>
      <c r="AF7" s="133"/>
      <c r="AG7" s="133"/>
      <c r="AH7" s="133"/>
      <c r="AI7" s="133"/>
      <c r="AJ7" s="133"/>
      <c r="AK7" s="19"/>
    </row>
    <row r="8" spans="1:37">
      <c r="A8" s="16"/>
      <c r="B8" s="53" t="s">
        <v>28</v>
      </c>
      <c r="C8" s="178" t="s">
        <v>53</v>
      </c>
      <c r="D8" s="179"/>
      <c r="E8" s="27"/>
      <c r="F8" s="9"/>
      <c r="G8" s="2">
        <v>1</v>
      </c>
      <c r="H8" s="2"/>
      <c r="I8" s="36">
        <v>0.5</v>
      </c>
      <c r="J8" s="37">
        <f>SUM(P8,R8,T8,X8,Z8,AB8,AD8,AF8,AH8,AJ8)</f>
        <v>0.5</v>
      </c>
      <c r="K8" s="25">
        <f>(IF(NOT(I8=""),ROUND((J8*100/I8)-100,1),"")*(-1))</f>
        <v>0</v>
      </c>
      <c r="L8" s="4"/>
      <c r="M8" s="26" t="s">
        <v>121</v>
      </c>
      <c r="N8" s="27"/>
      <c r="O8" s="114">
        <v>0.5</v>
      </c>
      <c r="P8" s="47">
        <v>0.5</v>
      </c>
      <c r="Q8" s="49"/>
      <c r="R8" s="49"/>
      <c r="S8" s="49"/>
      <c r="T8" s="49"/>
      <c r="U8" s="101"/>
      <c r="V8" s="101"/>
      <c r="W8" s="49"/>
      <c r="X8" s="49"/>
      <c r="Y8" s="46"/>
      <c r="Z8" s="46"/>
      <c r="AA8" s="46"/>
      <c r="AB8" s="46"/>
      <c r="AC8" s="45"/>
      <c r="AD8" s="45"/>
      <c r="AE8" s="45"/>
      <c r="AF8" s="49"/>
      <c r="AG8" s="49"/>
      <c r="AH8" s="49"/>
      <c r="AI8" s="49"/>
      <c r="AJ8" s="49"/>
      <c r="AK8" s="19"/>
    </row>
    <row r="9" spans="1:37" ht="12.75" customHeight="1">
      <c r="A9" s="159" t="s">
        <v>40</v>
      </c>
      <c r="B9" s="160"/>
      <c r="C9" s="172" t="s">
        <v>46</v>
      </c>
      <c r="D9" s="173"/>
      <c r="E9" s="27"/>
      <c r="F9" s="174"/>
      <c r="G9" s="175"/>
      <c r="H9" s="175"/>
      <c r="I9" s="175"/>
      <c r="J9" s="175"/>
      <c r="K9" s="175"/>
      <c r="L9" s="175"/>
      <c r="M9" s="175"/>
      <c r="N9" s="27"/>
      <c r="O9" s="65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7"/>
      <c r="AK9" s="19"/>
    </row>
    <row r="10" spans="1:37" ht="12" customHeight="1">
      <c r="A10" s="16"/>
      <c r="B10" s="54" t="s">
        <v>15</v>
      </c>
      <c r="C10" s="186" t="s">
        <v>54</v>
      </c>
      <c r="D10" s="187"/>
      <c r="E10" s="27"/>
      <c r="F10" s="9"/>
      <c r="G10" s="2">
        <v>1</v>
      </c>
      <c r="H10" s="2" t="s">
        <v>30</v>
      </c>
      <c r="I10" s="36">
        <v>2</v>
      </c>
      <c r="J10" s="37">
        <f>SUM(P10,R10,T10,X10,Z10,AB10,AD10,AF10,AH10,AJ10)</f>
        <v>2</v>
      </c>
      <c r="K10" s="25">
        <f t="shared" ref="K10:K42" si="0">(IF(NOT(I10=""),ROUND((J10*100/I10)-100,1),"")*(-1))</f>
        <v>0</v>
      </c>
      <c r="L10" s="4"/>
      <c r="M10" s="7"/>
      <c r="N10" s="27"/>
      <c r="O10" s="114">
        <v>2</v>
      </c>
      <c r="P10" s="47">
        <v>2</v>
      </c>
      <c r="Q10" s="49"/>
      <c r="R10" s="49"/>
      <c r="S10" s="49"/>
      <c r="T10" s="48"/>
      <c r="U10" s="102"/>
      <c r="V10" s="103"/>
      <c r="W10" s="41"/>
      <c r="X10" s="41"/>
      <c r="Y10" s="45"/>
      <c r="Z10" s="45"/>
      <c r="AA10" s="45"/>
      <c r="AB10" s="45"/>
      <c r="AC10" s="41"/>
      <c r="AD10" s="41"/>
      <c r="AE10" s="41"/>
      <c r="AF10" s="41"/>
      <c r="AG10" s="41"/>
      <c r="AH10" s="42"/>
      <c r="AI10" s="49"/>
      <c r="AJ10" s="44"/>
      <c r="AK10" s="19"/>
    </row>
    <row r="11" spans="1:37" ht="12" customHeight="1">
      <c r="A11" s="19"/>
      <c r="B11" s="54" t="s">
        <v>30</v>
      </c>
      <c r="C11" s="170" t="s">
        <v>55</v>
      </c>
      <c r="D11" s="171"/>
      <c r="E11" s="27"/>
      <c r="F11" s="9" t="s">
        <v>15</v>
      </c>
      <c r="G11" s="2">
        <v>1</v>
      </c>
      <c r="H11" s="2"/>
      <c r="I11" s="36">
        <v>2</v>
      </c>
      <c r="J11" s="37">
        <f>SUM(P11,R11,T11,X11,Z11,AB11,AD11,AF11,AH11,AJ11)</f>
        <v>2.5</v>
      </c>
      <c r="K11" s="25">
        <f t="shared" si="0"/>
        <v>-25</v>
      </c>
      <c r="L11" s="138">
        <v>42093</v>
      </c>
      <c r="M11" s="7"/>
      <c r="N11" s="27"/>
      <c r="O11" s="115">
        <v>2</v>
      </c>
      <c r="P11" s="153">
        <v>2.5</v>
      </c>
      <c r="Q11" s="49"/>
      <c r="R11" s="49"/>
      <c r="S11" s="49"/>
      <c r="T11" s="49"/>
      <c r="U11" s="101"/>
      <c r="V11" s="101"/>
      <c r="W11" s="49"/>
      <c r="X11" s="49"/>
      <c r="Y11" s="46"/>
      <c r="Z11" s="46"/>
      <c r="AA11" s="46"/>
      <c r="AB11" s="46"/>
      <c r="AC11" s="46"/>
      <c r="AD11" s="49"/>
      <c r="AE11" s="49"/>
      <c r="AF11" s="49"/>
      <c r="AG11" s="49"/>
      <c r="AH11" s="49"/>
      <c r="AI11" s="49"/>
      <c r="AJ11" s="44"/>
      <c r="AK11" s="19"/>
    </row>
    <row r="12" spans="1:37" ht="12" customHeight="1">
      <c r="A12" s="19"/>
      <c r="B12" s="54" t="s">
        <v>31</v>
      </c>
      <c r="C12" s="170" t="s">
        <v>61</v>
      </c>
      <c r="D12" s="171"/>
      <c r="E12" s="27"/>
      <c r="F12" s="9"/>
      <c r="G12" s="2">
        <v>1</v>
      </c>
      <c r="H12" s="2"/>
      <c r="I12" s="36">
        <v>1</v>
      </c>
      <c r="J12" s="37">
        <f>SUM(P12,R12,T12,X12,Z12,AB12,AD12,AF12,AH12,AJ12)</f>
        <v>0.5</v>
      </c>
      <c r="K12" s="25">
        <f t="shared" si="0"/>
        <v>50</v>
      </c>
      <c r="L12" s="4"/>
      <c r="M12" s="7" t="s">
        <v>121</v>
      </c>
      <c r="N12" s="27"/>
      <c r="O12" s="115">
        <v>1</v>
      </c>
      <c r="P12" s="142">
        <v>0.5</v>
      </c>
      <c r="Q12" s="49"/>
      <c r="R12" s="49"/>
      <c r="S12" s="49"/>
      <c r="T12" s="49"/>
      <c r="U12" s="101"/>
      <c r="V12" s="103"/>
      <c r="W12" s="41"/>
      <c r="X12" s="41"/>
      <c r="Y12" s="47"/>
      <c r="Z12" s="47"/>
      <c r="AA12" s="47"/>
      <c r="AB12" s="47"/>
      <c r="AC12" s="41"/>
      <c r="AD12" s="41"/>
      <c r="AE12" s="41"/>
      <c r="AF12" s="41"/>
      <c r="AG12" s="49"/>
      <c r="AH12" s="48"/>
      <c r="AI12" s="49"/>
      <c r="AJ12" s="44"/>
      <c r="AK12" s="19"/>
    </row>
    <row r="13" spans="1:37" ht="12" customHeight="1">
      <c r="A13" s="17"/>
      <c r="B13" s="54" t="s">
        <v>32</v>
      </c>
      <c r="C13" s="163" t="s">
        <v>56</v>
      </c>
      <c r="D13" s="158"/>
      <c r="E13" s="27"/>
      <c r="F13" s="9"/>
      <c r="G13" s="2">
        <v>1</v>
      </c>
      <c r="H13" s="2"/>
      <c r="I13" s="36">
        <v>0</v>
      </c>
      <c r="J13" s="37">
        <f>SUM(P13,R13,T13,X13,Z13,AB13,AD13,AF13,AH13,AJ13)</f>
        <v>0</v>
      </c>
      <c r="K13" s="25">
        <v>0</v>
      </c>
      <c r="L13" s="4"/>
      <c r="M13" s="7" t="s">
        <v>135</v>
      </c>
      <c r="N13" s="27"/>
      <c r="O13" s="47"/>
      <c r="P13" s="47"/>
      <c r="Q13" s="49"/>
      <c r="R13" s="47"/>
      <c r="S13" s="50"/>
      <c r="T13" s="50"/>
      <c r="U13" s="104"/>
      <c r="V13" s="104"/>
      <c r="W13" s="50"/>
      <c r="X13" s="50"/>
      <c r="Y13" s="47"/>
      <c r="Z13" s="47"/>
      <c r="AA13" s="47"/>
      <c r="AB13" s="47"/>
      <c r="AC13" s="47"/>
      <c r="AD13" s="50"/>
      <c r="AE13" s="50"/>
      <c r="AF13" s="50"/>
      <c r="AG13" s="42"/>
      <c r="AH13" s="42"/>
      <c r="AI13" s="49"/>
      <c r="AJ13" s="62"/>
      <c r="AK13" s="19"/>
    </row>
    <row r="14" spans="1:37" ht="12.75" customHeight="1">
      <c r="A14" s="164" t="s">
        <v>41</v>
      </c>
      <c r="B14" s="165"/>
      <c r="C14" s="180" t="s">
        <v>47</v>
      </c>
      <c r="D14" s="181"/>
      <c r="E14" s="27"/>
      <c r="F14" s="176"/>
      <c r="G14" s="177"/>
      <c r="H14" s="177"/>
      <c r="I14" s="177"/>
      <c r="J14" s="177"/>
      <c r="K14" s="177"/>
      <c r="L14" s="177"/>
      <c r="M14" s="177"/>
      <c r="N14" s="27"/>
      <c r="O14" s="68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70"/>
      <c r="AK14" s="19"/>
    </row>
    <row r="15" spans="1:37" ht="12.75" customHeight="1">
      <c r="A15" s="16"/>
      <c r="B15" s="55" t="s">
        <v>16</v>
      </c>
      <c r="C15" s="186" t="s">
        <v>62</v>
      </c>
      <c r="D15" s="187"/>
      <c r="E15" s="27"/>
      <c r="F15" s="9"/>
      <c r="G15" s="2">
        <v>1</v>
      </c>
      <c r="H15" s="2"/>
      <c r="I15" s="36">
        <v>5</v>
      </c>
      <c r="J15" s="37">
        <f>SUM(P15,R15,T15,X15,Z15,AB15,AD15,AF15,AH15,AJ15)</f>
        <v>0</v>
      </c>
      <c r="K15" s="25">
        <f t="shared" si="0"/>
        <v>100</v>
      </c>
      <c r="L15" s="4"/>
      <c r="M15" s="7"/>
      <c r="N15" s="27"/>
      <c r="O15" s="45"/>
      <c r="P15" s="45"/>
      <c r="Q15" s="117">
        <v>5</v>
      </c>
      <c r="R15" s="47"/>
      <c r="S15" s="48"/>
      <c r="T15" s="48"/>
      <c r="U15" s="102"/>
      <c r="V15" s="102"/>
      <c r="W15" s="48"/>
      <c r="X15" s="48"/>
      <c r="Y15" s="45"/>
      <c r="Z15" s="45"/>
      <c r="AA15" s="45"/>
      <c r="AB15" s="45"/>
      <c r="AC15" s="41"/>
      <c r="AD15" s="42"/>
      <c r="AE15" s="42"/>
      <c r="AF15" s="42"/>
      <c r="AG15" s="42"/>
      <c r="AH15" s="48"/>
      <c r="AI15" s="49"/>
      <c r="AJ15" s="44"/>
      <c r="AK15" s="19"/>
    </row>
    <row r="16" spans="1:37" ht="12.75" customHeight="1">
      <c r="A16" s="19"/>
      <c r="B16" s="55" t="s">
        <v>17</v>
      </c>
      <c r="C16" s="166" t="s">
        <v>63</v>
      </c>
      <c r="D16" s="167"/>
      <c r="E16" s="27"/>
      <c r="F16" s="9"/>
      <c r="G16" s="2">
        <v>1</v>
      </c>
      <c r="H16" s="55" t="s">
        <v>18</v>
      </c>
      <c r="I16" s="36">
        <v>5</v>
      </c>
      <c r="J16" s="37">
        <f>SUM(P16,R16,T16,X16,Z16,AB16,AD16,AF16,AH16,AJ16)</f>
        <v>0</v>
      </c>
      <c r="K16" s="25">
        <f t="shared" si="0"/>
        <v>100</v>
      </c>
      <c r="L16" s="4"/>
      <c r="M16" s="7"/>
      <c r="N16" s="27"/>
      <c r="O16" s="46"/>
      <c r="P16" s="46"/>
      <c r="Q16" s="49"/>
      <c r="R16" s="49"/>
      <c r="S16" s="116">
        <v>5</v>
      </c>
      <c r="T16" s="49"/>
      <c r="U16" s="101"/>
      <c r="V16" s="101"/>
      <c r="W16" s="49"/>
      <c r="X16" s="49"/>
      <c r="Y16" s="46"/>
      <c r="Z16" s="46"/>
      <c r="AA16" s="46"/>
      <c r="AB16" s="46"/>
      <c r="AC16" s="47"/>
      <c r="AD16" s="50"/>
      <c r="AE16" s="50"/>
      <c r="AF16" s="50"/>
      <c r="AG16" s="50"/>
      <c r="AH16" s="49"/>
      <c r="AI16" s="49"/>
      <c r="AJ16" s="51"/>
      <c r="AK16" s="19"/>
    </row>
    <row r="17" spans="1:37" ht="12.75" customHeight="1">
      <c r="A17" s="17"/>
      <c r="B17" s="90" t="s">
        <v>18</v>
      </c>
      <c r="C17" s="239" t="s">
        <v>64</v>
      </c>
      <c r="D17" s="171"/>
      <c r="E17" s="91"/>
      <c r="F17" s="9" t="s">
        <v>17</v>
      </c>
      <c r="G17" s="2">
        <v>1</v>
      </c>
      <c r="H17" s="2"/>
      <c r="I17" s="36">
        <v>2</v>
      </c>
      <c r="J17" s="37">
        <f>SUM(P17,R17,T17,X17,Z17,AB17,AD17,AF17,AH17,AJ17)</f>
        <v>0</v>
      </c>
      <c r="K17" s="25">
        <f t="shared" si="0"/>
        <v>100</v>
      </c>
      <c r="L17" s="4"/>
      <c r="M17" s="7"/>
      <c r="N17" s="27"/>
      <c r="O17" s="47"/>
      <c r="P17" s="47"/>
      <c r="Q17" s="50"/>
      <c r="R17" s="62"/>
      <c r="S17" s="116">
        <v>1</v>
      </c>
      <c r="T17" s="49"/>
      <c r="U17" s="104"/>
      <c r="V17" s="104"/>
      <c r="W17" s="124">
        <v>1</v>
      </c>
      <c r="X17" s="47"/>
      <c r="Y17" s="47"/>
      <c r="Z17" s="47"/>
      <c r="AA17" s="47"/>
      <c r="AB17" s="47"/>
      <c r="AC17" s="47"/>
      <c r="AD17" s="50"/>
      <c r="AE17" s="50"/>
      <c r="AF17" s="50"/>
      <c r="AG17" s="50"/>
      <c r="AH17" s="50"/>
      <c r="AI17" s="49"/>
      <c r="AJ17" s="43"/>
      <c r="AK17" s="19"/>
    </row>
    <row r="18" spans="1:37" ht="12.75" customHeight="1">
      <c r="A18" s="87"/>
      <c r="B18" s="92" t="s">
        <v>66</v>
      </c>
      <c r="C18" s="157" t="s">
        <v>67</v>
      </c>
      <c r="D18" s="158"/>
      <c r="E18" s="27"/>
      <c r="F18" s="9" t="s">
        <v>18</v>
      </c>
      <c r="G18" s="2">
        <v>1</v>
      </c>
      <c r="H18" s="2" t="s">
        <v>133</v>
      </c>
      <c r="I18" s="36">
        <v>3</v>
      </c>
      <c r="J18" s="37">
        <f>SUM(P18,R18,T18,X18,Z18,AB18,AD18,AF18,AH18,AJ18)</f>
        <v>0</v>
      </c>
      <c r="K18" s="25">
        <f t="shared" ref="K18" si="1">(IF(NOT(I18=""),ROUND((J18*100/I18)-100,1),"")*(-1))</f>
        <v>100</v>
      </c>
      <c r="L18" s="4"/>
      <c r="M18" s="7"/>
      <c r="N18" s="27"/>
      <c r="O18" s="47"/>
      <c r="P18" s="47"/>
      <c r="Q18" s="50"/>
      <c r="R18" s="50"/>
      <c r="S18" s="50"/>
      <c r="T18" s="50"/>
      <c r="U18" s="104"/>
      <c r="V18" s="104"/>
      <c r="W18" s="124">
        <v>3</v>
      </c>
      <c r="X18" s="47"/>
      <c r="Y18" s="47"/>
      <c r="Z18" s="47"/>
      <c r="AA18" s="47"/>
      <c r="AB18" s="47"/>
      <c r="AC18" s="47"/>
      <c r="AD18" s="50"/>
      <c r="AE18" s="50"/>
      <c r="AF18" s="50"/>
      <c r="AG18" s="50"/>
      <c r="AH18" s="50"/>
      <c r="AI18" s="49"/>
      <c r="AJ18" s="43"/>
      <c r="AK18" s="19"/>
    </row>
    <row r="19" spans="1:37" ht="12.75" customHeight="1">
      <c r="A19" s="87"/>
      <c r="B19" s="92" t="s">
        <v>133</v>
      </c>
      <c r="C19" s="157" t="s">
        <v>134</v>
      </c>
      <c r="D19" s="158"/>
      <c r="E19" s="27"/>
      <c r="F19" s="9" t="s">
        <v>18</v>
      </c>
      <c r="G19" s="2">
        <v>1</v>
      </c>
      <c r="H19" s="2"/>
      <c r="I19" s="36">
        <v>0.5</v>
      </c>
      <c r="J19" s="37">
        <f>SUM(P19,R19,T19,X19,Z19,AB19,AD19,AF19,AH19,AJ19)</f>
        <v>0</v>
      </c>
      <c r="K19" s="25">
        <f t="shared" ref="K19" si="2">(IF(NOT(I19=""),ROUND((J19*100/I19)-100,1),"")*(-1))</f>
        <v>100</v>
      </c>
      <c r="L19" s="138">
        <v>42101</v>
      </c>
      <c r="M19" s="7"/>
      <c r="N19" s="27"/>
      <c r="O19" s="47"/>
      <c r="P19" s="47"/>
      <c r="Q19" s="50"/>
      <c r="R19" s="50"/>
      <c r="S19" s="50"/>
      <c r="T19" s="50"/>
      <c r="U19" s="104"/>
      <c r="V19" s="104"/>
      <c r="W19" s="124">
        <v>0.5</v>
      </c>
      <c r="X19" s="47"/>
      <c r="Y19" s="47"/>
      <c r="Z19" s="47"/>
      <c r="AA19" s="47"/>
      <c r="AB19" s="47"/>
      <c r="AC19" s="47"/>
      <c r="AD19" s="50"/>
      <c r="AE19" s="50"/>
      <c r="AF19" s="50"/>
      <c r="AG19" s="50"/>
      <c r="AH19" s="50"/>
      <c r="AI19" s="49"/>
      <c r="AJ19" s="43"/>
      <c r="AK19" s="19"/>
    </row>
    <row r="20" spans="1:37" ht="12.75" customHeight="1">
      <c r="A20" s="161" t="s">
        <v>42</v>
      </c>
      <c r="B20" s="162"/>
      <c r="C20" s="168" t="s">
        <v>48</v>
      </c>
      <c r="D20" s="169"/>
      <c r="E20" s="27"/>
      <c r="F20" s="184"/>
      <c r="G20" s="185"/>
      <c r="H20" s="185"/>
      <c r="I20" s="185"/>
      <c r="J20" s="185"/>
      <c r="K20" s="185"/>
      <c r="L20" s="185"/>
      <c r="M20" s="185"/>
      <c r="N20" s="27"/>
      <c r="O20" s="74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6"/>
      <c r="AK20" s="19"/>
    </row>
    <row r="21" spans="1:37">
      <c r="A21" s="16"/>
      <c r="B21" s="56" t="s">
        <v>19</v>
      </c>
      <c r="C21" s="235" t="s">
        <v>68</v>
      </c>
      <c r="D21" s="236"/>
      <c r="E21" s="27"/>
      <c r="F21" s="9"/>
      <c r="G21" s="2">
        <v>1</v>
      </c>
      <c r="H21" s="2"/>
      <c r="I21" s="36">
        <v>1</v>
      </c>
      <c r="J21" s="37">
        <f t="shared" ref="J21:J27" si="3">SUM(P21,R21,T21,X21,Z21,AB21,AD21,AF21,AH21,AJ21)</f>
        <v>0</v>
      </c>
      <c r="K21" s="25">
        <f t="shared" si="0"/>
        <v>100</v>
      </c>
      <c r="L21" s="4"/>
      <c r="M21" s="7"/>
      <c r="N21" s="27"/>
      <c r="O21" s="45"/>
      <c r="P21" s="45"/>
      <c r="Q21" s="48"/>
      <c r="R21" s="48"/>
      <c r="S21" s="48"/>
      <c r="T21" s="48"/>
      <c r="U21" s="102"/>
      <c r="V21" s="102"/>
      <c r="W21" s="48"/>
      <c r="X21" s="48"/>
      <c r="Y21" s="118">
        <v>1</v>
      </c>
      <c r="Z21" s="47"/>
      <c r="AA21" s="47"/>
      <c r="AB21" s="77"/>
      <c r="AC21" s="42"/>
      <c r="AD21" s="42"/>
      <c r="AE21" s="42"/>
      <c r="AF21" s="42"/>
      <c r="AG21" s="42"/>
      <c r="AH21" s="48"/>
      <c r="AI21" s="49"/>
      <c r="AJ21" s="44"/>
      <c r="AK21" s="19"/>
    </row>
    <row r="22" spans="1:37">
      <c r="A22" s="19"/>
      <c r="B22" s="56" t="s">
        <v>20</v>
      </c>
      <c r="C22" s="170" t="s">
        <v>72</v>
      </c>
      <c r="D22" s="171"/>
      <c r="E22" s="27"/>
      <c r="F22" s="9"/>
      <c r="G22" s="2">
        <v>1</v>
      </c>
      <c r="H22" s="2"/>
      <c r="I22" s="36">
        <v>3</v>
      </c>
      <c r="J22" s="37">
        <f t="shared" si="3"/>
        <v>0</v>
      </c>
      <c r="K22" s="25">
        <f t="shared" si="0"/>
        <v>100</v>
      </c>
      <c r="L22" s="4"/>
      <c r="M22" s="7"/>
      <c r="N22" s="27"/>
      <c r="O22" s="46"/>
      <c r="P22" s="46"/>
      <c r="Q22" s="49"/>
      <c r="R22" s="49"/>
      <c r="S22" s="49"/>
      <c r="T22" s="49"/>
      <c r="U22" s="101"/>
      <c r="V22" s="101"/>
      <c r="W22" s="49"/>
      <c r="X22" s="49"/>
      <c r="Y22" s="119">
        <v>3</v>
      </c>
      <c r="Z22" s="47"/>
      <c r="AA22" s="47"/>
      <c r="AB22" s="42"/>
      <c r="AC22" s="47"/>
      <c r="AD22" s="49"/>
      <c r="AE22" s="49"/>
      <c r="AF22" s="49"/>
      <c r="AG22" s="49"/>
      <c r="AH22" s="49"/>
      <c r="AI22" s="49"/>
      <c r="AJ22" s="51"/>
      <c r="AK22" s="19"/>
    </row>
    <row r="23" spans="1:37" ht="12.75" customHeight="1">
      <c r="A23" s="19"/>
      <c r="B23" s="56" t="s">
        <v>21</v>
      </c>
      <c r="C23" s="170" t="s">
        <v>120</v>
      </c>
      <c r="D23" s="171"/>
      <c r="E23" s="27"/>
      <c r="F23" s="9" t="s">
        <v>19</v>
      </c>
      <c r="G23" s="2">
        <v>1</v>
      </c>
      <c r="H23" s="2"/>
      <c r="I23" s="36">
        <v>5</v>
      </c>
      <c r="J23" s="37">
        <f t="shared" si="3"/>
        <v>0</v>
      </c>
      <c r="K23" s="25">
        <f t="shared" si="0"/>
        <v>100</v>
      </c>
      <c r="L23" s="4"/>
      <c r="M23" s="7"/>
      <c r="N23" s="27"/>
      <c r="O23" s="47"/>
      <c r="P23" s="47"/>
      <c r="Q23" s="49"/>
      <c r="R23" s="49"/>
      <c r="S23" s="49"/>
      <c r="T23" s="49"/>
      <c r="U23" s="101"/>
      <c r="V23" s="101"/>
      <c r="W23" s="49"/>
      <c r="X23" s="49"/>
      <c r="Y23" s="115">
        <v>2</v>
      </c>
      <c r="Z23" s="47"/>
      <c r="AA23" s="115">
        <v>3</v>
      </c>
      <c r="AB23" s="47"/>
      <c r="AC23" s="47"/>
      <c r="AD23" s="49"/>
      <c r="AE23" s="49"/>
      <c r="AF23" s="49"/>
      <c r="AG23" s="49"/>
      <c r="AH23" s="49"/>
      <c r="AI23" s="49"/>
      <c r="AJ23" s="51"/>
      <c r="AK23" s="19"/>
    </row>
    <row r="24" spans="1:37">
      <c r="A24" s="19"/>
      <c r="B24" s="56" t="s">
        <v>27</v>
      </c>
      <c r="C24" s="170" t="s">
        <v>69</v>
      </c>
      <c r="D24" s="171"/>
      <c r="E24" s="27"/>
      <c r="F24" s="9"/>
      <c r="G24" s="2">
        <v>1</v>
      </c>
      <c r="H24" s="2"/>
      <c r="I24" s="36">
        <v>3</v>
      </c>
      <c r="J24" s="37">
        <f t="shared" si="3"/>
        <v>0</v>
      </c>
      <c r="K24" s="25">
        <f t="shared" si="0"/>
        <v>100</v>
      </c>
      <c r="L24" s="4"/>
      <c r="M24" s="7"/>
      <c r="N24" s="27"/>
      <c r="O24" s="47"/>
      <c r="P24" s="47"/>
      <c r="Q24" s="49"/>
      <c r="R24" s="49"/>
      <c r="S24" s="49"/>
      <c r="T24" s="49"/>
      <c r="U24" s="101"/>
      <c r="V24" s="101"/>
      <c r="W24" s="49"/>
      <c r="X24" s="49"/>
      <c r="Y24" s="47"/>
      <c r="Z24" s="47"/>
      <c r="AA24" s="123">
        <v>3</v>
      </c>
      <c r="AB24" s="47"/>
      <c r="AC24" s="47"/>
      <c r="AD24" s="49"/>
      <c r="AE24" s="49"/>
      <c r="AF24" s="49"/>
      <c r="AG24" s="49"/>
      <c r="AH24" s="49"/>
      <c r="AI24" s="49"/>
      <c r="AJ24" s="51"/>
      <c r="AK24" s="19"/>
    </row>
    <row r="25" spans="1:37">
      <c r="A25" s="19"/>
      <c r="B25" s="56" t="s">
        <v>76</v>
      </c>
      <c r="C25" s="170" t="s">
        <v>70</v>
      </c>
      <c r="D25" s="171"/>
      <c r="E25" s="27"/>
      <c r="F25" s="9" t="s">
        <v>21</v>
      </c>
      <c r="G25" s="2">
        <v>1</v>
      </c>
      <c r="H25" s="2"/>
      <c r="I25" s="36">
        <v>3</v>
      </c>
      <c r="J25" s="37">
        <f t="shared" si="3"/>
        <v>0</v>
      </c>
      <c r="K25" s="25">
        <f t="shared" ref="K25:K26" si="4">(IF(NOT(I25=""),ROUND((J25*100/I25)-100,1),"")*(-1))</f>
        <v>100</v>
      </c>
      <c r="L25" s="4"/>
      <c r="M25" s="7"/>
      <c r="N25" s="27"/>
      <c r="O25" s="47"/>
      <c r="P25" s="47"/>
      <c r="Q25" s="50"/>
      <c r="R25" s="50"/>
      <c r="S25" s="50"/>
      <c r="T25" s="50"/>
      <c r="U25" s="104"/>
      <c r="V25" s="104"/>
      <c r="W25" s="50"/>
      <c r="X25" s="50"/>
      <c r="Y25" s="47"/>
      <c r="Z25" s="47"/>
      <c r="AA25" s="47"/>
      <c r="AB25" s="47"/>
      <c r="AC25" s="124">
        <v>3</v>
      </c>
      <c r="AD25" s="50"/>
      <c r="AE25" s="50"/>
      <c r="AF25" s="50"/>
      <c r="AG25" s="50"/>
      <c r="AH25" s="50"/>
      <c r="AI25" s="49"/>
      <c r="AJ25" s="43"/>
      <c r="AK25" s="19"/>
    </row>
    <row r="26" spans="1:37">
      <c r="A26" s="19"/>
      <c r="B26" s="56" t="s">
        <v>75</v>
      </c>
      <c r="C26" s="170" t="s">
        <v>73</v>
      </c>
      <c r="D26" s="171"/>
      <c r="E26" s="27"/>
      <c r="F26" s="9"/>
      <c r="G26" s="2">
        <v>1</v>
      </c>
      <c r="H26" s="2"/>
      <c r="I26" s="36">
        <v>2</v>
      </c>
      <c r="J26" s="37">
        <f t="shared" si="3"/>
        <v>0</v>
      </c>
      <c r="K26" s="25">
        <f t="shared" si="4"/>
        <v>100</v>
      </c>
      <c r="L26" s="4"/>
      <c r="M26" s="7"/>
      <c r="N26" s="27"/>
      <c r="O26" s="47"/>
      <c r="P26" s="47"/>
      <c r="Q26" s="50"/>
      <c r="R26" s="50"/>
      <c r="S26" s="50"/>
      <c r="T26" s="50"/>
      <c r="U26" s="104"/>
      <c r="V26" s="104"/>
      <c r="W26" s="50"/>
      <c r="X26" s="49"/>
      <c r="Y26" s="46"/>
      <c r="Z26" s="46"/>
      <c r="AA26" s="46"/>
      <c r="AB26" s="46"/>
      <c r="AC26" s="115">
        <v>2</v>
      </c>
      <c r="AD26" s="46"/>
      <c r="AE26" s="46"/>
      <c r="AF26" s="49"/>
      <c r="AG26" s="49"/>
      <c r="AH26" s="49"/>
      <c r="AI26" s="49"/>
      <c r="AJ26" s="43"/>
      <c r="AK26" s="19"/>
    </row>
    <row r="27" spans="1:37">
      <c r="A27" s="19"/>
      <c r="B27" s="56" t="s">
        <v>74</v>
      </c>
      <c r="C27" s="163" t="s">
        <v>71</v>
      </c>
      <c r="D27" s="158"/>
      <c r="E27" s="27"/>
      <c r="F27" s="9" t="s">
        <v>19</v>
      </c>
      <c r="G27" s="2">
        <v>1</v>
      </c>
      <c r="H27" s="2"/>
      <c r="I27" s="36">
        <v>2</v>
      </c>
      <c r="J27" s="37">
        <f t="shared" si="3"/>
        <v>0</v>
      </c>
      <c r="K27" s="25">
        <f t="shared" si="0"/>
        <v>100</v>
      </c>
      <c r="L27" s="138">
        <v>42107</v>
      </c>
      <c r="M27" s="7"/>
      <c r="N27" s="27"/>
      <c r="O27" s="47"/>
      <c r="P27" s="47"/>
      <c r="Q27" s="50"/>
      <c r="R27" s="50"/>
      <c r="S27" s="50"/>
      <c r="T27" s="50"/>
      <c r="U27" s="104"/>
      <c r="V27" s="104"/>
      <c r="W27" s="50"/>
      <c r="X27" s="50"/>
      <c r="Y27" s="47"/>
      <c r="Z27" s="47"/>
      <c r="AA27" s="47"/>
      <c r="AB27" s="47"/>
      <c r="AC27" s="124">
        <v>1</v>
      </c>
      <c r="AD27" s="50"/>
      <c r="AE27" s="115">
        <v>1</v>
      </c>
      <c r="AF27" s="50"/>
      <c r="AG27" s="50"/>
      <c r="AH27" s="50"/>
      <c r="AI27" s="49"/>
      <c r="AJ27" s="43"/>
      <c r="AK27" s="19"/>
    </row>
    <row r="28" spans="1:37" ht="12.75" customHeight="1">
      <c r="A28" s="229" t="s">
        <v>43</v>
      </c>
      <c r="B28" s="230"/>
      <c r="C28" s="222" t="s">
        <v>49</v>
      </c>
      <c r="D28" s="223"/>
      <c r="E28" s="27"/>
      <c r="F28" s="182"/>
      <c r="G28" s="183"/>
      <c r="H28" s="183"/>
      <c r="I28" s="183"/>
      <c r="J28" s="183"/>
      <c r="K28" s="183"/>
      <c r="L28" s="183"/>
      <c r="M28" s="183"/>
      <c r="N28" s="27"/>
      <c r="O28" s="71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  <c r="AA28" s="72"/>
      <c r="AB28" s="72"/>
      <c r="AC28" s="72"/>
      <c r="AD28" s="72"/>
      <c r="AE28" s="72"/>
      <c r="AF28" s="72"/>
      <c r="AG28" s="72"/>
      <c r="AH28" s="72"/>
      <c r="AI28" s="72"/>
      <c r="AJ28" s="73"/>
      <c r="AK28" s="19"/>
    </row>
    <row r="29" spans="1:37">
      <c r="A29" s="16"/>
      <c r="B29" s="57" t="s">
        <v>22</v>
      </c>
      <c r="C29" s="93" t="s">
        <v>77</v>
      </c>
      <c r="D29" s="93"/>
      <c r="E29" s="27"/>
      <c r="F29" s="10" t="s">
        <v>35</v>
      </c>
      <c r="G29" s="3">
        <v>1</v>
      </c>
      <c r="H29" s="3"/>
      <c r="I29" s="38">
        <v>4</v>
      </c>
      <c r="J29" s="37">
        <f>SUM(P29,R29,T29,X29,Z29,AB29,AD29,AF29,AH29,AJ29)</f>
        <v>0</v>
      </c>
      <c r="K29" s="25">
        <f t="shared" si="0"/>
        <v>100</v>
      </c>
      <c r="L29" s="31"/>
      <c r="M29" s="8"/>
      <c r="N29" s="27"/>
      <c r="O29" s="41"/>
      <c r="P29" s="41"/>
      <c r="Q29" s="42"/>
      <c r="R29" s="42"/>
      <c r="S29" s="48"/>
      <c r="T29" s="48"/>
      <c r="U29" s="102"/>
      <c r="V29" s="102"/>
      <c r="W29" s="48"/>
      <c r="X29" s="48"/>
      <c r="Y29" s="45"/>
      <c r="Z29" s="45"/>
      <c r="AA29" s="45"/>
      <c r="AB29" s="45"/>
      <c r="AC29" s="45"/>
      <c r="AD29" s="45"/>
      <c r="AE29" s="117">
        <v>2</v>
      </c>
      <c r="AG29" s="117">
        <v>2</v>
      </c>
      <c r="AH29" s="48"/>
      <c r="AI29" s="48"/>
      <c r="AJ29" s="48"/>
      <c r="AK29" s="19"/>
    </row>
    <row r="30" spans="1:37">
      <c r="A30" s="19"/>
      <c r="B30" s="57" t="s">
        <v>23</v>
      </c>
      <c r="C30" s="93" t="s">
        <v>131</v>
      </c>
      <c r="D30" s="93"/>
      <c r="E30" s="27"/>
      <c r="F30" s="10" t="s">
        <v>18</v>
      </c>
      <c r="G30" s="3">
        <v>1</v>
      </c>
      <c r="H30" s="3"/>
      <c r="I30" s="38">
        <v>2</v>
      </c>
      <c r="J30" s="37">
        <f>SUM(P30,R30,T30,X30,Z30,AB30,AD30,AF30,AH30,AJ30)</f>
        <v>0</v>
      </c>
      <c r="K30" s="25">
        <f t="shared" si="0"/>
        <v>100</v>
      </c>
      <c r="L30" s="139">
        <v>42109</v>
      </c>
      <c r="M30" s="8"/>
      <c r="N30" s="27"/>
      <c r="O30" s="46"/>
      <c r="P30" s="46"/>
      <c r="Q30" s="49"/>
      <c r="R30" s="49"/>
      <c r="S30" s="49"/>
      <c r="T30" s="49"/>
      <c r="U30" s="101"/>
      <c r="V30" s="101"/>
      <c r="W30" s="49"/>
      <c r="X30" s="49"/>
      <c r="Y30" s="46"/>
      <c r="Z30" s="46"/>
      <c r="AA30" s="46"/>
      <c r="AB30" s="46"/>
      <c r="AC30" s="46"/>
      <c r="AD30" s="46"/>
      <c r="AE30" s="62"/>
      <c r="AF30" s="50"/>
      <c r="AG30" s="116">
        <v>2</v>
      </c>
      <c r="AI30" s="50"/>
      <c r="AJ30" s="49"/>
      <c r="AK30" s="19"/>
    </row>
    <row r="31" spans="1:37" ht="12.75" customHeight="1">
      <c r="A31" s="240" t="s">
        <v>44</v>
      </c>
      <c r="B31" s="241"/>
      <c r="C31" s="233" t="s">
        <v>86</v>
      </c>
      <c r="D31" s="234"/>
      <c r="E31" s="27"/>
      <c r="F31" s="98"/>
      <c r="G31" s="99"/>
      <c r="H31" s="99"/>
      <c r="I31" s="99"/>
      <c r="J31" s="99"/>
      <c r="K31" s="99"/>
      <c r="L31" s="99"/>
      <c r="M31" s="99"/>
      <c r="N31" s="94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6"/>
    </row>
    <row r="32" spans="1:37">
      <c r="A32" s="87"/>
      <c r="B32" s="97" t="s">
        <v>24</v>
      </c>
      <c r="C32" s="231" t="s">
        <v>83</v>
      </c>
      <c r="D32" s="232"/>
      <c r="E32" s="27"/>
      <c r="F32" s="88"/>
      <c r="G32" s="3">
        <v>1</v>
      </c>
      <c r="H32" s="88"/>
      <c r="I32" s="89">
        <v>2</v>
      </c>
      <c r="J32" s="37">
        <f>SUM(P32,R32,T32,X32,Z32,AB32,AD32,AF32,AH32,AJ32)</f>
        <v>0</v>
      </c>
      <c r="K32" s="25">
        <f t="shared" si="0"/>
        <v>100</v>
      </c>
      <c r="L32" s="138">
        <v>42110</v>
      </c>
      <c r="M32" s="46"/>
      <c r="N32" s="94"/>
      <c r="O32" s="46"/>
      <c r="P32" s="46"/>
      <c r="Q32" s="49"/>
      <c r="R32" s="49"/>
      <c r="S32" s="49"/>
      <c r="T32" s="46"/>
      <c r="U32" s="46"/>
      <c r="V32" s="49"/>
      <c r="W32" s="49"/>
      <c r="X32" s="49"/>
      <c r="Y32" s="49"/>
      <c r="Z32" s="46"/>
      <c r="AA32" s="46"/>
      <c r="AB32" s="46"/>
      <c r="AC32" s="46"/>
      <c r="AD32" s="46"/>
      <c r="AE32" s="46"/>
      <c r="AF32" s="46"/>
      <c r="AG32" s="46"/>
      <c r="AH32" s="49"/>
      <c r="AI32" s="121">
        <v>2</v>
      </c>
      <c r="AJ32" s="49"/>
      <c r="AK32" s="79"/>
    </row>
    <row r="33" spans="1:37" ht="12.75" customHeight="1">
      <c r="A33" s="220" t="s">
        <v>33</v>
      </c>
      <c r="B33" s="221"/>
      <c r="C33" s="214" t="s">
        <v>78</v>
      </c>
      <c r="D33" s="215"/>
      <c r="E33" s="27"/>
      <c r="F33" s="216"/>
      <c r="G33" s="217"/>
      <c r="H33" s="217"/>
      <c r="I33" s="217"/>
      <c r="J33" s="217"/>
      <c r="K33" s="217"/>
      <c r="L33" s="217"/>
      <c r="M33" s="217"/>
      <c r="N33" s="80"/>
      <c r="O33" s="130"/>
      <c r="P33" s="131"/>
      <c r="Q33" s="131"/>
      <c r="R33" s="131"/>
      <c r="S33" s="131"/>
      <c r="T33" s="131"/>
      <c r="U33" s="131"/>
      <c r="V33" s="131"/>
      <c r="W33" s="131"/>
      <c r="X33" s="131"/>
      <c r="Y33" s="131"/>
      <c r="Z33" s="131"/>
      <c r="AA33" s="131"/>
      <c r="AB33" s="131"/>
      <c r="AC33" s="131"/>
      <c r="AD33" s="131"/>
      <c r="AE33" s="131"/>
      <c r="AF33" s="131"/>
      <c r="AG33" s="131"/>
      <c r="AH33" s="131"/>
      <c r="AI33" s="131"/>
      <c r="AJ33" s="132"/>
      <c r="AK33" s="79"/>
    </row>
    <row r="34" spans="1:37">
      <c r="A34" s="16"/>
      <c r="B34" s="58" t="s">
        <v>26</v>
      </c>
      <c r="C34" s="237" t="s">
        <v>79</v>
      </c>
      <c r="D34" s="238"/>
      <c r="E34" s="27"/>
      <c r="F34" s="10" t="s">
        <v>30</v>
      </c>
      <c r="G34" s="3">
        <v>1</v>
      </c>
      <c r="H34" s="3"/>
      <c r="I34" s="38">
        <v>1</v>
      </c>
      <c r="J34" s="37">
        <f t="shared" ref="J34:J39" si="5">SUM(P34,R34,T34,X34,Z34,AB34,AD34,AF34,AH34,AJ34)</f>
        <v>0.1</v>
      </c>
      <c r="K34" s="25">
        <f t="shared" si="0"/>
        <v>90</v>
      </c>
      <c r="L34" s="31"/>
      <c r="M34" s="8"/>
      <c r="N34" s="27"/>
      <c r="O34" s="114">
        <v>0.05</v>
      </c>
      <c r="P34" s="45">
        <v>0.1</v>
      </c>
      <c r="Q34" s="117">
        <v>0.1</v>
      </c>
      <c r="R34" s="47"/>
      <c r="S34" s="117">
        <v>0.1</v>
      </c>
      <c r="T34" s="47"/>
      <c r="U34" s="102"/>
      <c r="V34" s="102"/>
      <c r="W34" s="117">
        <v>0.1</v>
      </c>
      <c r="X34" s="49"/>
      <c r="Y34" s="118">
        <v>0.1</v>
      </c>
      <c r="Z34" s="47"/>
      <c r="AA34" s="118">
        <v>0.1</v>
      </c>
      <c r="AB34" s="47"/>
      <c r="AC34" s="119">
        <v>0.1</v>
      </c>
      <c r="AD34" s="47"/>
      <c r="AE34" s="119">
        <v>0.1</v>
      </c>
      <c r="AF34" s="46"/>
      <c r="AG34" s="117">
        <v>0.1</v>
      </c>
      <c r="AH34" s="50"/>
      <c r="AI34" s="120">
        <v>0.1</v>
      </c>
      <c r="AJ34" s="49"/>
      <c r="AK34" s="19"/>
    </row>
    <row r="35" spans="1:37" ht="12.75" customHeight="1">
      <c r="A35" s="19"/>
      <c r="B35" s="58" t="s">
        <v>36</v>
      </c>
      <c r="C35" s="210" t="s">
        <v>80</v>
      </c>
      <c r="D35" s="211"/>
      <c r="E35" s="27"/>
      <c r="F35" s="10" t="s">
        <v>31</v>
      </c>
      <c r="G35" s="3">
        <v>1</v>
      </c>
      <c r="H35" s="3"/>
      <c r="I35" s="38">
        <v>5</v>
      </c>
      <c r="J35" s="37">
        <f t="shared" si="5"/>
        <v>0.7</v>
      </c>
      <c r="K35" s="25">
        <f t="shared" si="0"/>
        <v>86</v>
      </c>
      <c r="L35" s="31"/>
      <c r="M35" s="8"/>
      <c r="N35" s="27"/>
      <c r="O35" s="115">
        <v>0.5</v>
      </c>
      <c r="P35" s="154">
        <v>0.7</v>
      </c>
      <c r="Q35" s="116">
        <v>0.5</v>
      </c>
      <c r="R35" s="47"/>
      <c r="S35" s="116">
        <v>0.5</v>
      </c>
      <c r="T35" s="47"/>
      <c r="U35" s="101"/>
      <c r="V35" s="101"/>
      <c r="W35" s="116">
        <v>0.5</v>
      </c>
      <c r="X35" s="49"/>
      <c r="Y35" s="119">
        <v>0.5</v>
      </c>
      <c r="Z35" s="47"/>
      <c r="AA35" s="119">
        <v>0.5</v>
      </c>
      <c r="AB35" s="47"/>
      <c r="AC35" s="116">
        <v>0.5</v>
      </c>
      <c r="AD35" s="47"/>
      <c r="AE35" s="116">
        <v>0.5</v>
      </c>
      <c r="AF35" s="46"/>
      <c r="AG35" s="116">
        <v>0.5</v>
      </c>
      <c r="AH35" s="50"/>
      <c r="AI35" s="122">
        <v>0.5</v>
      </c>
      <c r="AJ35" s="49"/>
      <c r="AK35" s="19"/>
    </row>
    <row r="36" spans="1:37" ht="12.75" customHeight="1">
      <c r="A36" s="19"/>
      <c r="B36" s="58" t="s">
        <v>37</v>
      </c>
      <c r="C36" s="210" t="s">
        <v>81</v>
      </c>
      <c r="D36" s="211"/>
      <c r="E36" s="27"/>
      <c r="F36" s="10" t="s">
        <v>31</v>
      </c>
      <c r="G36" s="3">
        <v>1</v>
      </c>
      <c r="H36" s="3"/>
      <c r="I36" s="38">
        <v>13</v>
      </c>
      <c r="J36" s="37">
        <f t="shared" si="5"/>
        <v>0</v>
      </c>
      <c r="K36" s="25">
        <f t="shared" si="0"/>
        <v>100</v>
      </c>
      <c r="L36" s="31"/>
      <c r="M36" s="8"/>
      <c r="N36" s="27"/>
      <c r="O36" s="47"/>
      <c r="P36" s="47"/>
      <c r="Q36" s="116">
        <v>1.5</v>
      </c>
      <c r="R36" s="47"/>
      <c r="S36" s="47"/>
      <c r="T36" s="47"/>
      <c r="U36" s="101"/>
      <c r="V36" s="101"/>
      <c r="W36" s="126">
        <v>2</v>
      </c>
      <c r="X36" s="49"/>
      <c r="Y36" s="47"/>
      <c r="Z36" s="47"/>
      <c r="AA36" s="46"/>
      <c r="AB36" s="47"/>
      <c r="AC36" s="49"/>
      <c r="AD36" s="47"/>
      <c r="AE36" s="116">
        <v>3.5</v>
      </c>
      <c r="AF36" s="46"/>
      <c r="AG36" s="116">
        <v>2</v>
      </c>
      <c r="AH36" s="50"/>
      <c r="AI36" s="122">
        <v>4</v>
      </c>
      <c r="AJ36" s="49"/>
      <c r="AK36" s="19"/>
    </row>
    <row r="37" spans="1:37" ht="12.75" customHeight="1">
      <c r="A37" s="19"/>
      <c r="B37" s="58" t="s">
        <v>38</v>
      </c>
      <c r="C37" s="210" t="s">
        <v>82</v>
      </c>
      <c r="D37" s="211"/>
      <c r="E37" s="27"/>
      <c r="F37" s="9"/>
      <c r="G37" s="2">
        <v>1</v>
      </c>
      <c r="H37" s="2"/>
      <c r="I37" s="36">
        <v>2.5</v>
      </c>
      <c r="J37" s="37">
        <f t="shared" si="5"/>
        <v>0.5</v>
      </c>
      <c r="K37" s="25">
        <f t="shared" ref="K37:K39" si="6">(IF(NOT(I37=""),ROUND((J37*100/I37)-100,1),"")*(-1))</f>
        <v>80</v>
      </c>
      <c r="L37" s="4"/>
      <c r="M37" s="7"/>
      <c r="N37" s="27"/>
      <c r="O37" s="123">
        <v>0.5</v>
      </c>
      <c r="P37" s="49">
        <v>0.5</v>
      </c>
      <c r="Q37" s="49"/>
      <c r="R37" s="47"/>
      <c r="S37" s="116">
        <v>0.5</v>
      </c>
      <c r="T37" s="47"/>
      <c r="U37" s="101"/>
      <c r="V37" s="101"/>
      <c r="W37" s="49"/>
      <c r="X37" s="49"/>
      <c r="Y37" s="123">
        <v>0.5</v>
      </c>
      <c r="Z37" s="47"/>
      <c r="AA37" s="47"/>
      <c r="AB37" s="47"/>
      <c r="AC37" s="116">
        <v>0.5</v>
      </c>
      <c r="AD37" s="47"/>
      <c r="AE37" s="49"/>
      <c r="AF37" s="46"/>
      <c r="AG37" s="116">
        <v>0.5</v>
      </c>
      <c r="AH37" s="50"/>
      <c r="AI37" s="51"/>
      <c r="AJ37" s="49"/>
      <c r="AK37" s="19"/>
    </row>
    <row r="38" spans="1:37" ht="12.75" customHeight="1">
      <c r="A38" s="19"/>
      <c r="B38" s="58" t="s">
        <v>85</v>
      </c>
      <c r="C38" s="210" t="s">
        <v>87</v>
      </c>
      <c r="D38" s="211"/>
      <c r="E38" s="27"/>
      <c r="F38" s="9"/>
      <c r="G38" s="2">
        <v>1</v>
      </c>
      <c r="H38" s="2"/>
      <c r="I38" s="36">
        <v>1.5</v>
      </c>
      <c r="J38" s="37">
        <f t="shared" si="5"/>
        <v>1.5</v>
      </c>
      <c r="K38" s="25">
        <f t="shared" ref="K38" si="7">(IF(NOT(I38=""),ROUND((J38*100/I38)-100,1),"")*(-1))</f>
        <v>0</v>
      </c>
      <c r="L38" s="4"/>
      <c r="M38" s="7" t="s">
        <v>121</v>
      </c>
      <c r="N38" s="27"/>
      <c r="O38" s="124">
        <v>1.5</v>
      </c>
      <c r="P38" s="50">
        <v>1.5</v>
      </c>
      <c r="Q38" s="50"/>
      <c r="R38" s="47"/>
      <c r="S38" s="50"/>
      <c r="T38" s="47"/>
      <c r="U38" s="104"/>
      <c r="V38" s="104"/>
      <c r="W38" s="50"/>
      <c r="X38" s="49"/>
      <c r="Y38" s="47"/>
      <c r="Z38" s="47"/>
      <c r="AA38" s="47"/>
      <c r="AB38" s="47"/>
      <c r="AC38" s="50"/>
      <c r="AD38" s="47"/>
      <c r="AE38" s="50"/>
      <c r="AF38" s="46"/>
      <c r="AG38" s="50"/>
      <c r="AH38" s="50"/>
      <c r="AI38" s="43"/>
      <c r="AJ38" s="49"/>
      <c r="AK38" s="19"/>
    </row>
    <row r="39" spans="1:37" ht="12.75" customHeight="1">
      <c r="A39" s="19"/>
      <c r="B39" s="58" t="s">
        <v>84</v>
      </c>
      <c r="C39" s="210" t="s">
        <v>118</v>
      </c>
      <c r="D39" s="211"/>
      <c r="E39" s="27"/>
      <c r="F39" s="9"/>
      <c r="G39" s="2">
        <v>1</v>
      </c>
      <c r="H39" s="2"/>
      <c r="I39" s="36">
        <v>1</v>
      </c>
      <c r="J39" s="37">
        <f t="shared" si="5"/>
        <v>0.1</v>
      </c>
      <c r="K39" s="25">
        <f t="shared" si="6"/>
        <v>90</v>
      </c>
      <c r="L39" s="4"/>
      <c r="M39" s="7"/>
      <c r="N39" s="27"/>
      <c r="O39" s="124">
        <v>0.1</v>
      </c>
      <c r="P39" s="50">
        <v>0.1</v>
      </c>
      <c r="Q39" s="124">
        <v>0.1</v>
      </c>
      <c r="R39" s="47"/>
      <c r="S39" s="124">
        <v>0.1</v>
      </c>
      <c r="T39" s="47"/>
      <c r="U39" s="104"/>
      <c r="V39" s="104"/>
      <c r="W39" s="124">
        <v>0.1</v>
      </c>
      <c r="X39" s="49"/>
      <c r="Y39" s="123">
        <v>0.1</v>
      </c>
      <c r="Z39" s="47"/>
      <c r="AA39" s="123">
        <v>0.1</v>
      </c>
      <c r="AB39" s="47"/>
      <c r="AC39" s="124">
        <v>0.1</v>
      </c>
      <c r="AD39" s="47"/>
      <c r="AE39" s="124">
        <v>0.1</v>
      </c>
      <c r="AF39" s="46"/>
      <c r="AG39" s="124">
        <v>0.1</v>
      </c>
      <c r="AH39" s="50"/>
      <c r="AI39" s="125">
        <v>0.1</v>
      </c>
      <c r="AJ39" s="49"/>
      <c r="AK39" s="19"/>
    </row>
    <row r="40" spans="1:37" ht="12.75" customHeight="1">
      <c r="A40" s="204" t="s">
        <v>34</v>
      </c>
      <c r="B40" s="205"/>
      <c r="C40" s="206" t="s">
        <v>132</v>
      </c>
      <c r="D40" s="207"/>
      <c r="E40" s="27"/>
      <c r="F40" s="208"/>
      <c r="G40" s="209"/>
      <c r="H40" s="209"/>
      <c r="I40" s="209"/>
      <c r="J40" s="209"/>
      <c r="K40" s="209"/>
      <c r="L40" s="209"/>
      <c r="M40" s="209"/>
      <c r="N40" s="78"/>
      <c r="O40" s="127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28"/>
      <c r="AC40" s="128"/>
      <c r="AD40" s="128"/>
      <c r="AE40" s="128"/>
      <c r="AF40" s="128"/>
      <c r="AG40" s="128"/>
      <c r="AH40" s="128"/>
      <c r="AI40" s="128"/>
      <c r="AJ40" s="129"/>
      <c r="AK40" s="79"/>
    </row>
    <row r="41" spans="1:37" ht="12.75">
      <c r="A41" s="6"/>
      <c r="B41" s="30" t="s">
        <v>29</v>
      </c>
      <c r="C41" s="227" t="s">
        <v>14</v>
      </c>
      <c r="D41" s="228"/>
      <c r="E41" s="27"/>
      <c r="F41" s="10"/>
      <c r="G41" s="3"/>
      <c r="H41" s="3"/>
      <c r="I41" s="38">
        <v>8</v>
      </c>
      <c r="J41" s="37">
        <f>SUM(P41,R41,T41,X41,Z41,AB41,AD41,AF41,AH41,AJ41)</f>
        <v>0</v>
      </c>
      <c r="K41" s="25"/>
      <c r="L41" s="5"/>
      <c r="M41" s="8"/>
      <c r="N41" s="27"/>
      <c r="O41" s="41">
        <f>$I41/10</f>
        <v>0.8</v>
      </c>
      <c r="P41" s="41">
        <v>0</v>
      </c>
      <c r="Q41" s="41">
        <f>$I41/10</f>
        <v>0.8</v>
      </c>
      <c r="R41" s="42"/>
      <c r="S41" s="41">
        <f>$I41/10</f>
        <v>0.8</v>
      </c>
      <c r="T41" s="143"/>
      <c r="U41" s="106"/>
      <c r="V41" s="105"/>
      <c r="W41" s="41">
        <f>$I41/10</f>
        <v>0.8</v>
      </c>
      <c r="Y41" s="41">
        <f>$I41/10</f>
        <v>0.8</v>
      </c>
      <c r="Z41" s="41"/>
      <c r="AA41" s="41">
        <f>$I41/10</f>
        <v>0.8</v>
      </c>
      <c r="AB41" s="41"/>
      <c r="AC41" s="41">
        <f>$I41/10</f>
        <v>0.8</v>
      </c>
      <c r="AE41" s="41">
        <f>$I41/10</f>
        <v>0.8</v>
      </c>
      <c r="AF41" s="41"/>
      <c r="AG41" s="41">
        <f>$I41/10</f>
        <v>0.8</v>
      </c>
      <c r="AH41" s="42"/>
      <c r="AI41" s="41">
        <f>$I41/10</f>
        <v>0.8</v>
      </c>
      <c r="AK41" s="19"/>
    </row>
    <row r="42" spans="1:37" ht="15.75" customHeight="1">
      <c r="A42" s="17"/>
      <c r="B42" s="224" t="s">
        <v>13</v>
      </c>
      <c r="C42" s="225"/>
      <c r="D42" s="226"/>
      <c r="E42" s="28"/>
      <c r="F42" s="40"/>
      <c r="G42" s="11"/>
      <c r="H42" s="11"/>
      <c r="I42" s="39">
        <f>SUM(I7:I41)</f>
        <v>80</v>
      </c>
      <c r="J42" s="39">
        <f>SUM(J7:J41)</f>
        <v>8.4</v>
      </c>
      <c r="K42" s="39">
        <f t="shared" si="0"/>
        <v>89.5</v>
      </c>
      <c r="L42" s="12"/>
      <c r="M42" s="34"/>
      <c r="N42" s="28"/>
      <c r="O42" s="52">
        <f t="shared" ref="O42:T42" si="8">SUM(O8:O8,O10:O13,O15:O18,O21:O27,O29:O30,O32,O34:O39,O41)</f>
        <v>8.9500000000000011</v>
      </c>
      <c r="P42" s="52">
        <f t="shared" si="8"/>
        <v>8.4</v>
      </c>
      <c r="Q42" s="52">
        <f t="shared" si="8"/>
        <v>7.9999999999999991</v>
      </c>
      <c r="R42" s="52">
        <f t="shared" si="8"/>
        <v>0</v>
      </c>
      <c r="S42" s="52">
        <f t="shared" si="8"/>
        <v>7.9999999999999991</v>
      </c>
      <c r="T42" s="52">
        <f t="shared" si="8"/>
        <v>0</v>
      </c>
      <c r="U42" s="52"/>
      <c r="V42" s="52"/>
      <c r="W42" s="52">
        <f>SUM(W8:W8,W10:W13,W15:W19,W21:W27,W29:W30,W32,W34:W39,W41)</f>
        <v>7.9999999999999991</v>
      </c>
      <c r="X42" s="52">
        <f t="shared" ref="X42:AJ42" si="9">SUM(X8:X8,X10:X13,X15:X18,X21:X27,X29:X30,X32,X34:X39,X41)</f>
        <v>0</v>
      </c>
      <c r="Y42" s="52">
        <f t="shared" si="9"/>
        <v>7.9999999999999991</v>
      </c>
      <c r="Z42" s="52">
        <f t="shared" si="9"/>
        <v>0</v>
      </c>
      <c r="AA42" s="52">
        <f t="shared" si="9"/>
        <v>7.4999999999999991</v>
      </c>
      <c r="AB42" s="52">
        <f t="shared" si="9"/>
        <v>0</v>
      </c>
      <c r="AC42" s="52">
        <f t="shared" si="9"/>
        <v>7.9999999999999991</v>
      </c>
      <c r="AD42" s="52">
        <f t="shared" si="9"/>
        <v>0</v>
      </c>
      <c r="AE42" s="52">
        <f t="shared" si="9"/>
        <v>7.9999999999999991</v>
      </c>
      <c r="AF42" s="52">
        <f t="shared" si="9"/>
        <v>0</v>
      </c>
      <c r="AG42" s="52">
        <f t="shared" si="9"/>
        <v>7.9999999999999991</v>
      </c>
      <c r="AH42" s="52">
        <f t="shared" si="9"/>
        <v>0</v>
      </c>
      <c r="AI42" s="52">
        <f t="shared" si="9"/>
        <v>7.4999999999999991</v>
      </c>
      <c r="AJ42" s="52">
        <f t="shared" si="9"/>
        <v>0</v>
      </c>
      <c r="AK42" s="17"/>
    </row>
    <row r="43" spans="1:37">
      <c r="M43" s="1" t="s">
        <v>139</v>
      </c>
      <c r="O43" s="155">
        <f>O42+Q42+S42+W42+Y42+AA42+AC42+AE42+AG42+AI42</f>
        <v>79.949999999999989</v>
      </c>
    </row>
    <row r="44" spans="1:37" ht="12.75" customHeight="1">
      <c r="B44" s="113" t="s">
        <v>25</v>
      </c>
      <c r="C44" s="218" t="s">
        <v>127</v>
      </c>
      <c r="D44" s="219"/>
      <c r="M44" s="1" t="s">
        <v>140</v>
      </c>
      <c r="O44" s="155">
        <f>P42+R42+T42+X42+Z42+AB42+AD42+AF42+AH42+AJ42</f>
        <v>8.4</v>
      </c>
    </row>
    <row r="45" spans="1:37" ht="12.75" customHeight="1">
      <c r="B45" s="142" t="s">
        <v>25</v>
      </c>
      <c r="C45" s="140" t="s">
        <v>129</v>
      </c>
      <c r="D45" s="141"/>
    </row>
    <row r="46" spans="1:37" ht="12.75" customHeight="1">
      <c r="B46" s="59" t="s">
        <v>25</v>
      </c>
      <c r="C46" s="212" t="s">
        <v>128</v>
      </c>
      <c r="D46" s="213"/>
    </row>
    <row r="47" spans="1:37" ht="12.75" customHeight="1">
      <c r="B47" s="137"/>
      <c r="C47" s="212" t="s">
        <v>122</v>
      </c>
      <c r="D47" s="213"/>
    </row>
  </sheetData>
  <mergeCells count="67">
    <mergeCell ref="A33:B33"/>
    <mergeCell ref="C46:D46"/>
    <mergeCell ref="C28:D28"/>
    <mergeCell ref="C15:D15"/>
    <mergeCell ref="C23:D23"/>
    <mergeCell ref="B42:D42"/>
    <mergeCell ref="C41:D41"/>
    <mergeCell ref="A28:B28"/>
    <mergeCell ref="C32:D32"/>
    <mergeCell ref="C31:D31"/>
    <mergeCell ref="C21:D21"/>
    <mergeCell ref="C37:D37"/>
    <mergeCell ref="C34:D34"/>
    <mergeCell ref="C17:D17"/>
    <mergeCell ref="A31:B31"/>
    <mergeCell ref="C47:D47"/>
    <mergeCell ref="C33:D33"/>
    <mergeCell ref="C36:D36"/>
    <mergeCell ref="F33:M33"/>
    <mergeCell ref="C44:D44"/>
    <mergeCell ref="A40:B40"/>
    <mergeCell ref="C40:D40"/>
    <mergeCell ref="F40:M40"/>
    <mergeCell ref="C35:D35"/>
    <mergeCell ref="C39:D39"/>
    <mergeCell ref="C38:D38"/>
    <mergeCell ref="S5:T5"/>
    <mergeCell ref="W5:X5"/>
    <mergeCell ref="Y5:Z5"/>
    <mergeCell ref="A7:B7"/>
    <mergeCell ref="O4:AH4"/>
    <mergeCell ref="F7:M7"/>
    <mergeCell ref="C5:D5"/>
    <mergeCell ref="C7:D7"/>
    <mergeCell ref="AA5:AB5"/>
    <mergeCell ref="AC5:AD5"/>
    <mergeCell ref="AE5:AF5"/>
    <mergeCell ref="AG5:AH5"/>
    <mergeCell ref="I4:K4"/>
    <mergeCell ref="L4:M4"/>
    <mergeCell ref="F4:H4"/>
    <mergeCell ref="O5:P5"/>
    <mergeCell ref="Q5:R5"/>
    <mergeCell ref="C14:D14"/>
    <mergeCell ref="F28:M28"/>
    <mergeCell ref="F20:M20"/>
    <mergeCell ref="C10:D10"/>
    <mergeCell ref="C11:D11"/>
    <mergeCell ref="C18:D18"/>
    <mergeCell ref="C26:D26"/>
    <mergeCell ref="C25:D25"/>
    <mergeCell ref="AI5:AJ5"/>
    <mergeCell ref="C19:D19"/>
    <mergeCell ref="A9:B9"/>
    <mergeCell ref="A20:B20"/>
    <mergeCell ref="C27:D27"/>
    <mergeCell ref="C13:D13"/>
    <mergeCell ref="A14:B14"/>
    <mergeCell ref="C16:D16"/>
    <mergeCell ref="C20:D20"/>
    <mergeCell ref="C22:D22"/>
    <mergeCell ref="C24:D24"/>
    <mergeCell ref="C12:D12"/>
    <mergeCell ref="C9:D9"/>
    <mergeCell ref="F9:M9"/>
    <mergeCell ref="F14:M14"/>
    <mergeCell ref="C8:D8"/>
  </mergeCells>
  <pageMargins left="0.7" right="0.7" top="0.78740157499999996" bottom="0.78740157499999996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2"/>
  <dimension ref="A3:F38"/>
  <sheetViews>
    <sheetView topLeftCell="A7" workbookViewId="0">
      <selection activeCell="C38" sqref="C38:D38"/>
    </sheetView>
  </sheetViews>
  <sheetFormatPr baseColWidth="10" defaultColWidth="11.42578125" defaultRowHeight="12.75"/>
  <cols>
    <col min="1" max="1" width="4.7109375" customWidth="1"/>
    <col min="2" max="2" width="43.5703125" customWidth="1"/>
    <col min="3" max="3" width="23.85546875" customWidth="1"/>
    <col min="4" max="4" width="60.28515625" customWidth="1"/>
  </cols>
  <sheetData>
    <row r="3" spans="1:6" ht="12.75" customHeight="1" thickBot="1">
      <c r="A3" s="81" t="s">
        <v>88</v>
      </c>
      <c r="B3" s="81" t="s">
        <v>109</v>
      </c>
      <c r="C3" s="81" t="s">
        <v>111</v>
      </c>
      <c r="D3" s="81" t="s">
        <v>110</v>
      </c>
      <c r="E3" s="112"/>
      <c r="F3" s="112"/>
    </row>
    <row r="4" spans="1:6">
      <c r="A4" s="109" t="s">
        <v>30</v>
      </c>
      <c r="B4" s="109" t="s">
        <v>112</v>
      </c>
      <c r="C4" s="109" t="s">
        <v>113</v>
      </c>
      <c r="D4" s="111">
        <v>42093</v>
      </c>
    </row>
    <row r="5" spans="1:6">
      <c r="A5" s="86" t="s">
        <v>66</v>
      </c>
      <c r="B5" s="86" t="s">
        <v>114</v>
      </c>
      <c r="C5" s="86" t="s">
        <v>138</v>
      </c>
      <c r="D5" s="136">
        <v>42101</v>
      </c>
    </row>
    <row r="6" spans="1:6">
      <c r="A6" s="86" t="s">
        <v>74</v>
      </c>
      <c r="B6" s="86" t="s">
        <v>124</v>
      </c>
      <c r="C6" s="86" t="s">
        <v>116</v>
      </c>
      <c r="D6" s="136">
        <v>42107</v>
      </c>
    </row>
    <row r="7" spans="1:6" ht="22.5" customHeight="1">
      <c r="A7" s="86" t="s">
        <v>23</v>
      </c>
      <c r="B7" s="86" t="s">
        <v>123</v>
      </c>
      <c r="C7" s="86" t="s">
        <v>117</v>
      </c>
      <c r="D7" s="136">
        <v>42109</v>
      </c>
    </row>
    <row r="8" spans="1:6">
      <c r="A8" s="86" t="s">
        <v>24</v>
      </c>
      <c r="B8" s="86" t="s">
        <v>115</v>
      </c>
      <c r="C8" s="86" t="s">
        <v>24</v>
      </c>
      <c r="D8" s="136">
        <v>42110</v>
      </c>
    </row>
    <row r="11" spans="1:6" ht="22.5" customHeight="1" thickBot="1">
      <c r="A11" s="81" t="s">
        <v>88</v>
      </c>
      <c r="B11" s="82" t="s">
        <v>57</v>
      </c>
      <c r="C11" s="81" t="s">
        <v>58</v>
      </c>
      <c r="D11" s="110"/>
    </row>
    <row r="12" spans="1:6">
      <c r="A12" s="53" t="s">
        <v>28</v>
      </c>
      <c r="B12" s="83" t="s">
        <v>53</v>
      </c>
      <c r="C12" s="243" t="s">
        <v>119</v>
      </c>
      <c r="D12" s="243"/>
    </row>
    <row r="13" spans="1:6">
      <c r="A13" s="54" t="s">
        <v>15</v>
      </c>
      <c r="B13" s="84" t="s">
        <v>54</v>
      </c>
      <c r="C13" s="242" t="s">
        <v>59</v>
      </c>
      <c r="D13" s="242"/>
    </row>
    <row r="14" spans="1:6">
      <c r="A14" s="54" t="s">
        <v>30</v>
      </c>
      <c r="B14" s="85" t="s">
        <v>55</v>
      </c>
      <c r="C14" s="242" t="s">
        <v>60</v>
      </c>
      <c r="D14" s="242"/>
    </row>
    <row r="15" spans="1:6">
      <c r="A15" s="54" t="s">
        <v>31</v>
      </c>
      <c r="B15" s="85" t="s">
        <v>61</v>
      </c>
      <c r="C15" s="242" t="s">
        <v>101</v>
      </c>
      <c r="D15" s="242"/>
    </row>
    <row r="16" spans="1:6">
      <c r="A16" s="54" t="s">
        <v>32</v>
      </c>
      <c r="B16" s="85" t="s">
        <v>56</v>
      </c>
      <c r="C16" s="242" t="s">
        <v>136</v>
      </c>
      <c r="D16" s="242"/>
    </row>
    <row r="17" spans="1:4">
      <c r="A17" s="55" t="s">
        <v>16</v>
      </c>
      <c r="B17" s="84" t="s">
        <v>62</v>
      </c>
      <c r="C17" s="242" t="s">
        <v>102</v>
      </c>
      <c r="D17" s="242"/>
    </row>
    <row r="18" spans="1:4">
      <c r="A18" s="55" t="s">
        <v>17</v>
      </c>
      <c r="B18" s="83" t="s">
        <v>63</v>
      </c>
      <c r="C18" s="242" t="s">
        <v>89</v>
      </c>
      <c r="D18" s="242"/>
    </row>
    <row r="19" spans="1:4">
      <c r="A19" s="90" t="s">
        <v>18</v>
      </c>
      <c r="B19" s="85" t="s">
        <v>64</v>
      </c>
      <c r="C19" s="242" t="s">
        <v>90</v>
      </c>
      <c r="D19" s="242"/>
    </row>
    <row r="20" spans="1:4">
      <c r="A20" s="92" t="s">
        <v>66</v>
      </c>
      <c r="B20" s="85" t="s">
        <v>67</v>
      </c>
      <c r="C20" s="242" t="s">
        <v>103</v>
      </c>
      <c r="D20" s="242"/>
    </row>
    <row r="21" spans="1:4" ht="13.5" customHeight="1">
      <c r="A21" s="90" t="s">
        <v>133</v>
      </c>
      <c r="B21" s="85" t="s">
        <v>134</v>
      </c>
      <c r="C21" s="242" t="s">
        <v>137</v>
      </c>
      <c r="D21" s="242"/>
    </row>
    <row r="22" spans="1:4">
      <c r="A22" s="56" t="s">
        <v>19</v>
      </c>
      <c r="B22" s="85" t="s">
        <v>68</v>
      </c>
      <c r="C22" s="242" t="s">
        <v>104</v>
      </c>
      <c r="D22" s="242"/>
    </row>
    <row r="23" spans="1:4">
      <c r="A23" s="56" t="s">
        <v>20</v>
      </c>
      <c r="B23" s="85" t="s">
        <v>72</v>
      </c>
      <c r="C23" s="242" t="s">
        <v>91</v>
      </c>
      <c r="D23" s="242"/>
    </row>
    <row r="24" spans="1:4" ht="22.5" customHeight="1">
      <c r="A24" s="56" t="s">
        <v>21</v>
      </c>
      <c r="B24" s="85" t="s">
        <v>120</v>
      </c>
      <c r="C24" s="242" t="s">
        <v>105</v>
      </c>
      <c r="D24" s="242"/>
    </row>
    <row r="25" spans="1:4">
      <c r="A25" s="56" t="s">
        <v>27</v>
      </c>
      <c r="B25" s="85" t="s">
        <v>69</v>
      </c>
      <c r="C25" s="242" t="s">
        <v>92</v>
      </c>
      <c r="D25" s="242"/>
    </row>
    <row r="26" spans="1:4">
      <c r="A26" s="56" t="s">
        <v>76</v>
      </c>
      <c r="B26" s="85" t="s">
        <v>70</v>
      </c>
      <c r="C26" s="242" t="s">
        <v>106</v>
      </c>
      <c r="D26" s="242"/>
    </row>
    <row r="27" spans="1:4">
      <c r="A27" s="56" t="s">
        <v>75</v>
      </c>
      <c r="B27" s="85" t="s">
        <v>73</v>
      </c>
      <c r="C27" s="242" t="s">
        <v>95</v>
      </c>
      <c r="D27" s="242"/>
    </row>
    <row r="28" spans="1:4">
      <c r="A28" s="56" t="s">
        <v>74</v>
      </c>
      <c r="B28" s="85" t="s">
        <v>71</v>
      </c>
      <c r="C28" s="242" t="s">
        <v>93</v>
      </c>
      <c r="D28" s="242"/>
    </row>
    <row r="29" spans="1:4">
      <c r="A29" s="57" t="s">
        <v>22</v>
      </c>
      <c r="B29" s="107" t="s">
        <v>77</v>
      </c>
      <c r="C29" s="242" t="s">
        <v>94</v>
      </c>
      <c r="D29" s="242"/>
    </row>
    <row r="30" spans="1:4">
      <c r="A30" s="57" t="s">
        <v>23</v>
      </c>
      <c r="B30" s="107" t="s">
        <v>131</v>
      </c>
      <c r="C30" s="242" t="s">
        <v>107</v>
      </c>
      <c r="D30" s="242"/>
    </row>
    <row r="31" spans="1:4">
      <c r="A31" s="97" t="s">
        <v>24</v>
      </c>
      <c r="B31" s="108" t="s">
        <v>83</v>
      </c>
      <c r="C31" s="242" t="s">
        <v>96</v>
      </c>
      <c r="D31" s="242"/>
    </row>
    <row r="32" spans="1:4">
      <c r="A32" s="58" t="s">
        <v>26</v>
      </c>
      <c r="B32" s="108" t="s">
        <v>79</v>
      </c>
      <c r="C32" s="242" t="s">
        <v>108</v>
      </c>
      <c r="D32" s="242"/>
    </row>
    <row r="33" spans="1:4">
      <c r="A33" s="58" t="s">
        <v>36</v>
      </c>
      <c r="B33" s="108" t="s">
        <v>80</v>
      </c>
      <c r="C33" s="242" t="s">
        <v>97</v>
      </c>
      <c r="D33" s="242"/>
    </row>
    <row r="34" spans="1:4">
      <c r="A34" s="58" t="s">
        <v>37</v>
      </c>
      <c r="B34" s="108" t="s">
        <v>81</v>
      </c>
      <c r="C34" s="242" t="s">
        <v>98</v>
      </c>
      <c r="D34" s="242"/>
    </row>
    <row r="35" spans="1:4">
      <c r="A35" s="58" t="s">
        <v>38</v>
      </c>
      <c r="B35" s="108" t="s">
        <v>82</v>
      </c>
      <c r="C35" s="242" t="s">
        <v>99</v>
      </c>
      <c r="D35" s="242"/>
    </row>
    <row r="36" spans="1:4">
      <c r="A36" s="58" t="s">
        <v>85</v>
      </c>
      <c r="B36" s="108" t="s">
        <v>87</v>
      </c>
      <c r="C36" s="242" t="s">
        <v>100</v>
      </c>
      <c r="D36" s="242"/>
    </row>
    <row r="37" spans="1:4">
      <c r="A37" s="58" t="s">
        <v>84</v>
      </c>
      <c r="B37" s="108" t="s">
        <v>118</v>
      </c>
      <c r="C37" s="242" t="s">
        <v>130</v>
      </c>
      <c r="D37" s="242"/>
    </row>
    <row r="38" spans="1:4">
      <c r="A38" s="30" t="s">
        <v>29</v>
      </c>
      <c r="B38" s="107" t="s">
        <v>14</v>
      </c>
      <c r="C38" s="242" t="s">
        <v>141</v>
      </c>
      <c r="D38" s="242"/>
    </row>
  </sheetData>
  <mergeCells count="27">
    <mergeCell ref="C38:D38"/>
    <mergeCell ref="C36:D36"/>
    <mergeCell ref="C35:D35"/>
    <mergeCell ref="C34:D34"/>
    <mergeCell ref="C33:D33"/>
    <mergeCell ref="C37:D37"/>
    <mergeCell ref="C22:D22"/>
    <mergeCell ref="C21:D21"/>
    <mergeCell ref="C19:D19"/>
    <mergeCell ref="C18:D18"/>
    <mergeCell ref="C28:D28"/>
    <mergeCell ref="C27:D27"/>
    <mergeCell ref="C26:D26"/>
    <mergeCell ref="C25:D25"/>
    <mergeCell ref="C24:D24"/>
    <mergeCell ref="C23:D23"/>
    <mergeCell ref="C32:D32"/>
    <mergeCell ref="C31:D31"/>
    <mergeCell ref="C30:D30"/>
    <mergeCell ref="C29:D29"/>
    <mergeCell ref="C20:D20"/>
    <mergeCell ref="C15:D15"/>
    <mergeCell ref="C14:D14"/>
    <mergeCell ref="C13:D13"/>
    <mergeCell ref="C12:D12"/>
    <mergeCell ref="C17:D17"/>
    <mergeCell ref="C16:D16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Zeitplan</vt:lpstr>
      <vt:lpstr>Tätigkeiten und Meilensteine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z002u3fa</dc:creator>
  <cp:lastModifiedBy>Dominik Zgraggen</cp:lastModifiedBy>
  <cp:lastPrinted>2014-04-04T10:42:25Z</cp:lastPrinted>
  <dcterms:created xsi:type="dcterms:W3CDTF">2013-11-07T12:20:53Z</dcterms:created>
  <dcterms:modified xsi:type="dcterms:W3CDTF">2015-03-30T15:21:32Z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-87319253</vt:i4>
  </property>
  <property fmtid="{D5CDD505-2E9C-101B-9397-08002B2CF9AE}" pid="3" name="_NewReviewCycle">
    <vt:lpwstr/>
  </property>
  <property fmtid="{D5CDD505-2E9C-101B-9397-08002B2CF9AE}" pid="4" name="_EmailSubject">
    <vt:lpwstr>Zeitplan IPA </vt:lpwstr>
  </property>
  <property fmtid="{D5CDD505-2E9C-101B-9397-08002B2CF9AE}" pid="5" name="_AuthorEmail">
    <vt:lpwstr>yvo.megert@siemens.com</vt:lpwstr>
  </property>
  <property fmtid="{D5CDD505-2E9C-101B-9397-08002B2CF9AE}" pid="6" name="_AuthorEmailDisplayName">
    <vt:lpwstr>Megert, Yvo</vt:lpwstr>
  </property>
  <property fmtid="{D5CDD505-2E9C-101B-9397-08002B2CF9AE}" pid="7" name="_ReviewingToolsShownOnce">
    <vt:lpwstr/>
  </property>
</Properties>
</file>