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Sheet1!$A$1:$AA$44</definedName>
  </definedNames>
  <calcPr calcId="125725"/>
</workbook>
</file>

<file path=xl/calcChain.xml><?xml version="1.0" encoding="utf-8"?>
<calcChain xmlns="http://schemas.openxmlformats.org/spreadsheetml/2006/main">
  <c r="E42" i="1"/>
  <c r="E39"/>
  <c r="E40"/>
  <c r="E41"/>
  <c r="E38"/>
  <c r="P42"/>
  <c r="Q42"/>
  <c r="R42"/>
  <c r="S42"/>
  <c r="T42"/>
  <c r="U42"/>
  <c r="V42"/>
  <c r="W42"/>
  <c r="X42"/>
  <c r="Y42"/>
  <c r="Z42"/>
  <c r="AA42"/>
  <c r="M42"/>
  <c r="N42"/>
  <c r="O42"/>
  <c r="K42"/>
  <c r="I42"/>
  <c r="H42"/>
  <c r="L42"/>
  <c r="J42"/>
  <c r="D39"/>
  <c r="D40"/>
  <c r="D41"/>
  <c r="D38"/>
  <c r="D36"/>
  <c r="E36" s="1"/>
  <c r="D33"/>
  <c r="E33" s="1"/>
  <c r="D34"/>
  <c r="E34" s="1"/>
  <c r="D32"/>
  <c r="E32" s="1"/>
  <c r="D28"/>
  <c r="E28" s="1"/>
  <c r="D29"/>
  <c r="E29" s="1"/>
  <c r="D30"/>
  <c r="E30" s="1"/>
  <c r="D27"/>
  <c r="E27" s="1"/>
  <c r="D22"/>
  <c r="E22" s="1"/>
  <c r="D23"/>
  <c r="E23" s="1"/>
  <c r="D24"/>
  <c r="E24" s="1"/>
  <c r="D25"/>
  <c r="E25" s="1"/>
  <c r="D21"/>
  <c r="E21" s="1"/>
  <c r="D19"/>
  <c r="E19" s="1"/>
  <c r="D17"/>
  <c r="E17" s="1"/>
  <c r="D16"/>
  <c r="E16" s="1"/>
  <c r="D12"/>
  <c r="E12" s="1"/>
  <c r="D13"/>
  <c r="E13" s="1"/>
  <c r="D14"/>
  <c r="E14" s="1"/>
  <c r="D11"/>
  <c r="E11" s="1"/>
  <c r="J9"/>
  <c r="L9" s="1"/>
  <c r="B3"/>
  <c r="C42" l="1"/>
  <c r="D42"/>
  <c r="N9"/>
  <c r="P9" l="1"/>
  <c r="C44"/>
  <c r="R9" l="1"/>
  <c r="T9" s="1"/>
  <c r="V9" s="1"/>
  <c r="X9" s="1"/>
  <c r="Z9" s="1"/>
  <c r="B4" s="1"/>
  <c r="D44"/>
</calcChain>
</file>

<file path=xl/comments1.xml><?xml version="1.0" encoding="utf-8"?>
<comments xmlns="http://schemas.openxmlformats.org/spreadsheetml/2006/main">
  <authors>
    <author>Autor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Tatsächlicher Gesamtaufwand aller Mitglieder: 
Wird aus Stunden je Tag automatisch berechnet!</t>
        </r>
      </text>
    </comment>
  </commentList>
</comments>
</file>

<file path=xl/sharedStrings.xml><?xml version="1.0" encoding="utf-8"?>
<sst xmlns="http://schemas.openxmlformats.org/spreadsheetml/2006/main" count="112" uniqueCount="70">
  <si>
    <t>Tätigkeiten</t>
  </si>
  <si>
    <t>Plan (h)</t>
  </si>
  <si>
    <t>Ist (h)</t>
  </si>
  <si>
    <t>Planung</t>
  </si>
  <si>
    <t>Analyse und Design</t>
  </si>
  <si>
    <t>Implementation</t>
  </si>
  <si>
    <t>Abschluss</t>
  </si>
  <si>
    <t>Zwischentotal</t>
  </si>
  <si>
    <t>Reserve</t>
  </si>
  <si>
    <t>Total</t>
  </si>
  <si>
    <t xml:space="preserve">Status </t>
  </si>
  <si>
    <t>Dokumentation</t>
  </si>
  <si>
    <t>Testing</t>
  </si>
  <si>
    <t>Experten Besuch</t>
  </si>
  <si>
    <t>Diverses</t>
  </si>
  <si>
    <t>Die geplanten Stunden, in der Tagesansicht sind grün eingetragen. Wird die Zeit überschritten, färbe ich sie rot. Wenn weniger Zeit benötigt wird  werden die Zellen blau eingefärbt.</t>
  </si>
  <si>
    <t xml:space="preserve">Meilensteine </t>
  </si>
  <si>
    <t>Projektstart</t>
  </si>
  <si>
    <t>Datum</t>
  </si>
  <si>
    <t>Beschreibung</t>
  </si>
  <si>
    <t>Start:</t>
  </si>
  <si>
    <t>Ende:</t>
  </si>
  <si>
    <t>Der hellblau eingefärbte Teil ist mein Reserve-Fenster, in welchem noch nicht abgeschlossene Dinge erledigen, Verbesserungen anbringen oder optionale Arbeiten erledigen kann.</t>
  </si>
  <si>
    <t>Abgabe Zeitplanung</t>
  </si>
  <si>
    <t>Status</t>
  </si>
  <si>
    <t>Tätigkeiten erfassen (Taskplanung)</t>
  </si>
  <si>
    <t>Aufwand aller Tätigkeiten einschätzen</t>
  </si>
  <si>
    <t>Zeitplan erstellen</t>
  </si>
  <si>
    <t>Gespräch mit Erstexperten</t>
  </si>
  <si>
    <t>Use Case Diagramme erstellen</t>
  </si>
  <si>
    <t>Technische Dokumentation führen</t>
  </si>
  <si>
    <t>Testspezifikationen erstellen</t>
  </si>
  <si>
    <t>Testdokumentation führen</t>
  </si>
  <si>
    <t>GUI Anpassungen</t>
  </si>
  <si>
    <t>Arbeitsjournal abschliessen</t>
  </si>
  <si>
    <t>Erl.</t>
  </si>
  <si>
    <t>Arbeitsjournal führen (0.5 pro Tag)</t>
  </si>
  <si>
    <t>Sitzung mit Fachvorgesetztem</t>
  </si>
  <si>
    <t>Zeitplanung für die Applikation 
"Dissolve Algebraic Loop" für das Tool: Imses</t>
  </si>
  <si>
    <t>Durchstich (Implementation beendet)</t>
  </si>
  <si>
    <t>x</t>
  </si>
  <si>
    <t>Soll</t>
  </si>
  <si>
    <t>Diff. (h)</t>
  </si>
  <si>
    <t>Done 03.04.13</t>
  </si>
  <si>
    <t>Ist</t>
  </si>
  <si>
    <t>Projektende (Abgabe der Dokumentation)</t>
  </si>
  <si>
    <t>Offene Tasks</t>
  </si>
  <si>
    <t>Erledigte Tasks</t>
  </si>
  <si>
    <t>Struktogramme erstellen</t>
  </si>
  <si>
    <t>Done 03.04.14</t>
  </si>
  <si>
    <t>Done 08.04.15</t>
  </si>
  <si>
    <t>Done 12.04.16</t>
  </si>
  <si>
    <t>Done 15.04.17</t>
  </si>
  <si>
    <t>Implementation, um die gefilterten
Daten zu strukturieren</t>
  </si>
  <si>
    <t>Applikation testen</t>
  </si>
  <si>
    <t>Ist-Zeit</t>
  </si>
  <si>
    <t>Soll-Zeit</t>
  </si>
  <si>
    <t>Schlussbericht schreiben</t>
  </si>
  <si>
    <t>Dokumente zusammenstellen
und im PKORG hochladen</t>
  </si>
  <si>
    <t>Activity Diagramm erstellen</t>
  </si>
  <si>
    <t>Done 18.04.18</t>
  </si>
  <si>
    <t>ID:</t>
  </si>
  <si>
    <t>Definition Meilensteine</t>
  </si>
  <si>
    <t>Anwendungsfälle definiren</t>
  </si>
  <si>
    <t>Implementation, um die
algebraischen Loops herauszufiltern</t>
  </si>
  <si>
    <t>Implementation im Imses, um die 
Speicherbausteine zu zeichnen</t>
  </si>
  <si>
    <t>Technische Dokumentation abschliessen</t>
  </si>
  <si>
    <t>Analyse und Design abgeschlossen</t>
  </si>
  <si>
    <t>Testing abgeschlossen</t>
  </si>
  <si>
    <t>Funktions Findung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</si>
</sst>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0"/>
      <name val="Letter Gothic"/>
      <family val="3"/>
    </font>
    <font>
      <sz val="12"/>
      <name val="Letter Gothic"/>
      <family val="3"/>
    </font>
    <font>
      <sz val="7"/>
      <name val="Letter Gothic"/>
      <family val="3"/>
    </font>
    <font>
      <sz val="12"/>
      <name val="Times New Roman"/>
      <family val="1"/>
    </font>
    <font>
      <sz val="9"/>
      <name val="Arial"/>
      <family val="2"/>
    </font>
    <font>
      <b/>
      <sz val="8"/>
      <color indexed="81"/>
      <name val="Tahoma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name val="Letter Gothic"/>
      <family val="3"/>
    </font>
    <font>
      <sz val="6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darkGrid">
        <fgColor indexed="1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ck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auto="1"/>
      </bottom>
      <diagonal/>
    </border>
  </borders>
  <cellStyleXfs count="3">
    <xf numFmtId="0" fontId="0" fillId="0" borderId="0"/>
    <xf numFmtId="0" fontId="4" fillId="2" borderId="4"/>
    <xf numFmtId="0" fontId="5" fillId="3" borderId="7">
      <alignment horizontal="center" vertical="center"/>
    </xf>
  </cellStyleXfs>
  <cellXfs count="16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6" xfId="0" applyFont="1" applyBorder="1" applyAlignment="1">
      <alignment horizontal="centerContinuous" vertical="center"/>
    </xf>
    <xf numFmtId="0" fontId="11" fillId="0" borderId="17" xfId="0" applyFont="1" applyBorder="1" applyAlignment="1">
      <alignment horizontal="center" vertical="center" textRotation="90"/>
    </xf>
    <xf numFmtId="0" fontId="11" fillId="0" borderId="18" xfId="0" applyFont="1" applyBorder="1" applyAlignment="1">
      <alignment horizontal="center" vertical="center" textRotation="90"/>
    </xf>
    <xf numFmtId="0" fontId="11" fillId="5" borderId="1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centerContinuous" vertical="center"/>
    </xf>
    <xf numFmtId="0" fontId="11" fillId="5" borderId="2" xfId="0" applyFont="1" applyFill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Continuous" vertical="center"/>
    </xf>
    <xf numFmtId="0" fontId="11" fillId="5" borderId="6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center" vertical="center" textRotation="90"/>
    </xf>
    <xf numFmtId="0" fontId="11" fillId="5" borderId="14" xfId="2" applyFont="1" applyFill="1" applyBorder="1" applyAlignment="1">
      <alignment horizontal="center" vertical="center"/>
    </xf>
    <xf numFmtId="0" fontId="12" fillId="5" borderId="14" xfId="2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7" xfId="0" applyFont="1" applyBorder="1" applyAlignment="1">
      <alignment horizontal="left" vertical="center"/>
    </xf>
    <xf numFmtId="0" fontId="11" fillId="0" borderId="25" xfId="0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9" fontId="11" fillId="0" borderId="23" xfId="0" applyNumberFormat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 vertical="center"/>
    </xf>
    <xf numFmtId="14" fontId="3" fillId="5" borderId="32" xfId="0" applyNumberFormat="1" applyFont="1" applyFill="1" applyBorder="1" applyAlignment="1">
      <alignment horizontal="center" vertical="center" textRotation="90"/>
    </xf>
    <xf numFmtId="0" fontId="3" fillId="5" borderId="33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ill="1"/>
    <xf numFmtId="0" fontId="11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4" xfId="2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164" fontId="16" fillId="6" borderId="11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0" borderId="37" xfId="1" applyFont="1" applyFill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37" xfId="1" applyFont="1" applyFill="1" applyBorder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0" borderId="36" xfId="0" applyFont="1" applyFill="1" applyBorder="1" applyAlignment="1">
      <alignment horizontal="center" vertical="center"/>
    </xf>
    <xf numFmtId="0" fontId="16" fillId="0" borderId="38" xfId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vertical="center" wrapText="1"/>
    </xf>
    <xf numFmtId="0" fontId="3" fillId="0" borderId="31" xfId="1" applyFont="1" applyFill="1" applyBorder="1" applyAlignment="1">
      <alignment horizontal="center" vertical="center"/>
    </xf>
    <xf numFmtId="0" fontId="3" fillId="5" borderId="31" xfId="1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5" borderId="43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8" xfId="1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/>
    </xf>
    <xf numFmtId="0" fontId="16" fillId="0" borderId="50" xfId="1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6" borderId="37" xfId="1" applyFont="1" applyFill="1" applyBorder="1" applyAlignment="1">
      <alignment horizontal="center" vertical="center"/>
    </xf>
    <xf numFmtId="164" fontId="16" fillId="6" borderId="37" xfId="1" applyNumberFormat="1" applyFont="1" applyFill="1" applyBorder="1" applyAlignment="1">
      <alignment horizontal="center" vertical="center"/>
    </xf>
    <xf numFmtId="0" fontId="16" fillId="6" borderId="38" xfId="1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1" fillId="0" borderId="53" xfId="2" applyFont="1" applyFill="1" applyBorder="1" applyAlignment="1">
      <alignment horizontal="center" vertical="center"/>
    </xf>
    <xf numFmtId="0" fontId="11" fillId="0" borderId="45" xfId="2" applyFont="1" applyFill="1" applyBorder="1" applyAlignment="1">
      <alignment horizontal="center" vertical="center"/>
    </xf>
    <xf numFmtId="164" fontId="16" fillId="4" borderId="11" xfId="0" applyNumberFormat="1" applyFont="1" applyFill="1" applyBorder="1" applyAlignment="1">
      <alignment horizontal="center" vertical="center"/>
    </xf>
    <xf numFmtId="0" fontId="0" fillId="0" borderId="0" xfId="0"/>
    <xf numFmtId="14" fontId="3" fillId="5" borderId="35" xfId="0" applyNumberFormat="1" applyFont="1" applyFill="1" applyBorder="1" applyAlignment="1">
      <alignment horizontal="center" vertical="center" textRotation="90"/>
    </xf>
    <xf numFmtId="14" fontId="3" fillId="5" borderId="40" xfId="0" applyNumberFormat="1" applyFont="1" applyFill="1" applyBorder="1" applyAlignment="1">
      <alignment horizontal="center" vertical="center" textRotation="90"/>
    </xf>
    <xf numFmtId="0" fontId="17" fillId="4" borderId="5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0" fillId="0" borderId="56" xfId="0" applyBorder="1"/>
    <xf numFmtId="2" fontId="3" fillId="0" borderId="30" xfId="0" applyNumberFormat="1" applyFont="1" applyFill="1" applyBorder="1" applyAlignment="1">
      <alignment horizontal="center" vertical="center"/>
    </xf>
    <xf numFmtId="2" fontId="3" fillId="0" borderId="55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60" xfId="1" applyFont="1" applyFill="1" applyBorder="1" applyAlignment="1">
      <alignment horizontal="center" vertical="center"/>
    </xf>
    <xf numFmtId="0" fontId="3" fillId="0" borderId="61" xfId="0" applyFont="1" applyFill="1" applyBorder="1" applyAlignment="1">
      <alignment horizontal="center" vertical="center"/>
    </xf>
    <xf numFmtId="0" fontId="3" fillId="0" borderId="58" xfId="1" applyFont="1" applyFill="1" applyBorder="1" applyAlignment="1">
      <alignment horizontal="center" vertical="center"/>
    </xf>
    <xf numFmtId="0" fontId="3" fillId="0" borderId="62" xfId="1" applyFont="1" applyFill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0" fillId="0" borderId="59" xfId="0" applyFont="1" applyBorder="1"/>
    <xf numFmtId="0" fontId="0" fillId="0" borderId="59" xfId="0" applyBorder="1"/>
    <xf numFmtId="0" fontId="0" fillId="6" borderId="59" xfId="0" applyFont="1" applyFill="1" applyBorder="1"/>
    <xf numFmtId="0" fontId="0" fillId="4" borderId="59" xfId="0" applyFont="1" applyFill="1" applyBorder="1"/>
    <xf numFmtId="0" fontId="13" fillId="0" borderId="59" xfId="0" applyFont="1" applyBorder="1"/>
    <xf numFmtId="0" fontId="15" fillId="0" borderId="59" xfId="0" applyFont="1" applyBorder="1"/>
    <xf numFmtId="0" fontId="14" fillId="0" borderId="59" xfId="0" applyFont="1" applyBorder="1"/>
    <xf numFmtId="0" fontId="14" fillId="0" borderId="59" xfId="0" applyFont="1" applyBorder="1" applyAlignment="1">
      <alignment horizontal="center" vertical="center"/>
    </xf>
    <xf numFmtId="14" fontId="15" fillId="0" borderId="59" xfId="0" applyNumberFormat="1" applyFont="1" applyBorder="1" applyAlignment="1">
      <alignment horizontal="left"/>
    </xf>
    <xf numFmtId="0" fontId="15" fillId="0" borderId="59" xfId="0" applyFont="1" applyBorder="1" applyAlignment="1">
      <alignment horizontal="left" vertical="center"/>
    </xf>
    <xf numFmtId="0" fontId="0" fillId="0" borderId="63" xfId="0" applyFont="1" applyBorder="1"/>
    <xf numFmtId="0" fontId="0" fillId="0" borderId="63" xfId="0" applyBorder="1"/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left" vertical="center"/>
    </xf>
    <xf numFmtId="1" fontId="11" fillId="0" borderId="66" xfId="0" applyNumberFormat="1" applyFont="1" applyFill="1" applyBorder="1" applyAlignment="1">
      <alignment horizontal="center" vertical="center"/>
    </xf>
    <xf numFmtId="1" fontId="11" fillId="0" borderId="67" xfId="0" applyNumberFormat="1" applyFont="1" applyFill="1" applyBorder="1" applyAlignment="1">
      <alignment horizontal="center" vertical="center"/>
    </xf>
    <xf numFmtId="1" fontId="11" fillId="0" borderId="68" xfId="0" applyNumberFormat="1" applyFont="1" applyFill="1" applyBorder="1" applyAlignment="1">
      <alignment horizontal="center" vertical="center"/>
    </xf>
    <xf numFmtId="0" fontId="11" fillId="0" borderId="66" xfId="2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69" xfId="1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0" fontId="3" fillId="0" borderId="70" xfId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71" xfId="1" applyFont="1" applyFill="1" applyBorder="1" applyAlignment="1">
      <alignment horizontal="center" vertical="center"/>
    </xf>
    <xf numFmtId="0" fontId="3" fillId="0" borderId="72" xfId="1" applyFont="1" applyFill="1" applyBorder="1" applyAlignment="1">
      <alignment horizontal="center" vertical="center"/>
    </xf>
    <xf numFmtId="0" fontId="3" fillId="0" borderId="71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/>
    </xf>
    <xf numFmtId="0" fontId="3" fillId="0" borderId="75" xfId="1" applyFont="1" applyFill="1" applyBorder="1" applyAlignment="1">
      <alignment horizontal="center" vertical="center"/>
    </xf>
    <xf numFmtId="0" fontId="3" fillId="0" borderId="76" xfId="0" applyFont="1" applyFill="1" applyBorder="1" applyAlignment="1">
      <alignment horizontal="center" vertical="center"/>
    </xf>
    <xf numFmtId="0" fontId="0" fillId="0" borderId="60" xfId="0" applyBorder="1"/>
    <xf numFmtId="0" fontId="18" fillId="0" borderId="59" xfId="0" applyFont="1" applyFill="1" applyBorder="1" applyAlignment="1">
      <alignment horizontal="left" vertical="center"/>
    </xf>
    <xf numFmtId="0" fontId="16" fillId="4" borderId="44" xfId="0" applyFont="1" applyFill="1" applyBorder="1" applyAlignment="1">
      <alignment horizontal="center" vertical="center"/>
    </xf>
    <xf numFmtId="0" fontId="16" fillId="4" borderId="41" xfId="0" applyFont="1" applyFill="1" applyBorder="1" applyAlignment="1">
      <alignment horizontal="center" vertical="center"/>
    </xf>
    <xf numFmtId="0" fontId="16" fillId="4" borderId="42" xfId="0" applyFont="1" applyFill="1" applyBorder="1" applyAlignment="1">
      <alignment horizontal="center" vertical="center"/>
    </xf>
    <xf numFmtId="14" fontId="3" fillId="0" borderId="22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14" fontId="3" fillId="0" borderId="19" xfId="0" applyNumberFormat="1" applyFont="1" applyFill="1" applyBorder="1" applyAlignment="1">
      <alignment horizontal="center" vertical="center"/>
    </xf>
    <xf numFmtId="0" fontId="15" fillId="6" borderId="59" xfId="0" applyFont="1" applyFill="1" applyBorder="1" applyAlignment="1">
      <alignment horizontal="center" vertical="center"/>
    </xf>
  </cellXfs>
  <cellStyles count="3">
    <cellStyle name="Gelb-Feld" xfId="2"/>
    <cellStyle name="schatten_blau" xfId="1"/>
    <cellStyle name="Standard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B58"/>
  <sheetViews>
    <sheetView tabSelected="1" topLeftCell="A19" zoomScaleNormal="100" zoomScalePageLayoutView="70" workbookViewId="0">
      <selection activeCell="C43" sqref="C43"/>
    </sheetView>
  </sheetViews>
  <sheetFormatPr baseColWidth="10" defaultColWidth="9.140625" defaultRowHeight="15"/>
  <cols>
    <col min="1" max="1" width="10.5703125" customWidth="1"/>
    <col min="2" max="2" width="29.7109375" customWidth="1"/>
    <col min="3" max="3" width="7.42578125" customWidth="1"/>
    <col min="4" max="5" width="7.140625" customWidth="1"/>
    <col min="6" max="6" width="4" customWidth="1"/>
    <col min="7" max="7" width="0.140625" hidden="1" customWidth="1"/>
    <col min="8" max="27" width="3.5703125" customWidth="1"/>
  </cols>
  <sheetData>
    <row r="1" spans="1:28" ht="37.5" customHeight="1">
      <c r="A1" s="165" t="s">
        <v>38</v>
      </c>
      <c r="B1" s="165"/>
      <c r="C1" s="165"/>
      <c r="D1" s="165"/>
      <c r="E1" s="165"/>
      <c r="F1" s="165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8.75">
      <c r="A2" s="5"/>
      <c r="B2" s="5"/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45"/>
      <c r="W2" s="45"/>
      <c r="X2" s="45"/>
      <c r="Y2" s="45"/>
      <c r="Z2" s="45"/>
      <c r="AA2" s="45"/>
      <c r="AB2" s="46"/>
    </row>
    <row r="3" spans="1:28">
      <c r="A3" s="42" t="s">
        <v>20</v>
      </c>
      <c r="B3" s="44">
        <f>G9</f>
        <v>41367</v>
      </c>
      <c r="C3" s="43"/>
      <c r="D3" s="43"/>
      <c r="E3" s="43"/>
      <c r="F3" s="42"/>
      <c r="G3" s="4"/>
      <c r="H3" s="3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6"/>
    </row>
    <row r="4" spans="1:28">
      <c r="A4" s="42" t="s">
        <v>21</v>
      </c>
      <c r="B4" s="44">
        <f>Z9</f>
        <v>41382</v>
      </c>
      <c r="C4" s="43"/>
      <c r="D4" s="43"/>
      <c r="E4" s="43"/>
      <c r="F4" s="42"/>
      <c r="G4" s="4"/>
      <c r="H4" s="3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6"/>
    </row>
    <row r="5" spans="1:28">
      <c r="A5" s="42"/>
      <c r="B5" s="44"/>
      <c r="C5" s="43"/>
      <c r="D5" s="43"/>
      <c r="E5" s="43"/>
      <c r="F5" s="42"/>
      <c r="G5" s="4"/>
      <c r="H5" s="3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6"/>
    </row>
    <row r="6" spans="1:28">
      <c r="A6" s="48" t="s">
        <v>15</v>
      </c>
      <c r="B6" s="44"/>
      <c r="C6" s="43"/>
      <c r="D6" s="43"/>
      <c r="E6" s="43"/>
      <c r="F6" s="42"/>
      <c r="G6" s="4"/>
      <c r="H6" s="3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6"/>
    </row>
    <row r="7" spans="1:28">
      <c r="A7" s="25" t="s">
        <v>22</v>
      </c>
      <c r="B7" s="44"/>
      <c r="C7" s="43"/>
      <c r="D7" s="43"/>
      <c r="E7" s="43"/>
      <c r="F7" s="42"/>
      <c r="G7" s="4"/>
      <c r="H7" s="3"/>
      <c r="I7" s="47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6"/>
    </row>
    <row r="8" spans="1:28" ht="16.5" thickBot="1">
      <c r="A8" s="6"/>
      <c r="B8" s="7"/>
      <c r="C8" s="7"/>
      <c r="D8" s="7"/>
      <c r="E8" s="7"/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8" ht="33" thickTop="1" thickBot="1">
      <c r="A9" s="9" t="s">
        <v>61</v>
      </c>
      <c r="B9" s="10" t="s">
        <v>0</v>
      </c>
      <c r="C9" s="11" t="s">
        <v>1</v>
      </c>
      <c r="D9" s="11" t="s">
        <v>2</v>
      </c>
      <c r="E9" s="11" t="s">
        <v>42</v>
      </c>
      <c r="F9" s="12" t="s">
        <v>10</v>
      </c>
      <c r="G9" s="166">
        <v>41367</v>
      </c>
      <c r="H9" s="164"/>
      <c r="I9" s="164"/>
      <c r="J9" s="162">
        <f>G9+2</f>
        <v>41369</v>
      </c>
      <c r="K9" s="164"/>
      <c r="L9" s="162">
        <f>J9+3</f>
        <v>41372</v>
      </c>
      <c r="M9" s="164"/>
      <c r="N9" s="162">
        <f>L9+1</f>
        <v>41373</v>
      </c>
      <c r="O9" s="164"/>
      <c r="P9" s="162">
        <f>N9+1</f>
        <v>41374</v>
      </c>
      <c r="Q9" s="164"/>
      <c r="R9" s="162">
        <f>P9+2</f>
        <v>41376</v>
      </c>
      <c r="S9" s="164"/>
      <c r="T9" s="162">
        <f>R9+3</f>
        <v>41379</v>
      </c>
      <c r="U9" s="164"/>
      <c r="V9" s="162">
        <f>T9+1</f>
        <v>41380</v>
      </c>
      <c r="W9" s="164"/>
      <c r="X9" s="162">
        <f>V9+1</f>
        <v>41381</v>
      </c>
      <c r="Y9" s="164"/>
      <c r="Z9" s="162">
        <f>X9+1</f>
        <v>41382</v>
      </c>
      <c r="AA9" s="163"/>
    </row>
    <row r="10" spans="1:28" ht="21" customHeight="1" thickTop="1" thickBot="1">
      <c r="A10" s="13"/>
      <c r="B10" s="14" t="s">
        <v>3</v>
      </c>
      <c r="C10" s="15"/>
      <c r="D10" s="15"/>
      <c r="E10" s="15"/>
      <c r="F10" s="26"/>
      <c r="G10" s="39"/>
      <c r="H10" s="112" t="s">
        <v>41</v>
      </c>
      <c r="I10" s="113" t="s">
        <v>44</v>
      </c>
      <c r="J10" s="112" t="s">
        <v>41</v>
      </c>
      <c r="K10" s="113" t="s">
        <v>44</v>
      </c>
      <c r="L10" s="112" t="s">
        <v>41</v>
      </c>
      <c r="M10" s="113" t="s">
        <v>44</v>
      </c>
      <c r="N10" s="112" t="s">
        <v>41</v>
      </c>
      <c r="O10" s="113" t="s">
        <v>44</v>
      </c>
      <c r="P10" s="112" t="s">
        <v>41</v>
      </c>
      <c r="Q10" s="113" t="s">
        <v>44</v>
      </c>
      <c r="R10" s="112" t="s">
        <v>41</v>
      </c>
      <c r="S10" s="113" t="s">
        <v>44</v>
      </c>
      <c r="T10" s="112" t="s">
        <v>41</v>
      </c>
      <c r="U10" s="113" t="s">
        <v>44</v>
      </c>
      <c r="V10" s="112" t="s">
        <v>41</v>
      </c>
      <c r="W10" s="113" t="s">
        <v>44</v>
      </c>
      <c r="X10" s="112" t="s">
        <v>41</v>
      </c>
      <c r="Y10" s="113" t="s">
        <v>44</v>
      </c>
      <c r="Z10" s="112" t="s">
        <v>41</v>
      </c>
      <c r="AA10" s="113" t="s">
        <v>44</v>
      </c>
    </row>
    <row r="11" spans="1:28" s="50" customFormat="1">
      <c r="A11" s="49">
        <v>1</v>
      </c>
      <c r="B11" s="53" t="s">
        <v>25</v>
      </c>
      <c r="C11" s="17">
        <v>1</v>
      </c>
      <c r="D11" s="73">
        <f>SUM(I11,K11,M11,O11,Q11,S11,U11,W11,Y11,AA11)</f>
        <v>1</v>
      </c>
      <c r="E11" s="77">
        <f>D11-C11</f>
        <v>0</v>
      </c>
      <c r="F11" s="74" t="s">
        <v>35</v>
      </c>
      <c r="G11" s="37"/>
      <c r="H11" s="81">
        <v>1</v>
      </c>
      <c r="I11" s="114">
        <v>1</v>
      </c>
      <c r="J11" s="82"/>
      <c r="K11" s="80"/>
      <c r="L11" s="82"/>
      <c r="M11" s="80"/>
      <c r="N11" s="82"/>
      <c r="O11" s="80"/>
      <c r="P11" s="82"/>
      <c r="Q11" s="99"/>
      <c r="R11" s="98"/>
      <c r="S11" s="99"/>
      <c r="T11" s="98"/>
      <c r="U11" s="80"/>
      <c r="V11" s="82"/>
      <c r="W11" s="80"/>
      <c r="X11" s="82"/>
      <c r="Y11" s="95"/>
      <c r="Z11" s="100"/>
      <c r="AA11" s="101"/>
    </row>
    <row r="12" spans="1:28" s="50" customFormat="1">
      <c r="A12" s="49">
        <v>2</v>
      </c>
      <c r="B12" s="54" t="s">
        <v>26</v>
      </c>
      <c r="C12" s="17">
        <v>0.5</v>
      </c>
      <c r="D12" s="77">
        <f t="shared" ref="D12:D41" si="0">SUM(I12,K12,M12,O12,Q12,S12,U12,W12,Y12,AA12)</f>
        <v>0.5</v>
      </c>
      <c r="E12" s="77">
        <f t="shared" ref="E12:E36" si="1">D12-C12</f>
        <v>0</v>
      </c>
      <c r="F12" s="74" t="s">
        <v>35</v>
      </c>
      <c r="G12" s="37"/>
      <c r="H12" s="79">
        <v>0.5</v>
      </c>
      <c r="I12" s="106">
        <v>0.5</v>
      </c>
      <c r="J12" s="82"/>
      <c r="K12" s="80"/>
      <c r="L12" s="82"/>
      <c r="M12" s="80"/>
      <c r="N12" s="82"/>
      <c r="O12" s="80"/>
      <c r="P12" s="82"/>
      <c r="Q12" s="80"/>
      <c r="R12" s="82"/>
      <c r="S12" s="80"/>
      <c r="T12" s="82"/>
      <c r="U12" s="80"/>
      <c r="V12" s="82"/>
      <c r="W12" s="80"/>
      <c r="X12" s="82"/>
      <c r="Y12" s="95"/>
      <c r="Z12" s="82"/>
      <c r="AA12" s="83"/>
    </row>
    <row r="13" spans="1:28" s="50" customFormat="1">
      <c r="A13" s="49">
        <v>3</v>
      </c>
      <c r="B13" s="54" t="s">
        <v>27</v>
      </c>
      <c r="C13" s="17">
        <v>1.5</v>
      </c>
      <c r="D13" s="77">
        <f t="shared" si="0"/>
        <v>1.65</v>
      </c>
      <c r="E13" s="77">
        <f t="shared" si="1"/>
        <v>0.14999999999999991</v>
      </c>
      <c r="F13" s="74" t="s">
        <v>35</v>
      </c>
      <c r="G13" s="37"/>
      <c r="H13" s="81">
        <v>1.5</v>
      </c>
      <c r="I13" s="107">
        <v>1.5</v>
      </c>
      <c r="J13" s="82"/>
      <c r="K13" s="80"/>
      <c r="L13" s="82"/>
      <c r="M13" s="107">
        <v>0.15</v>
      </c>
      <c r="N13" s="82"/>
      <c r="O13" s="80"/>
      <c r="P13" s="82"/>
      <c r="Q13" s="80"/>
      <c r="R13" s="82"/>
      <c r="S13" s="80"/>
      <c r="T13" s="82"/>
      <c r="U13" s="80"/>
      <c r="V13" s="82"/>
      <c r="W13" s="80"/>
      <c r="X13" s="82"/>
      <c r="Y13" s="95"/>
      <c r="Z13" s="82"/>
      <c r="AA13" s="83"/>
    </row>
    <row r="14" spans="1:28" s="50" customFormat="1">
      <c r="A14" s="51">
        <v>4</v>
      </c>
      <c r="B14" s="76" t="s">
        <v>62</v>
      </c>
      <c r="C14" s="69">
        <v>0.3</v>
      </c>
      <c r="D14" s="77">
        <f t="shared" si="0"/>
        <v>0.3</v>
      </c>
      <c r="E14" s="77">
        <f t="shared" si="1"/>
        <v>0</v>
      </c>
      <c r="F14" s="74" t="s">
        <v>35</v>
      </c>
      <c r="G14" s="37"/>
      <c r="H14" s="81">
        <v>0.3</v>
      </c>
      <c r="I14" s="110">
        <v>0.3</v>
      </c>
      <c r="J14" s="82"/>
      <c r="K14" s="80"/>
      <c r="L14" s="82"/>
      <c r="M14" s="80"/>
      <c r="N14" s="82"/>
      <c r="O14" s="80"/>
      <c r="P14" s="82"/>
      <c r="Q14" s="80"/>
      <c r="R14" s="82"/>
      <c r="S14" s="80"/>
      <c r="T14" s="82"/>
      <c r="U14" s="80"/>
      <c r="V14" s="82"/>
      <c r="W14" s="80"/>
      <c r="X14" s="82"/>
      <c r="Y14" s="95"/>
      <c r="Z14" s="82"/>
      <c r="AA14" s="83"/>
    </row>
    <row r="15" spans="1:28">
      <c r="A15" s="19"/>
      <c r="B15" s="20" t="s">
        <v>11</v>
      </c>
      <c r="C15" s="21"/>
      <c r="D15" s="21"/>
      <c r="E15" s="21"/>
      <c r="F15" s="27"/>
      <c r="G15" s="40"/>
      <c r="H15" s="84"/>
      <c r="I15" s="84"/>
      <c r="J15" s="85"/>
      <c r="K15" s="84"/>
      <c r="L15" s="85"/>
      <c r="M15" s="84"/>
      <c r="N15" s="85"/>
      <c r="O15" s="84"/>
      <c r="P15" s="85"/>
      <c r="Q15" s="84"/>
      <c r="R15" s="85"/>
      <c r="S15" s="84"/>
      <c r="T15" s="85"/>
      <c r="U15" s="84"/>
      <c r="V15" s="85"/>
      <c r="W15" s="84"/>
      <c r="X15" s="85"/>
      <c r="Y15" s="96"/>
      <c r="Z15" s="85"/>
      <c r="AA15" s="86"/>
    </row>
    <row r="16" spans="1:28" s="50" customFormat="1">
      <c r="A16" s="49">
        <v>5</v>
      </c>
      <c r="B16" s="76" t="s">
        <v>36</v>
      </c>
      <c r="C16" s="55">
        <v>5</v>
      </c>
      <c r="D16" s="77">
        <f t="shared" si="0"/>
        <v>5.5</v>
      </c>
      <c r="E16" s="77">
        <f t="shared" si="1"/>
        <v>0.5</v>
      </c>
      <c r="F16" s="74" t="s">
        <v>35</v>
      </c>
      <c r="G16" s="37"/>
      <c r="H16" s="81">
        <v>0.5</v>
      </c>
      <c r="I16" s="107">
        <v>0.5</v>
      </c>
      <c r="J16" s="102">
        <v>0.5</v>
      </c>
      <c r="K16" s="107">
        <v>0.5</v>
      </c>
      <c r="L16" s="102">
        <v>0.5</v>
      </c>
      <c r="M16" s="107">
        <v>0.5</v>
      </c>
      <c r="N16" s="102">
        <v>0.5</v>
      </c>
      <c r="O16" s="107">
        <v>0.5</v>
      </c>
      <c r="P16" s="102">
        <v>0.5</v>
      </c>
      <c r="Q16" s="107">
        <v>1</v>
      </c>
      <c r="R16" s="102">
        <v>0.5</v>
      </c>
      <c r="S16" s="107">
        <v>0.5</v>
      </c>
      <c r="T16" s="102">
        <v>0.5</v>
      </c>
      <c r="U16" s="107">
        <v>0.5</v>
      </c>
      <c r="V16" s="102">
        <v>0.5</v>
      </c>
      <c r="W16" s="107">
        <v>0.5</v>
      </c>
      <c r="X16" s="102">
        <v>0.5</v>
      </c>
      <c r="Y16" s="159">
        <v>0.5</v>
      </c>
      <c r="Z16" s="102">
        <v>0.5</v>
      </c>
      <c r="AA16" s="160">
        <v>0.5</v>
      </c>
    </row>
    <row r="17" spans="1:27" s="50" customFormat="1">
      <c r="A17" s="49">
        <v>6</v>
      </c>
      <c r="B17" s="58" t="s">
        <v>30</v>
      </c>
      <c r="C17" s="18">
        <v>15</v>
      </c>
      <c r="D17" s="77">
        <f t="shared" si="0"/>
        <v>24.5</v>
      </c>
      <c r="E17" s="77">
        <f t="shared" si="1"/>
        <v>9.5</v>
      </c>
      <c r="F17" s="74" t="s">
        <v>35</v>
      </c>
      <c r="G17" s="37"/>
      <c r="H17" s="80"/>
      <c r="I17" s="80"/>
      <c r="J17" s="102">
        <v>1</v>
      </c>
      <c r="K17" s="107">
        <v>1.5</v>
      </c>
      <c r="L17" s="102">
        <v>1</v>
      </c>
      <c r="M17" s="107">
        <v>1</v>
      </c>
      <c r="N17" s="82"/>
      <c r="O17" s="80"/>
      <c r="P17" s="102">
        <v>1</v>
      </c>
      <c r="Q17" s="107">
        <v>1</v>
      </c>
      <c r="R17" s="82"/>
      <c r="S17" s="107">
        <v>1.5</v>
      </c>
      <c r="T17" s="82"/>
      <c r="U17" s="107">
        <v>1.5</v>
      </c>
      <c r="V17" s="102">
        <v>6.5</v>
      </c>
      <c r="W17" s="107">
        <v>7.5</v>
      </c>
      <c r="X17" s="102">
        <v>5.5</v>
      </c>
      <c r="Y17" s="159">
        <v>7.5</v>
      </c>
      <c r="Z17" s="82"/>
      <c r="AA17" s="160">
        <v>3</v>
      </c>
    </row>
    <row r="18" spans="1:27">
      <c r="A18" s="19"/>
      <c r="B18" s="20" t="s">
        <v>13</v>
      </c>
      <c r="C18" s="21"/>
      <c r="D18" s="21"/>
      <c r="E18" s="21"/>
      <c r="F18" s="27"/>
      <c r="G18" s="40"/>
      <c r="H18" s="84"/>
      <c r="I18" s="84"/>
      <c r="J18" s="85"/>
      <c r="K18" s="84"/>
      <c r="L18" s="85"/>
      <c r="M18" s="84"/>
      <c r="N18" s="85"/>
      <c r="O18" s="84"/>
      <c r="P18" s="85"/>
      <c r="Q18" s="84"/>
      <c r="R18" s="85"/>
      <c r="S18" s="84"/>
      <c r="T18" s="85"/>
      <c r="U18" s="84"/>
      <c r="V18" s="85"/>
      <c r="W18" s="84"/>
      <c r="X18" s="85"/>
      <c r="Y18" s="96"/>
      <c r="Z18" s="85"/>
      <c r="AA18" s="86"/>
    </row>
    <row r="19" spans="1:27" s="50" customFormat="1">
      <c r="A19" s="49">
        <v>7</v>
      </c>
      <c r="B19" s="57" t="s">
        <v>28</v>
      </c>
      <c r="C19" s="56">
        <v>1.5</v>
      </c>
      <c r="D19" s="77">
        <f t="shared" si="0"/>
        <v>1.5</v>
      </c>
      <c r="E19" s="77">
        <f t="shared" si="1"/>
        <v>0</v>
      </c>
      <c r="F19" s="74" t="s">
        <v>35</v>
      </c>
      <c r="G19" s="37"/>
      <c r="H19" s="81">
        <v>1.5</v>
      </c>
      <c r="I19" s="107">
        <v>1.5</v>
      </c>
      <c r="J19" s="82"/>
      <c r="K19" s="80"/>
      <c r="L19" s="82"/>
      <c r="M19" s="80"/>
      <c r="N19" s="82"/>
      <c r="O19" s="80"/>
      <c r="P19" s="82"/>
      <c r="Q19" s="80"/>
      <c r="R19" s="82"/>
      <c r="S19" s="80"/>
      <c r="T19" s="82"/>
      <c r="U19" s="80"/>
      <c r="V19" s="82"/>
      <c r="W19" s="80"/>
      <c r="X19" s="82"/>
      <c r="Y19" s="95"/>
      <c r="Z19" s="82"/>
      <c r="AA19" s="83"/>
    </row>
    <row r="20" spans="1:27">
      <c r="A20" s="22"/>
      <c r="B20" s="20" t="s">
        <v>4</v>
      </c>
      <c r="C20" s="23"/>
      <c r="D20" s="23"/>
      <c r="E20" s="23"/>
      <c r="F20" s="28"/>
      <c r="G20" s="40"/>
      <c r="H20" s="84"/>
      <c r="I20" s="84"/>
      <c r="J20" s="85"/>
      <c r="K20" s="84"/>
      <c r="L20" s="85"/>
      <c r="M20" s="84"/>
      <c r="N20" s="85"/>
      <c r="O20" s="84"/>
      <c r="P20" s="85"/>
      <c r="Q20" s="84"/>
      <c r="R20" s="85"/>
      <c r="S20" s="84"/>
      <c r="T20" s="85"/>
      <c r="U20" s="84"/>
      <c r="V20" s="85"/>
      <c r="W20" s="84"/>
      <c r="X20" s="85"/>
      <c r="Y20" s="96"/>
      <c r="Z20" s="85"/>
      <c r="AA20" s="86"/>
    </row>
    <row r="21" spans="1:27" s="50" customFormat="1">
      <c r="A21" s="49">
        <v>8</v>
      </c>
      <c r="B21" s="76" t="s">
        <v>63</v>
      </c>
      <c r="C21" s="56">
        <v>1</v>
      </c>
      <c r="D21" s="77">
        <f t="shared" si="0"/>
        <v>1</v>
      </c>
      <c r="E21" s="77">
        <f t="shared" si="1"/>
        <v>0</v>
      </c>
      <c r="F21" s="74" t="s">
        <v>35</v>
      </c>
      <c r="G21" s="37"/>
      <c r="H21" s="81">
        <v>1</v>
      </c>
      <c r="I21" s="107">
        <v>1</v>
      </c>
      <c r="J21" s="82"/>
      <c r="K21" s="80"/>
      <c r="L21" s="82"/>
      <c r="M21" s="80"/>
      <c r="N21" s="82"/>
      <c r="O21" s="80"/>
      <c r="P21" s="82"/>
      <c r="Q21" s="80"/>
      <c r="R21" s="82"/>
      <c r="S21" s="80"/>
      <c r="T21" s="82"/>
      <c r="U21" s="80"/>
      <c r="V21" s="82"/>
      <c r="W21" s="80"/>
      <c r="X21" s="82"/>
      <c r="Y21" s="95"/>
      <c r="Z21" s="82"/>
      <c r="AA21" s="83"/>
    </row>
    <row r="22" spans="1:27" s="50" customFormat="1">
      <c r="A22" s="49">
        <v>9</v>
      </c>
      <c r="B22" s="58" t="s">
        <v>29</v>
      </c>
      <c r="C22" s="56">
        <v>1.5</v>
      </c>
      <c r="D22" s="77">
        <f t="shared" si="0"/>
        <v>2</v>
      </c>
      <c r="E22" s="77">
        <f t="shared" si="1"/>
        <v>0.5</v>
      </c>
      <c r="F22" s="74" t="s">
        <v>35</v>
      </c>
      <c r="G22" s="37"/>
      <c r="H22" s="80"/>
      <c r="I22" s="80"/>
      <c r="J22" s="103">
        <v>1.5</v>
      </c>
      <c r="K22" s="115">
        <v>2</v>
      </c>
      <c r="L22" s="82"/>
      <c r="M22" s="80"/>
      <c r="N22" s="82"/>
      <c r="O22" s="80"/>
      <c r="P22" s="82"/>
      <c r="Q22" s="80"/>
      <c r="R22" s="82"/>
      <c r="S22" s="80"/>
      <c r="T22" s="82"/>
      <c r="U22" s="80"/>
      <c r="V22" s="82"/>
      <c r="W22" s="80"/>
      <c r="X22" s="82"/>
      <c r="Y22" s="95"/>
      <c r="Z22" s="82"/>
      <c r="AA22" s="83"/>
    </row>
    <row r="23" spans="1:27" s="50" customFormat="1">
      <c r="A23" s="49">
        <v>10</v>
      </c>
      <c r="B23" s="76" t="s">
        <v>48</v>
      </c>
      <c r="C23" s="18">
        <v>2</v>
      </c>
      <c r="D23" s="77">
        <f t="shared" si="0"/>
        <v>3</v>
      </c>
      <c r="E23" s="77">
        <f t="shared" si="1"/>
        <v>1</v>
      </c>
      <c r="F23" s="74" t="s">
        <v>35</v>
      </c>
      <c r="G23" s="37"/>
      <c r="H23" s="80"/>
      <c r="I23" s="80"/>
      <c r="J23" s="102">
        <v>2</v>
      </c>
      <c r="K23" s="80"/>
      <c r="L23" s="82"/>
      <c r="M23" s="107">
        <v>3</v>
      </c>
      <c r="N23" s="82"/>
      <c r="O23" s="80"/>
      <c r="P23" s="82"/>
      <c r="Q23" s="80"/>
      <c r="R23" s="82"/>
      <c r="S23" s="80"/>
      <c r="T23" s="82"/>
      <c r="U23" s="80"/>
      <c r="V23" s="82"/>
      <c r="W23" s="80"/>
      <c r="X23" s="82"/>
      <c r="Y23" s="95"/>
      <c r="Z23" s="82"/>
      <c r="AA23" s="83"/>
    </row>
    <row r="24" spans="1:27" s="50" customFormat="1">
      <c r="A24" s="71">
        <v>11</v>
      </c>
      <c r="B24" s="76" t="s">
        <v>69</v>
      </c>
      <c r="C24" s="73">
        <v>2</v>
      </c>
      <c r="D24" s="77">
        <f t="shared" si="0"/>
        <v>1</v>
      </c>
      <c r="E24" s="77">
        <f t="shared" si="1"/>
        <v>-1</v>
      </c>
      <c r="F24" s="74" t="s">
        <v>35</v>
      </c>
      <c r="G24" s="75"/>
      <c r="H24" s="80"/>
      <c r="I24" s="80"/>
      <c r="J24" s="102">
        <v>2</v>
      </c>
      <c r="K24" s="107">
        <v>1</v>
      </c>
      <c r="L24" s="82"/>
      <c r="M24" s="80"/>
      <c r="N24" s="82"/>
      <c r="O24" s="80"/>
      <c r="P24" s="82"/>
      <c r="Q24" s="80"/>
      <c r="R24" s="82"/>
      <c r="S24" s="80"/>
      <c r="T24" s="82"/>
      <c r="U24" s="80"/>
      <c r="V24" s="82"/>
      <c r="W24" s="80"/>
      <c r="X24" s="82"/>
      <c r="Y24" s="95"/>
      <c r="Z24" s="82"/>
      <c r="AA24" s="83"/>
    </row>
    <row r="25" spans="1:27" s="50" customFormat="1">
      <c r="A25" s="49">
        <v>12</v>
      </c>
      <c r="B25" s="76" t="s">
        <v>59</v>
      </c>
      <c r="C25" s="59">
        <v>2</v>
      </c>
      <c r="D25" s="77">
        <f t="shared" si="0"/>
        <v>2</v>
      </c>
      <c r="E25" s="77">
        <f t="shared" si="1"/>
        <v>0</v>
      </c>
      <c r="F25" s="74" t="s">
        <v>35</v>
      </c>
      <c r="G25" s="37"/>
      <c r="H25" s="80"/>
      <c r="I25" s="80"/>
      <c r="J25" s="82"/>
      <c r="K25" s="107">
        <v>2</v>
      </c>
      <c r="L25" s="102">
        <v>2</v>
      </c>
      <c r="M25" s="80"/>
      <c r="N25" s="82"/>
      <c r="O25" s="80"/>
      <c r="P25" s="82"/>
      <c r="Q25" s="80"/>
      <c r="R25" s="82"/>
      <c r="S25" s="80"/>
      <c r="T25" s="82"/>
      <c r="U25" s="80"/>
      <c r="V25" s="82"/>
      <c r="W25" s="80"/>
      <c r="X25" s="82"/>
      <c r="Y25" s="95"/>
      <c r="Z25" s="82"/>
      <c r="AA25" s="83"/>
    </row>
    <row r="26" spans="1:27">
      <c r="A26" s="19"/>
      <c r="B26" s="20" t="s">
        <v>5</v>
      </c>
      <c r="C26" s="21"/>
      <c r="D26" s="21"/>
      <c r="E26" s="21"/>
      <c r="F26" s="27"/>
      <c r="G26" s="40"/>
      <c r="H26" s="84"/>
      <c r="I26" s="84"/>
      <c r="J26" s="85"/>
      <c r="K26" s="84"/>
      <c r="L26" s="85"/>
      <c r="M26" s="84"/>
      <c r="N26" s="85"/>
      <c r="O26" s="84"/>
      <c r="P26" s="85"/>
      <c r="Q26" s="84"/>
      <c r="R26" s="85"/>
      <c r="S26" s="84"/>
      <c r="T26" s="85"/>
      <c r="U26" s="84"/>
      <c r="V26" s="85"/>
      <c r="W26" s="84"/>
      <c r="X26" s="85"/>
      <c r="Y26" s="96"/>
      <c r="Z26" s="85"/>
      <c r="AA26" s="86"/>
    </row>
    <row r="27" spans="1:27" s="50" customFormat="1" ht="22.5">
      <c r="A27" s="51">
        <v>13</v>
      </c>
      <c r="B27" s="89" t="s">
        <v>64</v>
      </c>
      <c r="C27" s="64">
        <v>10</v>
      </c>
      <c r="D27" s="77">
        <f t="shared" si="0"/>
        <v>9</v>
      </c>
      <c r="E27" s="77">
        <f t="shared" si="1"/>
        <v>-1</v>
      </c>
      <c r="F27" s="74" t="s">
        <v>35</v>
      </c>
      <c r="G27" s="37"/>
      <c r="H27" s="80"/>
      <c r="I27" s="80"/>
      <c r="J27" s="82"/>
      <c r="K27" s="80"/>
      <c r="L27" s="82"/>
      <c r="M27" s="80"/>
      <c r="N27" s="102">
        <v>7.5</v>
      </c>
      <c r="O27" s="107">
        <v>7</v>
      </c>
      <c r="P27" s="102">
        <v>2.5</v>
      </c>
      <c r="Q27" s="107">
        <v>2</v>
      </c>
      <c r="R27" s="82"/>
      <c r="S27" s="80"/>
      <c r="T27" s="82"/>
      <c r="U27" s="80"/>
      <c r="V27" s="82"/>
      <c r="W27" s="80"/>
      <c r="X27" s="82"/>
      <c r="Y27" s="95"/>
      <c r="Z27" s="82"/>
      <c r="AA27" s="83"/>
    </row>
    <row r="28" spans="1:27" s="50" customFormat="1" ht="22.5">
      <c r="A28" s="72">
        <v>14</v>
      </c>
      <c r="B28" s="89" t="s">
        <v>53</v>
      </c>
      <c r="C28" s="64">
        <v>5</v>
      </c>
      <c r="D28" s="77">
        <f t="shared" si="0"/>
        <v>4</v>
      </c>
      <c r="E28" s="77">
        <f t="shared" si="1"/>
        <v>-1</v>
      </c>
      <c r="F28" s="74" t="s">
        <v>35</v>
      </c>
      <c r="G28" s="37"/>
      <c r="H28" s="80"/>
      <c r="I28" s="80"/>
      <c r="J28" s="82"/>
      <c r="K28" s="80"/>
      <c r="L28" s="82"/>
      <c r="M28" s="80"/>
      <c r="N28" s="82"/>
      <c r="O28" s="80"/>
      <c r="P28" s="102">
        <v>3</v>
      </c>
      <c r="Q28" s="107">
        <v>3</v>
      </c>
      <c r="R28" s="102">
        <v>2</v>
      </c>
      <c r="S28" s="107">
        <v>1</v>
      </c>
      <c r="T28" s="82"/>
      <c r="U28" s="80"/>
      <c r="V28" s="82"/>
      <c r="W28" s="80"/>
      <c r="X28" s="82"/>
      <c r="Y28" s="95"/>
      <c r="Z28" s="82"/>
      <c r="AA28" s="83"/>
    </row>
    <row r="29" spans="1:27" s="50" customFormat="1">
      <c r="A29" s="72">
        <v>15</v>
      </c>
      <c r="B29" s="65" t="s">
        <v>33</v>
      </c>
      <c r="C29" s="64">
        <v>2</v>
      </c>
      <c r="D29" s="77">
        <f t="shared" si="0"/>
        <v>1.75</v>
      </c>
      <c r="E29" s="77">
        <f t="shared" si="1"/>
        <v>-0.25</v>
      </c>
      <c r="F29" s="74" t="s">
        <v>35</v>
      </c>
      <c r="G29" s="37"/>
      <c r="H29" s="80"/>
      <c r="I29" s="80"/>
      <c r="J29" s="82"/>
      <c r="K29" s="80"/>
      <c r="L29" s="82"/>
      <c r="M29" s="80"/>
      <c r="N29" s="82"/>
      <c r="O29" s="80"/>
      <c r="P29" s="82"/>
      <c r="Q29" s="80"/>
      <c r="R29" s="102">
        <v>2</v>
      </c>
      <c r="S29" s="107">
        <v>1.75</v>
      </c>
      <c r="T29" s="82"/>
      <c r="U29" s="80"/>
      <c r="V29" s="82"/>
      <c r="W29" s="80"/>
      <c r="X29" s="82"/>
      <c r="Y29" s="95"/>
      <c r="Z29" s="82"/>
      <c r="AA29" s="83"/>
    </row>
    <row r="30" spans="1:27" s="50" customFormat="1" ht="22.5">
      <c r="A30" s="72">
        <v>16</v>
      </c>
      <c r="B30" s="90" t="s">
        <v>65</v>
      </c>
      <c r="C30" s="64">
        <v>2</v>
      </c>
      <c r="D30" s="77">
        <f t="shared" si="0"/>
        <v>3</v>
      </c>
      <c r="E30" s="77">
        <f t="shared" si="1"/>
        <v>1</v>
      </c>
      <c r="F30" s="74" t="s">
        <v>35</v>
      </c>
      <c r="G30" s="91"/>
      <c r="H30" s="93"/>
      <c r="I30" s="80"/>
      <c r="J30" s="82"/>
      <c r="K30" s="80"/>
      <c r="L30" s="82"/>
      <c r="M30" s="80"/>
      <c r="N30" s="82"/>
      <c r="O30" s="80"/>
      <c r="P30" s="82"/>
      <c r="Q30" s="80"/>
      <c r="R30" s="102">
        <v>2</v>
      </c>
      <c r="S30" s="107">
        <v>3</v>
      </c>
      <c r="T30" s="82"/>
      <c r="U30" s="80"/>
      <c r="V30" s="82"/>
      <c r="W30" s="80"/>
      <c r="X30" s="82"/>
      <c r="Y30" s="95"/>
      <c r="Z30" s="82"/>
      <c r="AA30" s="83"/>
    </row>
    <row r="31" spans="1:27">
      <c r="A31" s="19"/>
      <c r="B31" s="20" t="s">
        <v>12</v>
      </c>
      <c r="C31" s="21"/>
      <c r="D31" s="21"/>
      <c r="E31" s="21"/>
      <c r="F31" s="105"/>
      <c r="G31" s="92"/>
      <c r="H31" s="94"/>
      <c r="I31" s="84"/>
      <c r="J31" s="85"/>
      <c r="K31" s="84"/>
      <c r="L31" s="85"/>
      <c r="M31" s="84"/>
      <c r="N31" s="85"/>
      <c r="O31" s="84"/>
      <c r="P31" s="85"/>
      <c r="Q31" s="84"/>
      <c r="R31" s="85"/>
      <c r="S31" s="84"/>
      <c r="T31" s="85"/>
      <c r="U31" s="84"/>
      <c r="V31" s="85"/>
      <c r="W31" s="84"/>
      <c r="X31" s="85"/>
      <c r="Y31" s="96"/>
      <c r="Z31" s="85"/>
      <c r="AA31" s="86"/>
    </row>
    <row r="32" spans="1:27" s="50" customFormat="1">
      <c r="A32" s="49">
        <v>17</v>
      </c>
      <c r="B32" s="76" t="s">
        <v>31</v>
      </c>
      <c r="C32" s="60">
        <v>3</v>
      </c>
      <c r="D32" s="77">
        <f t="shared" si="0"/>
        <v>2.25</v>
      </c>
      <c r="E32" s="77">
        <f t="shared" si="1"/>
        <v>-0.75</v>
      </c>
      <c r="F32" s="74" t="s">
        <v>35</v>
      </c>
      <c r="G32" s="37"/>
      <c r="H32" s="80"/>
      <c r="I32" s="80"/>
      <c r="J32" s="82"/>
      <c r="K32" s="80"/>
      <c r="L32" s="102">
        <v>3</v>
      </c>
      <c r="M32" s="107">
        <v>2</v>
      </c>
      <c r="N32" s="82"/>
      <c r="O32" s="107">
        <v>0.25</v>
      </c>
      <c r="P32" s="82"/>
      <c r="Q32" s="80"/>
      <c r="R32" s="82"/>
      <c r="S32" s="80"/>
      <c r="T32" s="82"/>
      <c r="U32" s="80"/>
      <c r="V32" s="82"/>
      <c r="W32" s="80"/>
      <c r="X32" s="82"/>
      <c r="Y32" s="95"/>
      <c r="Z32" s="82"/>
      <c r="AA32" s="83"/>
    </row>
    <row r="33" spans="1:28" s="50" customFormat="1">
      <c r="A33" s="49">
        <v>18</v>
      </c>
      <c r="B33" s="61" t="s">
        <v>54</v>
      </c>
      <c r="C33" s="60">
        <v>4</v>
      </c>
      <c r="D33" s="77">
        <f t="shared" si="0"/>
        <v>3</v>
      </c>
      <c r="E33" s="77">
        <f t="shared" si="1"/>
        <v>-1</v>
      </c>
      <c r="F33" s="74" t="s">
        <v>35</v>
      </c>
      <c r="G33" s="37"/>
      <c r="H33" s="80"/>
      <c r="I33" s="80"/>
      <c r="J33" s="82"/>
      <c r="K33" s="80"/>
      <c r="L33" s="82"/>
      <c r="M33" s="80"/>
      <c r="N33" s="82"/>
      <c r="O33" s="80"/>
      <c r="P33" s="82"/>
      <c r="Q33" s="80"/>
      <c r="R33" s="82"/>
      <c r="S33" s="80"/>
      <c r="T33" s="102">
        <v>4</v>
      </c>
      <c r="U33" s="107">
        <v>3</v>
      </c>
      <c r="V33" s="82"/>
      <c r="W33" s="80"/>
      <c r="X33" s="82"/>
      <c r="Y33" s="95"/>
      <c r="Z33" s="82"/>
      <c r="AA33" s="83"/>
    </row>
    <row r="34" spans="1:28" s="50" customFormat="1">
      <c r="A34" s="49">
        <v>19</v>
      </c>
      <c r="B34" s="63" t="s">
        <v>32</v>
      </c>
      <c r="C34" s="62">
        <v>2</v>
      </c>
      <c r="D34" s="77">
        <f t="shared" si="0"/>
        <v>3</v>
      </c>
      <c r="E34" s="77">
        <f t="shared" si="1"/>
        <v>1</v>
      </c>
      <c r="F34" s="74" t="s">
        <v>35</v>
      </c>
      <c r="G34" s="37"/>
      <c r="H34" s="80"/>
      <c r="I34" s="80"/>
      <c r="J34" s="82"/>
      <c r="K34" s="80"/>
      <c r="L34" s="82"/>
      <c r="M34" s="80"/>
      <c r="N34" s="82"/>
      <c r="O34" s="80"/>
      <c r="P34" s="82"/>
      <c r="Q34" s="80"/>
      <c r="R34" s="82"/>
      <c r="S34" s="80"/>
      <c r="T34" s="102">
        <v>2</v>
      </c>
      <c r="U34" s="107">
        <v>3</v>
      </c>
      <c r="V34" s="82"/>
      <c r="W34" s="80"/>
      <c r="X34" s="82"/>
      <c r="Y34" s="95"/>
      <c r="Z34" s="82"/>
      <c r="AA34" s="83"/>
    </row>
    <row r="35" spans="1:28">
      <c r="A35" s="19"/>
      <c r="B35" s="20" t="s">
        <v>14</v>
      </c>
      <c r="C35" s="21"/>
      <c r="D35" s="21"/>
      <c r="E35" s="21"/>
      <c r="F35" s="27"/>
      <c r="G35" s="40"/>
      <c r="H35" s="84"/>
      <c r="I35" s="84"/>
      <c r="J35" s="85"/>
      <c r="K35" s="84"/>
      <c r="L35" s="85"/>
      <c r="M35" s="84"/>
      <c r="N35" s="85"/>
      <c r="O35" s="84"/>
      <c r="P35" s="85"/>
      <c r="Q35" s="84"/>
      <c r="R35" s="85"/>
      <c r="S35" s="84"/>
      <c r="T35" s="85"/>
      <c r="U35" s="84"/>
      <c r="V35" s="85"/>
      <c r="W35" s="84"/>
      <c r="X35" s="85"/>
      <c r="Y35" s="96"/>
      <c r="Z35" s="85"/>
      <c r="AA35" s="86"/>
    </row>
    <row r="36" spans="1:28" s="50" customFormat="1">
      <c r="A36" s="70">
        <v>20</v>
      </c>
      <c r="B36" s="78" t="s">
        <v>37</v>
      </c>
      <c r="C36" s="69">
        <v>7</v>
      </c>
      <c r="D36" s="77">
        <f t="shared" si="0"/>
        <v>4.95</v>
      </c>
      <c r="E36" s="77">
        <f t="shared" si="1"/>
        <v>-2.0499999999999998</v>
      </c>
      <c r="F36" s="74" t="s">
        <v>35</v>
      </c>
      <c r="G36" s="37"/>
      <c r="H36" s="81">
        <v>1</v>
      </c>
      <c r="I36" s="107">
        <v>0.7</v>
      </c>
      <c r="J36" s="102">
        <v>1</v>
      </c>
      <c r="K36" s="107">
        <v>1</v>
      </c>
      <c r="L36" s="102">
        <v>1</v>
      </c>
      <c r="M36" s="107">
        <v>0.75</v>
      </c>
      <c r="N36" s="82"/>
      <c r="O36" s="80"/>
      <c r="P36" s="102">
        <v>1</v>
      </c>
      <c r="Q36" s="107">
        <v>0.75</v>
      </c>
      <c r="R36" s="102">
        <v>1</v>
      </c>
      <c r="S36" s="107">
        <v>0.75</v>
      </c>
      <c r="T36" s="102">
        <v>1</v>
      </c>
      <c r="U36" s="107">
        <v>0.75</v>
      </c>
      <c r="V36" s="82"/>
      <c r="W36" s="80"/>
      <c r="X36" s="102">
        <v>1</v>
      </c>
      <c r="Y36" s="159">
        <v>0.25</v>
      </c>
      <c r="Z36" s="82"/>
      <c r="AA36" s="83"/>
    </row>
    <row r="37" spans="1:28">
      <c r="A37" s="19"/>
      <c r="B37" s="20" t="s">
        <v>6</v>
      </c>
      <c r="C37" s="21"/>
      <c r="D37" s="21"/>
      <c r="E37" s="21"/>
      <c r="F37" s="27"/>
      <c r="G37" s="40"/>
      <c r="H37" s="84"/>
      <c r="I37" s="84"/>
      <c r="J37" s="85"/>
      <c r="K37" s="84"/>
      <c r="L37" s="85"/>
      <c r="M37" s="84"/>
      <c r="N37" s="85"/>
      <c r="O37" s="84"/>
      <c r="P37" s="85"/>
      <c r="Q37" s="84"/>
      <c r="R37" s="85"/>
      <c r="S37" s="84"/>
      <c r="T37" s="85"/>
      <c r="U37" s="84"/>
      <c r="V37" s="85"/>
      <c r="W37" s="84"/>
      <c r="X37" s="85"/>
      <c r="Y37" s="96"/>
      <c r="Z37" s="85"/>
      <c r="AA37" s="86"/>
    </row>
    <row r="38" spans="1:28" s="50" customFormat="1">
      <c r="A38" s="49">
        <v>21</v>
      </c>
      <c r="B38" s="78" t="s">
        <v>34</v>
      </c>
      <c r="C38" s="66">
        <v>1</v>
      </c>
      <c r="D38" s="77">
        <f t="shared" si="0"/>
        <v>0.75</v>
      </c>
      <c r="E38" s="77">
        <f>D38-C38</f>
        <v>-0.25</v>
      </c>
      <c r="F38" s="74" t="s">
        <v>35</v>
      </c>
      <c r="G38" s="37"/>
      <c r="H38" s="80"/>
      <c r="I38" s="80"/>
      <c r="J38" s="82"/>
      <c r="K38" s="80"/>
      <c r="L38" s="82"/>
      <c r="M38" s="80"/>
      <c r="N38" s="82"/>
      <c r="O38" s="80"/>
      <c r="P38" s="82"/>
      <c r="Q38" s="80"/>
      <c r="R38" s="82"/>
      <c r="S38" s="80"/>
      <c r="T38" s="82"/>
      <c r="U38" s="80"/>
      <c r="V38" s="82"/>
      <c r="W38" s="80"/>
      <c r="X38" s="82"/>
      <c r="Y38" s="95"/>
      <c r="Z38" s="102">
        <v>1</v>
      </c>
      <c r="AA38" s="160">
        <v>0.75</v>
      </c>
    </row>
    <row r="39" spans="1:28" s="50" customFormat="1">
      <c r="A39" s="71">
        <v>22</v>
      </c>
      <c r="B39" s="78" t="s">
        <v>66</v>
      </c>
      <c r="C39" s="67">
        <v>1.5</v>
      </c>
      <c r="D39" s="77">
        <f t="shared" si="0"/>
        <v>1.5</v>
      </c>
      <c r="E39" s="77">
        <f t="shared" ref="E39:E41" si="2">D39-C39</f>
        <v>0</v>
      </c>
      <c r="F39" s="74" t="s">
        <v>35</v>
      </c>
      <c r="G39" s="37"/>
      <c r="H39" s="80"/>
      <c r="I39" s="80"/>
      <c r="J39" s="82"/>
      <c r="K39" s="80"/>
      <c r="L39" s="82"/>
      <c r="M39" s="80"/>
      <c r="N39" s="82"/>
      <c r="O39" s="80"/>
      <c r="P39" s="82"/>
      <c r="Q39" s="80"/>
      <c r="R39" s="82"/>
      <c r="S39" s="80"/>
      <c r="T39" s="82"/>
      <c r="U39" s="80"/>
      <c r="V39" s="82"/>
      <c r="W39" s="80"/>
      <c r="X39" s="82"/>
      <c r="Y39" s="95"/>
      <c r="Z39" s="102">
        <v>1.5</v>
      </c>
      <c r="AA39" s="160">
        <v>1.5</v>
      </c>
    </row>
    <row r="40" spans="1:28" s="50" customFormat="1">
      <c r="A40" s="71">
        <v>23</v>
      </c>
      <c r="B40" s="76" t="s">
        <v>57</v>
      </c>
      <c r="C40" s="68">
        <v>1</v>
      </c>
      <c r="D40" s="77">
        <f t="shared" si="0"/>
        <v>1.25</v>
      </c>
      <c r="E40" s="77">
        <f t="shared" si="2"/>
        <v>0.25</v>
      </c>
      <c r="F40" s="74" t="s">
        <v>35</v>
      </c>
      <c r="G40" s="37"/>
      <c r="H40" s="80"/>
      <c r="I40" s="80"/>
      <c r="J40" s="82"/>
      <c r="K40" s="80"/>
      <c r="L40" s="82"/>
      <c r="M40" s="80"/>
      <c r="N40" s="82"/>
      <c r="O40" s="80"/>
      <c r="P40" s="82"/>
      <c r="Q40" s="80"/>
      <c r="R40" s="82"/>
      <c r="S40" s="80"/>
      <c r="T40" s="82"/>
      <c r="U40" s="80"/>
      <c r="V40" s="82"/>
      <c r="W40" s="80"/>
      <c r="X40" s="82"/>
      <c r="Y40" s="95"/>
      <c r="Z40" s="102">
        <v>1</v>
      </c>
      <c r="AA40" s="160">
        <v>1.25</v>
      </c>
    </row>
    <row r="41" spans="1:28" s="50" customFormat="1" ht="23.25" thickBot="1">
      <c r="A41" s="52">
        <v>24</v>
      </c>
      <c r="B41" s="89" t="s">
        <v>58</v>
      </c>
      <c r="C41" s="24">
        <v>1</v>
      </c>
      <c r="D41" s="77">
        <f t="shared" si="0"/>
        <v>0.5</v>
      </c>
      <c r="E41" s="77">
        <f t="shared" si="2"/>
        <v>-0.5</v>
      </c>
      <c r="F41" s="74" t="s">
        <v>35</v>
      </c>
      <c r="G41" s="38"/>
      <c r="H41" s="87"/>
      <c r="I41" s="87"/>
      <c r="J41" s="88"/>
      <c r="K41" s="87"/>
      <c r="L41" s="88"/>
      <c r="M41" s="87"/>
      <c r="N41" s="88"/>
      <c r="O41" s="87"/>
      <c r="P41" s="88"/>
      <c r="Q41" s="87"/>
      <c r="R41" s="88"/>
      <c r="S41" s="87"/>
      <c r="T41" s="88"/>
      <c r="U41" s="87"/>
      <c r="V41" s="88"/>
      <c r="W41" s="87"/>
      <c r="X41" s="88"/>
      <c r="Y41" s="97"/>
      <c r="Z41" s="104">
        <v>1</v>
      </c>
      <c r="AA41" s="161">
        <v>0.5</v>
      </c>
    </row>
    <row r="42" spans="1:28">
      <c r="A42" s="29"/>
      <c r="B42" s="30" t="s">
        <v>7</v>
      </c>
      <c r="C42" s="32">
        <f>SUM(C11:C41)</f>
        <v>72.8</v>
      </c>
      <c r="D42" s="34">
        <f>SUM(D11:D41)</f>
        <v>78.900000000000006</v>
      </c>
      <c r="E42" s="34">
        <f>SUM(E11:E41)</f>
        <v>6.1000000000000005</v>
      </c>
      <c r="F42" s="108"/>
      <c r="G42" s="36"/>
      <c r="H42" s="117">
        <f>SUM(H10:H41)</f>
        <v>7.3</v>
      </c>
      <c r="I42" s="118">
        <f>SUM(I10:I41)</f>
        <v>7</v>
      </c>
      <c r="J42" s="119">
        <f>SUM(J10:J41)</f>
        <v>8</v>
      </c>
      <c r="K42" s="118">
        <f>SUM(K10:K41)</f>
        <v>8</v>
      </c>
      <c r="L42" s="119">
        <f>SUM(L10:L41)</f>
        <v>7.5</v>
      </c>
      <c r="M42" s="119">
        <f t="shared" ref="M42:P42" si="3">SUM(M10:M41)</f>
        <v>7.4</v>
      </c>
      <c r="N42" s="119">
        <f t="shared" si="3"/>
        <v>8</v>
      </c>
      <c r="O42" s="119">
        <f t="shared" si="3"/>
        <v>7.75</v>
      </c>
      <c r="P42" s="119">
        <f t="shared" si="3"/>
        <v>8</v>
      </c>
      <c r="Q42" s="119">
        <f t="shared" ref="Q42" si="4">SUM(Q10:Q41)</f>
        <v>7.75</v>
      </c>
      <c r="R42" s="119">
        <f t="shared" ref="R42" si="5">SUM(R10:R41)</f>
        <v>7.5</v>
      </c>
      <c r="S42" s="119">
        <f t="shared" ref="S42:T42" si="6">SUM(S10:S41)</f>
        <v>8.5</v>
      </c>
      <c r="T42" s="119">
        <f t="shared" si="6"/>
        <v>7.5</v>
      </c>
      <c r="U42" s="119">
        <f t="shared" ref="U42" si="7">SUM(U10:U41)</f>
        <v>8.75</v>
      </c>
      <c r="V42" s="119">
        <f t="shared" ref="V42" si="8">SUM(V10:V41)</f>
        <v>7</v>
      </c>
      <c r="W42" s="119">
        <f t="shared" ref="W42:X42" si="9">SUM(W10:W41)</f>
        <v>8</v>
      </c>
      <c r="X42" s="119">
        <f t="shared" si="9"/>
        <v>7</v>
      </c>
      <c r="Y42" s="119">
        <f t="shared" ref="Y42" si="10">SUM(Y10:Y41)</f>
        <v>8.25</v>
      </c>
      <c r="Z42" s="119">
        <f t="shared" ref="Z42" si="11">SUM(Z10:Z41)</f>
        <v>5</v>
      </c>
      <c r="AA42" s="119">
        <f t="shared" ref="AA42" si="12">SUM(AA10:AA41)</f>
        <v>7.5</v>
      </c>
      <c r="AB42" s="116"/>
    </row>
    <row r="43" spans="1:28">
      <c r="A43" s="16"/>
      <c r="B43" s="31" t="s">
        <v>8</v>
      </c>
      <c r="C43" s="33">
        <v>0.1</v>
      </c>
      <c r="D43" s="35">
        <v>0</v>
      </c>
      <c r="E43" s="35"/>
      <c r="F43" s="109"/>
      <c r="G43" s="4"/>
      <c r="H43" s="121"/>
      <c r="I43" s="122"/>
      <c r="J43" s="122"/>
      <c r="K43" s="121"/>
      <c r="L43" s="124"/>
      <c r="M43" s="121"/>
      <c r="N43" s="124"/>
      <c r="O43" s="121"/>
      <c r="P43" s="120"/>
      <c r="Q43" s="126"/>
      <c r="R43" s="124"/>
      <c r="S43" s="121"/>
      <c r="T43" s="120"/>
      <c r="U43" s="126"/>
      <c r="V43" s="120"/>
      <c r="W43" s="126"/>
      <c r="X43" s="125"/>
      <c r="Y43" s="126"/>
      <c r="Z43" s="122"/>
      <c r="AA43" s="123"/>
    </row>
    <row r="44" spans="1:28">
      <c r="A44" s="139"/>
      <c r="B44" s="140" t="s">
        <v>9</v>
      </c>
      <c r="C44" s="141">
        <f>C42*(1+C43)</f>
        <v>80.08</v>
      </c>
      <c r="D44" s="142">
        <f>D42*(1+D43)</f>
        <v>78.900000000000006</v>
      </c>
      <c r="E44" s="143"/>
      <c r="F44" s="144"/>
      <c r="G44" s="145"/>
      <c r="H44" s="156"/>
      <c r="I44" s="150"/>
      <c r="J44" s="146"/>
      <c r="K44" s="147"/>
      <c r="L44" s="148"/>
      <c r="M44" s="149"/>
      <c r="N44" s="150"/>
      <c r="O44" s="147"/>
      <c r="P44" s="151"/>
      <c r="Q44" s="147"/>
      <c r="R44" s="148"/>
      <c r="S44" s="147"/>
      <c r="T44" s="155"/>
      <c r="U44" s="152"/>
      <c r="V44" s="150"/>
      <c r="W44" s="153"/>
      <c r="X44" s="150"/>
      <c r="Y44" s="152"/>
      <c r="Z44" s="150"/>
      <c r="AA44" s="154"/>
    </row>
    <row r="45" spans="1:28">
      <c r="A45" s="137"/>
      <c r="B45" s="137"/>
      <c r="C45" s="137"/>
      <c r="D45" s="137"/>
      <c r="E45" s="137"/>
      <c r="F45" s="137"/>
      <c r="G45" s="138"/>
      <c r="H45" s="157"/>
      <c r="I45" s="157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</row>
    <row r="46" spans="1:28">
      <c r="A46" s="129"/>
      <c r="B46" s="158" t="s">
        <v>55</v>
      </c>
      <c r="C46" s="127"/>
      <c r="D46" s="127"/>
      <c r="E46" s="127"/>
      <c r="F46" s="127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</row>
    <row r="47" spans="1:28">
      <c r="A47" s="130"/>
      <c r="B47" s="158" t="s">
        <v>56</v>
      </c>
      <c r="C47" s="127"/>
      <c r="D47" s="127"/>
      <c r="E47" s="127"/>
      <c r="F47" s="127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</row>
    <row r="48" spans="1:28">
      <c r="A48" s="132" t="s">
        <v>40</v>
      </c>
      <c r="B48" s="158" t="s">
        <v>46</v>
      </c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</row>
    <row r="49" spans="1:27">
      <c r="A49" s="132" t="s">
        <v>35</v>
      </c>
      <c r="B49" s="158" t="s">
        <v>47</v>
      </c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</row>
    <row r="50" spans="1:27" s="111" customForma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</row>
    <row r="51" spans="1:27" ht="18.75">
      <c r="A51" s="131" t="s">
        <v>16</v>
      </c>
      <c r="B51" s="132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</row>
    <row r="52" spans="1:27">
      <c r="A52" s="133" t="s">
        <v>18</v>
      </c>
      <c r="B52" s="133" t="s">
        <v>19</v>
      </c>
      <c r="C52" s="128"/>
      <c r="D52" s="134" t="s">
        <v>24</v>
      </c>
      <c r="E52" s="134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</row>
    <row r="53" spans="1:27">
      <c r="A53" s="135">
        <v>41367</v>
      </c>
      <c r="B53" s="136" t="s">
        <v>17</v>
      </c>
      <c r="C53" s="128"/>
      <c r="D53" s="167" t="s">
        <v>43</v>
      </c>
      <c r="E53" s="167"/>
      <c r="F53" s="167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</row>
    <row r="54" spans="1:27">
      <c r="A54" s="135">
        <v>41367</v>
      </c>
      <c r="B54" s="132" t="s">
        <v>23</v>
      </c>
      <c r="C54" s="128"/>
      <c r="D54" s="167" t="s">
        <v>49</v>
      </c>
      <c r="E54" s="167"/>
      <c r="F54" s="167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</row>
    <row r="55" spans="1:27">
      <c r="A55" s="135">
        <v>41372</v>
      </c>
      <c r="B55" s="136" t="s">
        <v>67</v>
      </c>
      <c r="C55" s="128"/>
      <c r="D55" s="167" t="s">
        <v>50</v>
      </c>
      <c r="E55" s="167"/>
      <c r="F55" s="167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</row>
    <row r="56" spans="1:27">
      <c r="A56" s="135">
        <v>41376</v>
      </c>
      <c r="B56" s="136" t="s">
        <v>39</v>
      </c>
      <c r="C56" s="128"/>
      <c r="D56" s="167" t="s">
        <v>51</v>
      </c>
      <c r="E56" s="167"/>
      <c r="F56" s="167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</row>
    <row r="57" spans="1:27">
      <c r="A57" s="135">
        <v>41379</v>
      </c>
      <c r="B57" s="136" t="s">
        <v>68</v>
      </c>
      <c r="C57" s="128"/>
      <c r="D57" s="167" t="s">
        <v>52</v>
      </c>
      <c r="E57" s="167"/>
      <c r="F57" s="167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</row>
    <row r="58" spans="1:27">
      <c r="A58" s="135">
        <v>41382</v>
      </c>
      <c r="B58" s="136" t="s">
        <v>45</v>
      </c>
      <c r="C58" s="128"/>
      <c r="D58" s="167" t="s">
        <v>60</v>
      </c>
      <c r="E58" s="167"/>
      <c r="F58" s="167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</row>
  </sheetData>
  <mergeCells count="17">
    <mergeCell ref="A1:F1"/>
    <mergeCell ref="G9:I9"/>
    <mergeCell ref="J9:K9"/>
    <mergeCell ref="L9:M9"/>
    <mergeCell ref="D58:F58"/>
    <mergeCell ref="D53:F53"/>
    <mergeCell ref="D54:F54"/>
    <mergeCell ref="D55:F55"/>
    <mergeCell ref="D56:F56"/>
    <mergeCell ref="D57:F57"/>
    <mergeCell ref="Z9:AA9"/>
    <mergeCell ref="N9:O9"/>
    <mergeCell ref="P9:Q9"/>
    <mergeCell ref="R9:S9"/>
    <mergeCell ref="T9:U9"/>
    <mergeCell ref="V9:W9"/>
    <mergeCell ref="X9:Y9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Sheet1!Druckbereich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2013-04-29T14:10:22Z</dcterms:modified>
</cp:coreProperties>
</file>