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0" yWindow="45" windowWidth="15120" windowHeight="763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J7" i="1"/>
  <c r="K7" s="1"/>
  <c r="W40"/>
  <c r="S40"/>
  <c r="T40"/>
  <c r="R40"/>
  <c r="O40"/>
  <c r="J17"/>
  <c r="K17" s="1"/>
  <c r="J22"/>
  <c r="K22" s="1"/>
  <c r="I40"/>
  <c r="J8"/>
  <c r="K8" s="1"/>
  <c r="J9"/>
  <c r="K9" s="1"/>
  <c r="J11"/>
  <c r="K11" s="1"/>
  <c r="J12"/>
  <c r="K12" s="1"/>
  <c r="J13"/>
  <c r="K13" s="1"/>
  <c r="J14"/>
  <c r="K14" s="1"/>
  <c r="J16"/>
  <c r="K16" s="1"/>
  <c r="J18"/>
  <c r="K18" s="1"/>
  <c r="J20"/>
  <c r="K20" s="1"/>
  <c r="J21"/>
  <c r="K21" s="1"/>
  <c r="J23"/>
  <c r="K23" s="1"/>
  <c r="J24"/>
  <c r="K24" s="1"/>
  <c r="J26"/>
  <c r="K26" s="1"/>
  <c r="J27"/>
  <c r="K27" s="1"/>
  <c r="J28"/>
  <c r="K28" s="1"/>
  <c r="J30"/>
  <c r="K30" s="1"/>
  <c r="J31"/>
  <c r="K31" s="1"/>
  <c r="J32"/>
  <c r="K32" s="1"/>
  <c r="J39"/>
  <c r="K39" s="1"/>
  <c r="J37"/>
  <c r="K37" s="1"/>
  <c r="J34"/>
  <c r="K34" s="1"/>
  <c r="P40"/>
  <c r="Z40"/>
  <c r="Q40"/>
  <c r="X40"/>
  <c r="Y40"/>
  <c r="J40" l="1"/>
  <c r="K40" s="1"/>
</calcChain>
</file>

<file path=xl/sharedStrings.xml><?xml version="1.0" encoding="utf-8"?>
<sst xmlns="http://schemas.openxmlformats.org/spreadsheetml/2006/main" count="105" uniqueCount="93">
  <si>
    <t>Aufwand</t>
  </si>
  <si>
    <t>Priorität</t>
  </si>
  <si>
    <t>Status</t>
  </si>
  <si>
    <t>Arbeitsschritt</t>
  </si>
  <si>
    <t>Tätigkeiten</t>
  </si>
  <si>
    <t>Soll [h]</t>
  </si>
  <si>
    <t>Ist [h]</t>
  </si>
  <si>
    <t>Abweichung [%]</t>
  </si>
  <si>
    <t>Abhängigkeit</t>
  </si>
  <si>
    <t>Nächster Schritt</t>
  </si>
  <si>
    <t>Geplanter Ablauf</t>
  </si>
  <si>
    <t>Voraussetzung</t>
  </si>
  <si>
    <t>Meilenstein
[Datum]</t>
  </si>
  <si>
    <t xml:space="preserve">Total: </t>
  </si>
  <si>
    <t>Projektmanagement</t>
  </si>
  <si>
    <t>Pufferzeit</t>
  </si>
  <si>
    <t>#102</t>
  </si>
  <si>
    <t>#103</t>
  </si>
  <si>
    <t>#201</t>
  </si>
  <si>
    <t>#301</t>
  </si>
  <si>
    <t>#302</t>
  </si>
  <si>
    <t>#303</t>
  </si>
  <si>
    <t>#401</t>
  </si>
  <si>
    <t>#402</t>
  </si>
  <si>
    <t>#403</t>
  </si>
  <si>
    <t>#501</t>
  </si>
  <si>
    <t>#502</t>
  </si>
  <si>
    <t>#503</t>
  </si>
  <si>
    <t>#601</t>
  </si>
  <si>
    <t>Reservezeit</t>
  </si>
  <si>
    <t>Abgabetermin</t>
  </si>
  <si>
    <t>x</t>
  </si>
  <si>
    <t>Geplanter Ablauf (x = Anzahl effektiv benötigte Stunden)</t>
  </si>
  <si>
    <t>#602</t>
  </si>
  <si>
    <t>#701</t>
  </si>
  <si>
    <t>#603</t>
  </si>
  <si>
    <t>#404</t>
  </si>
  <si>
    <t>#101</t>
  </si>
  <si>
    <t>#801</t>
  </si>
  <si>
    <t>Termine / Meilensteine</t>
  </si>
  <si>
    <t>Projektabgabe (Binden, hochladen)</t>
  </si>
  <si>
    <t>Karfreitag</t>
  </si>
  <si>
    <t>Ostermontag</t>
  </si>
  <si>
    <t>Arbeitsjournal führen (0.5h pro Tag)</t>
  </si>
  <si>
    <t>Zeitplanung "IST" nachtragen</t>
  </si>
  <si>
    <t>Gespräch mit Erstexperten</t>
  </si>
  <si>
    <t>Vorbereitung</t>
  </si>
  <si>
    <t>#202</t>
  </si>
  <si>
    <t>#203</t>
  </si>
  <si>
    <t>#204</t>
  </si>
  <si>
    <t>Tätigkeiten und Meilensteine erfassen</t>
  </si>
  <si>
    <t>Zeitplanung "SOLL" erstellen</t>
  </si>
  <si>
    <t>Entwicklungsumgebung Einrichten</t>
  </si>
  <si>
    <t>Dokumentenvorlage erstellen</t>
  </si>
  <si>
    <t>Technische Dokumentation führen</t>
  </si>
  <si>
    <t>Analyse und Design</t>
  </si>
  <si>
    <t>Testing</t>
  </si>
  <si>
    <t>Testfälle ermitteln</t>
  </si>
  <si>
    <t>Testdokumentation führen</t>
  </si>
  <si>
    <t>Abschluss</t>
  </si>
  <si>
    <t>Arbeitsjournal abschliessen</t>
  </si>
  <si>
    <t>Technische Dokumentation abschliessen</t>
  </si>
  <si>
    <t>Zeitplan abschliessen</t>
  </si>
  <si>
    <t>#700</t>
  </si>
  <si>
    <t>#800</t>
  </si>
  <si>
    <t>#405</t>
  </si>
  <si>
    <t>#702</t>
  </si>
  <si>
    <t>#703</t>
  </si>
  <si>
    <t>#704</t>
  </si>
  <si>
    <t>Implementation und Umsetzung</t>
  </si>
  <si>
    <t>Meilenstein</t>
  </si>
  <si>
    <t>#100</t>
  </si>
  <si>
    <t>#200</t>
  </si>
  <si>
    <t>#300</t>
  </si>
  <si>
    <t>#400</t>
  </si>
  <si>
    <t>#500</t>
  </si>
  <si>
    <t>#600</t>
  </si>
  <si>
    <t>Abweichungen vom geplanten Ablauf</t>
  </si>
  <si>
    <t>Zeitplan IPA</t>
  </si>
  <si>
    <t>IPA Simon Marty</t>
  </si>
  <si>
    <t>Analyse und Design abgeschlossen</t>
  </si>
  <si>
    <t>Activity Diagramme erstellen</t>
  </si>
  <si>
    <t>Struktogramme erstellen</t>
  </si>
  <si>
    <t>Vorhandener Code analysieren und Schlüsselstellen finden</t>
  </si>
  <si>
    <t>Erzeugung von Objekten in Simulink</t>
  </si>
  <si>
    <t>Findung von nicht existierenden Objekten</t>
  </si>
  <si>
    <t>Bearbeitung von Objekten in Simulink</t>
  </si>
  <si>
    <t>Code Testen</t>
  </si>
  <si>
    <t>Findung von Inkonsistenzen in Subordinate_List und Subordinate_Annotations</t>
  </si>
  <si>
    <t>#305</t>
  </si>
  <si>
    <t>Findung von fehlenden Einträgen in Subordinate_List</t>
  </si>
  <si>
    <t>OK</t>
  </si>
  <si>
    <t>Implementation abgeschlossen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</si>
</sst>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color theme="1"/>
      <name val="Arial"/>
      <family val="2"/>
    </font>
    <font>
      <sz val="12"/>
      <name val="Times New Roman"/>
      <family val="1"/>
    </font>
    <font>
      <b/>
      <i/>
      <sz val="20"/>
      <color indexed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0" tint="-0.149967955565050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Down">
        <bgColor theme="0" tint="-0.249977111117893"/>
      </patternFill>
    </fill>
    <fill>
      <patternFill patternType="lightDown">
        <bgColor theme="7" tint="0.399975585192419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 applyFill="0" applyBorder="0" applyProtection="0"/>
    <xf numFmtId="0" fontId="5" fillId="2" borderId="1">
      <alignment horizontal="center" vertical="center"/>
    </xf>
    <xf numFmtId="0" fontId="4" fillId="3" borderId="2"/>
    <xf numFmtId="0" fontId="2" fillId="0" borderId="3" applyFill="0" applyProtection="0">
      <alignment horizontal="center" vertical="center"/>
    </xf>
    <xf numFmtId="0" fontId="3" fillId="0" borderId="0" applyFill="0" applyProtection="0">
      <alignment vertical="center"/>
    </xf>
    <xf numFmtId="0" fontId="4" fillId="0" borderId="0" applyFill="0" applyBorder="0" applyProtection="0"/>
    <xf numFmtId="0" fontId="7" fillId="4" borderId="4" applyBorder="0">
      <alignment horizontal="center" vertical="center" textRotation="90"/>
    </xf>
  </cellStyleXfs>
  <cellXfs count="182">
    <xf numFmtId="0" fontId="0" fillId="0" borderId="0" xfId="0"/>
    <xf numFmtId="0" fontId="7" fillId="0" borderId="0" xfId="0" applyFont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6" fillId="11" borderId="5" xfId="6" applyFont="1" applyFill="1" applyBorder="1" applyAlignment="1">
      <alignment horizontal="left" vertical="center"/>
    </xf>
    <xf numFmtId="0" fontId="6" fillId="11" borderId="5" xfId="6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90"/>
    </xf>
    <xf numFmtId="0" fontId="7" fillId="8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textRotation="90"/>
    </xf>
    <xf numFmtId="0" fontId="7" fillId="6" borderId="7" xfId="0" applyFont="1" applyFill="1" applyBorder="1" applyAlignment="1">
      <alignment horizontal="center" vertical="center" textRotation="90"/>
    </xf>
    <xf numFmtId="0" fontId="7" fillId="5" borderId="7" xfId="0" applyFont="1" applyFill="1" applyBorder="1" applyAlignment="1">
      <alignment horizontal="center" vertical="center" textRotation="90"/>
    </xf>
    <xf numFmtId="0" fontId="7" fillId="7" borderId="7" xfId="0" applyFont="1" applyFill="1" applyBorder="1" applyAlignment="1">
      <alignment horizontal="center" vertical="center" textRotation="90" wrapText="1"/>
    </xf>
    <xf numFmtId="0" fontId="7" fillId="7" borderId="23" xfId="0" applyFont="1" applyFill="1" applyBorder="1" applyAlignment="1">
      <alignment horizontal="center" vertical="center" textRotation="90"/>
    </xf>
    <xf numFmtId="14" fontId="7" fillId="0" borderId="25" xfId="0" applyNumberFormat="1" applyFont="1" applyBorder="1" applyAlignment="1">
      <alignment horizontal="center" vertical="center" textRotation="90"/>
    </xf>
    <xf numFmtId="0" fontId="7" fillId="5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24" borderId="24" xfId="0" applyFont="1" applyFill="1" applyBorder="1" applyAlignment="1">
      <alignment horizontal="center" vertical="center"/>
    </xf>
    <xf numFmtId="0" fontId="7" fillId="24" borderId="20" xfId="0" applyFont="1" applyFill="1" applyBorder="1" applyAlignment="1">
      <alignment horizontal="center" vertical="center"/>
    </xf>
    <xf numFmtId="0" fontId="7" fillId="24" borderId="19" xfId="0" applyFont="1" applyFill="1" applyBorder="1" applyAlignment="1">
      <alignment horizontal="center" vertical="center"/>
    </xf>
    <xf numFmtId="0" fontId="7" fillId="23" borderId="29" xfId="0" applyFont="1" applyFill="1" applyBorder="1" applyAlignment="1">
      <alignment horizontal="center" vertical="center"/>
    </xf>
    <xf numFmtId="14" fontId="7" fillId="7" borderId="4" xfId="0" applyNumberFormat="1" applyFont="1" applyFill="1" applyBorder="1" applyAlignment="1">
      <alignment horizontal="center" vertical="center"/>
    </xf>
    <xf numFmtId="0" fontId="7" fillId="22" borderId="26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5" borderId="7" xfId="0" applyNumberFormat="1" applyFont="1" applyFill="1" applyBorder="1" applyAlignment="1">
      <alignment horizontal="center" vertical="center" textRotation="90"/>
    </xf>
    <xf numFmtId="0" fontId="7" fillId="9" borderId="1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2" fontId="7" fillId="15" borderId="5" xfId="0" applyNumberFormat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 textRotation="90"/>
    </xf>
    <xf numFmtId="164" fontId="7" fillId="5" borderId="2" xfId="0" applyNumberFormat="1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12" borderId="8" xfId="0" applyNumberFormat="1" applyFont="1" applyFill="1" applyBorder="1" applyAlignment="1">
      <alignment horizontal="center" vertical="center"/>
    </xf>
    <xf numFmtId="0" fontId="7" fillId="10" borderId="44" xfId="0" applyFont="1" applyFill="1" applyBorder="1" applyAlignment="1">
      <alignment horizontal="center" vertical="center"/>
    </xf>
    <xf numFmtId="14" fontId="7" fillId="4" borderId="29" xfId="0" applyNumberFormat="1" applyFont="1" applyFill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/>
    </xf>
    <xf numFmtId="164" fontId="7" fillId="0" borderId="25" xfId="0" applyNumberFormat="1" applyFont="1" applyFill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34" xfId="0" applyNumberFormat="1" applyFont="1" applyFill="1" applyBorder="1" applyAlignment="1">
      <alignment horizontal="center" vertical="center"/>
    </xf>
    <xf numFmtId="164" fontId="7" fillId="0" borderId="39" xfId="0" applyNumberFormat="1" applyFont="1" applyFill="1" applyBorder="1" applyAlignment="1">
      <alignment horizontal="center" vertical="center"/>
    </xf>
    <xf numFmtId="164" fontId="7" fillId="0" borderId="38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164" fontId="7" fillId="0" borderId="17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36" xfId="0" applyNumberFormat="1" applyFont="1" applyFill="1" applyBorder="1" applyAlignment="1">
      <alignment horizontal="center" vertical="center"/>
    </xf>
    <xf numFmtId="164" fontId="7" fillId="11" borderId="15" xfId="0" applyNumberFormat="1" applyFont="1" applyFill="1" applyBorder="1" applyAlignment="1">
      <alignment horizontal="center" vertical="center"/>
    </xf>
    <xf numFmtId="164" fontId="7" fillId="11" borderId="5" xfId="0" applyNumberFormat="1" applyFont="1" applyFill="1" applyBorder="1" applyAlignment="1">
      <alignment horizontal="center" vertical="center"/>
    </xf>
    <xf numFmtId="164" fontId="7" fillId="0" borderId="43" xfId="0" applyNumberFormat="1" applyFont="1" applyFill="1" applyBorder="1" applyAlignment="1">
      <alignment horizontal="center" vertical="center"/>
    </xf>
    <xf numFmtId="0" fontId="8" fillId="27" borderId="26" xfId="0" applyFont="1" applyFill="1" applyBorder="1" applyAlignment="1">
      <alignment horizontal="center" vertical="center"/>
    </xf>
    <xf numFmtId="164" fontId="7" fillId="27" borderId="4" xfId="0" applyNumberFormat="1" applyFont="1" applyFill="1" applyBorder="1" applyAlignment="1">
      <alignment horizontal="center" vertical="center"/>
    </xf>
    <xf numFmtId="164" fontId="7" fillId="27" borderId="14" xfId="0" applyNumberFormat="1" applyFont="1" applyFill="1" applyBorder="1" applyAlignment="1">
      <alignment horizontal="center" vertical="center"/>
    </xf>
    <xf numFmtId="0" fontId="7" fillId="25" borderId="24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20" borderId="45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28" borderId="26" xfId="0" applyFont="1" applyFill="1" applyBorder="1" applyAlignment="1">
      <alignment horizontal="center" vertical="center"/>
    </xf>
    <xf numFmtId="164" fontId="8" fillId="29" borderId="32" xfId="0" applyNumberFormat="1" applyFont="1" applyFill="1" applyBorder="1" applyAlignment="1">
      <alignment horizontal="center" vertical="center"/>
    </xf>
    <xf numFmtId="0" fontId="8" fillId="29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164" fontId="7" fillId="30" borderId="2" xfId="0" applyNumberFormat="1" applyFont="1" applyFill="1" applyBorder="1" applyAlignment="1">
      <alignment horizontal="center" vertical="center"/>
    </xf>
    <xf numFmtId="164" fontId="7" fillId="30" borderId="4" xfId="0" applyNumberFormat="1" applyFont="1" applyFill="1" applyBorder="1" applyAlignment="1">
      <alignment horizontal="center" vertical="center"/>
    </xf>
    <xf numFmtId="164" fontId="7" fillId="30" borderId="7" xfId="0" applyNumberFormat="1" applyFont="1" applyFill="1" applyBorder="1" applyAlignment="1">
      <alignment horizontal="center" vertical="center"/>
    </xf>
    <xf numFmtId="0" fontId="9" fillId="12" borderId="40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7" borderId="40" xfId="0" applyFont="1" applyFill="1" applyBorder="1" applyAlignment="1">
      <alignment horizontal="center" vertical="center"/>
    </xf>
    <xf numFmtId="0" fontId="9" fillId="17" borderId="2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9" fillId="10" borderId="40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left" vertical="center"/>
    </xf>
    <xf numFmtId="0" fontId="0" fillId="0" borderId="16" xfId="0" applyBorder="1"/>
    <xf numFmtId="0" fontId="0" fillId="0" borderId="21" xfId="0" applyBorder="1" applyAlignment="1">
      <alignment horizontal="left" vertical="center"/>
    </xf>
    <xf numFmtId="0" fontId="9" fillId="12" borderId="15" xfId="0" applyFont="1" applyFill="1" applyBorder="1" applyAlignment="1">
      <alignment horizontal="left" vertical="center"/>
    </xf>
    <xf numFmtId="0" fontId="9" fillId="12" borderId="6" xfId="0" applyFont="1" applyFill="1" applyBorder="1" applyAlignment="1">
      <alignment horizontal="left" vertical="center"/>
    </xf>
    <xf numFmtId="2" fontId="7" fillId="12" borderId="27" xfId="0" applyNumberFormat="1" applyFont="1" applyFill="1" applyBorder="1" applyAlignment="1">
      <alignment horizontal="center" vertical="center"/>
    </xf>
    <xf numFmtId="2" fontId="7" fillId="12" borderId="5" xfId="0" applyNumberFormat="1" applyFont="1" applyFill="1" applyBorder="1" applyAlignment="1">
      <alignment horizontal="center" vertical="center"/>
    </xf>
    <xf numFmtId="2" fontId="7" fillId="15" borderId="5" xfId="0" applyNumberFormat="1" applyFont="1" applyFill="1" applyBorder="1" applyAlignment="1">
      <alignment horizontal="center" vertical="center"/>
    </xf>
    <xf numFmtId="2" fontId="7" fillId="13" borderId="27" xfId="0" applyNumberFormat="1" applyFont="1" applyFill="1" applyBorder="1" applyAlignment="1">
      <alignment horizontal="center" vertical="center"/>
    </xf>
    <xf numFmtId="2" fontId="7" fillId="13" borderId="5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left" vertical="center"/>
    </xf>
    <xf numFmtId="2" fontId="7" fillId="18" borderId="27" xfId="0" applyNumberFormat="1" applyFont="1" applyFill="1" applyBorder="1" applyAlignment="1">
      <alignment horizontal="center" vertical="center"/>
    </xf>
    <xf numFmtId="2" fontId="7" fillId="18" borderId="5" xfId="0" applyNumberFormat="1" applyFont="1" applyFill="1" applyBorder="1" applyAlignment="1">
      <alignment horizontal="center" vertical="center"/>
    </xf>
    <xf numFmtId="2" fontId="7" fillId="17" borderId="27" xfId="0" applyNumberFormat="1" applyFont="1" applyFill="1" applyBorder="1" applyAlignment="1">
      <alignment horizontal="center" vertical="center"/>
    </xf>
    <xf numFmtId="2" fontId="7" fillId="17" borderId="5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2" fontId="7" fillId="10" borderId="27" xfId="0" applyNumberFormat="1" applyFont="1" applyFill="1" applyBorder="1" applyAlignment="1">
      <alignment horizontal="center" vertical="center"/>
    </xf>
    <xf numFmtId="2" fontId="7" fillId="10" borderId="5" xfId="0" applyNumberFormat="1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2" fontId="7" fillId="15" borderId="2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15" borderId="15" xfId="0" applyFont="1" applyFill="1" applyBorder="1" applyAlignment="1">
      <alignment horizontal="left" vertical="center"/>
    </xf>
    <xf numFmtId="0" fontId="9" fillId="15" borderId="6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4" borderId="23" xfId="0" applyFill="1" applyBorder="1" applyAlignment="1">
      <alignment horizontal="center" vertical="center" textRotation="90"/>
    </xf>
    <xf numFmtId="2" fontId="7" fillId="12" borderId="15" xfId="0" applyNumberFormat="1" applyFont="1" applyFill="1" applyBorder="1" applyAlignment="1">
      <alignment horizontal="center" vertical="center"/>
    </xf>
    <xf numFmtId="2" fontId="7" fillId="12" borderId="16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6" xfId="0" applyNumberFormat="1" applyFont="1" applyFill="1" applyBorder="1" applyAlignment="1">
      <alignment horizontal="center" vertical="center"/>
    </xf>
    <xf numFmtId="2" fontId="7" fillId="17" borderId="15" xfId="0" applyNumberFormat="1" applyFont="1" applyFill="1" applyBorder="1" applyAlignment="1">
      <alignment horizontal="center" vertical="center"/>
    </xf>
    <xf numFmtId="0" fontId="7" fillId="0" borderId="42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9" fillId="13" borderId="42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left" vertical="center"/>
    </xf>
    <xf numFmtId="0" fontId="9" fillId="13" borderId="6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9" fillId="26" borderId="40" xfId="0" applyFont="1" applyFill="1" applyBorder="1" applyAlignment="1">
      <alignment horizontal="center" vertical="center"/>
    </xf>
    <xf numFmtId="0" fontId="9" fillId="26" borderId="5" xfId="0" applyFont="1" applyFill="1" applyBorder="1" applyAlignment="1">
      <alignment horizontal="center" vertical="center"/>
    </xf>
    <xf numFmtId="0" fontId="9" fillId="26" borderId="15" xfId="0" applyFont="1" applyFill="1" applyBorder="1" applyAlignment="1">
      <alignment horizontal="left" vertical="center"/>
    </xf>
    <xf numFmtId="0" fontId="9" fillId="26" borderId="6" xfId="0" applyFont="1" applyFill="1" applyBorder="1" applyAlignment="1">
      <alignment horizontal="left" vertical="center"/>
    </xf>
    <xf numFmtId="2" fontId="7" fillId="26" borderId="27" xfId="0" applyNumberFormat="1" applyFont="1" applyFill="1" applyBorder="1" applyAlignment="1">
      <alignment horizontal="center" vertical="center"/>
    </xf>
    <xf numFmtId="2" fontId="7" fillId="26" borderId="5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9" fillId="16" borderId="5" xfId="0" applyFont="1" applyFill="1" applyBorder="1" applyAlignment="1">
      <alignment horizontal="left" vertical="center"/>
    </xf>
    <xf numFmtId="0" fontId="9" fillId="16" borderId="16" xfId="0" applyFont="1" applyFill="1" applyBorder="1" applyAlignment="1">
      <alignment horizontal="left" vertical="center"/>
    </xf>
    <xf numFmtId="2" fontId="7" fillId="16" borderId="27" xfId="0" applyNumberFormat="1" applyFont="1" applyFill="1" applyBorder="1" applyAlignment="1">
      <alignment horizontal="center" vertical="center"/>
    </xf>
    <xf numFmtId="2" fontId="7" fillId="16" borderId="5" xfId="0" applyNumberFormat="1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9" fillId="16" borderId="40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9" fillId="18" borderId="15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9" fillId="11" borderId="5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9" fillId="18" borderId="40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2" fontId="7" fillId="16" borderId="15" xfId="0" applyNumberFormat="1" applyFont="1" applyFill="1" applyBorder="1" applyAlignment="1">
      <alignment horizontal="center" vertical="center"/>
    </xf>
    <xf numFmtId="2" fontId="7" fillId="16" borderId="13" xfId="0" applyNumberFormat="1" applyFont="1" applyFill="1" applyBorder="1" applyAlignment="1">
      <alignment horizontal="center" vertical="center"/>
    </xf>
    <xf numFmtId="2" fontId="7" fillId="16" borderId="16" xfId="0" applyNumberFormat="1" applyFont="1" applyFill="1" applyBorder="1" applyAlignment="1">
      <alignment horizontal="center" vertical="center"/>
    </xf>
    <xf numFmtId="2" fontId="7" fillId="13" borderId="15" xfId="0" applyNumberFormat="1" applyFont="1" applyFill="1" applyBorder="1" applyAlignment="1">
      <alignment horizontal="center" vertical="center"/>
    </xf>
    <xf numFmtId="2" fontId="7" fillId="17" borderId="16" xfId="0" applyNumberFormat="1" applyFont="1" applyFill="1" applyBorder="1" applyAlignment="1">
      <alignment horizontal="center" vertical="center"/>
    </xf>
    <xf numFmtId="2" fontId="7" fillId="18" borderId="15" xfId="0" applyNumberFormat="1" applyFont="1" applyFill="1" applyBorder="1" applyAlignment="1">
      <alignment horizontal="center" vertical="center"/>
    </xf>
    <xf numFmtId="2" fontId="7" fillId="18" borderId="16" xfId="0" applyNumberFormat="1" applyFont="1" applyFill="1" applyBorder="1" applyAlignment="1">
      <alignment horizontal="center" vertical="center"/>
    </xf>
    <xf numFmtId="2" fontId="7" fillId="26" borderId="15" xfId="0" applyNumberFormat="1" applyFont="1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</cellXfs>
  <cellStyles count="8">
    <cellStyle name="Gelb-Feld" xfId="2"/>
    <cellStyle name="schatten_blau" xfId="3"/>
    <cellStyle name="Standard" xfId="0" builtinId="0"/>
    <cellStyle name="Standard 2" xfId="1"/>
    <cellStyle name="Standard 3" xfId="6"/>
    <cellStyle name="Stil 1" xfId="7"/>
    <cellStyle name="Titel" xfId="4"/>
    <cellStyle name="Total" xfId="5"/>
  </cellStyles>
  <dxfs count="0"/>
  <tableStyles count="0" defaultTableStyle="TableStyleMedium9" defaultPivotStyle="PivotStyleLight16"/>
  <colors>
    <mruColors>
      <color rgb="FFFFD75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C45"/>
  <sheetViews>
    <sheetView showGridLines="0" tabSelected="1" topLeftCell="A3" zoomScaleNormal="100" workbookViewId="0">
      <selection activeCell="J56" sqref="J56"/>
    </sheetView>
  </sheetViews>
  <sheetFormatPr baseColWidth="10" defaultColWidth="11.42578125" defaultRowHeight="11.25"/>
  <cols>
    <col min="1" max="1" width="0.85546875" style="1" customWidth="1"/>
    <col min="2" max="2" width="6.28515625" style="1" customWidth="1"/>
    <col min="3" max="3" width="26.28515625" style="1" bestFit="1" customWidth="1"/>
    <col min="4" max="4" width="33.85546875" style="1" customWidth="1"/>
    <col min="5" max="5" width="0.85546875" style="1" customWidth="1"/>
    <col min="6" max="6" width="4.42578125" style="1" bestFit="1" customWidth="1"/>
    <col min="7" max="7" width="3.42578125" style="1" customWidth="1"/>
    <col min="8" max="8" width="4.42578125" style="1" bestFit="1" customWidth="1"/>
    <col min="9" max="9" width="6" style="34" bestFit="1" customWidth="1"/>
    <col min="10" max="10" width="7.140625" style="1" bestFit="1" customWidth="1"/>
    <col min="11" max="11" width="6.28515625" style="1" bestFit="1" customWidth="1"/>
    <col min="12" max="12" width="11" style="1" customWidth="1"/>
    <col min="13" max="13" width="4.140625" style="1" bestFit="1" customWidth="1"/>
    <col min="14" max="14" width="0.85546875" style="1" customWidth="1"/>
    <col min="15" max="26" width="4.5703125" style="1" customWidth="1"/>
    <col min="27" max="27" width="0.85546875" style="1" customWidth="1"/>
    <col min="28" max="56" width="11.42578125" style="1"/>
    <col min="57" max="64" width="11.42578125" style="1" customWidth="1"/>
    <col min="65" max="16384" width="11.42578125" style="1"/>
  </cols>
  <sheetData>
    <row r="1" spans="1:29" ht="25.5" customHeight="1"/>
    <row r="2" spans="1:29" ht="52.5" customHeight="1">
      <c r="C2" s="77" t="s">
        <v>78</v>
      </c>
    </row>
    <row r="3" spans="1:29" ht="24" customHeight="1">
      <c r="C3" s="76"/>
    </row>
    <row r="4" spans="1:29" ht="12.75" customHeight="1">
      <c r="A4" s="16"/>
      <c r="B4" s="13"/>
      <c r="C4" s="14" t="s">
        <v>79</v>
      </c>
      <c r="D4" s="15"/>
      <c r="E4" s="30"/>
      <c r="F4" s="120" t="s">
        <v>8</v>
      </c>
      <c r="G4" s="120"/>
      <c r="H4" s="121"/>
      <c r="I4" s="115" t="s">
        <v>0</v>
      </c>
      <c r="J4" s="116"/>
      <c r="K4" s="117"/>
      <c r="L4" s="118" t="s">
        <v>2</v>
      </c>
      <c r="M4" s="119"/>
      <c r="N4" s="30"/>
      <c r="O4" s="124" t="s">
        <v>10</v>
      </c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37"/>
      <c r="AA4" s="16"/>
    </row>
    <row r="5" spans="1:29" ht="66">
      <c r="A5" s="19"/>
      <c r="B5" s="18" t="s">
        <v>3</v>
      </c>
      <c r="C5" s="126" t="s">
        <v>4</v>
      </c>
      <c r="D5" s="127"/>
      <c r="E5" s="28"/>
      <c r="F5" s="20" t="s">
        <v>11</v>
      </c>
      <c r="G5" s="21" t="s">
        <v>1</v>
      </c>
      <c r="H5" s="21" t="s">
        <v>9</v>
      </c>
      <c r="I5" s="35" t="s">
        <v>5</v>
      </c>
      <c r="J5" s="22" t="s">
        <v>6</v>
      </c>
      <c r="K5" s="22" t="s">
        <v>7</v>
      </c>
      <c r="L5" s="23" t="s">
        <v>12</v>
      </c>
      <c r="M5" s="24" t="s">
        <v>2</v>
      </c>
      <c r="N5" s="28"/>
      <c r="O5" s="25">
        <v>41739</v>
      </c>
      <c r="P5" s="25">
        <v>41740</v>
      </c>
      <c r="Q5" s="25">
        <v>41743</v>
      </c>
      <c r="R5" s="39">
        <v>15</v>
      </c>
      <c r="S5" s="39">
        <v>41745</v>
      </c>
      <c r="T5" s="39">
        <v>41746</v>
      </c>
      <c r="U5" s="45">
        <v>41747</v>
      </c>
      <c r="V5" s="45">
        <v>41750</v>
      </c>
      <c r="W5" s="39">
        <v>41751</v>
      </c>
      <c r="X5" s="25">
        <v>41752</v>
      </c>
      <c r="Y5" s="25">
        <v>41753</v>
      </c>
      <c r="Z5" s="39">
        <v>41754</v>
      </c>
      <c r="AA5" s="19"/>
    </row>
    <row r="6" spans="1:29" ht="12.75" customHeight="1">
      <c r="A6" s="122" t="s">
        <v>71</v>
      </c>
      <c r="B6" s="123"/>
      <c r="C6" s="128" t="s">
        <v>14</v>
      </c>
      <c r="D6" s="129"/>
      <c r="E6" s="28"/>
      <c r="F6" s="125"/>
      <c r="G6" s="99"/>
      <c r="H6" s="99"/>
      <c r="I6" s="99"/>
      <c r="J6" s="99"/>
      <c r="K6" s="99"/>
      <c r="L6" s="99"/>
      <c r="M6" s="99"/>
      <c r="N6" s="28"/>
      <c r="O6" s="99"/>
      <c r="P6" s="99"/>
      <c r="Q6" s="130"/>
      <c r="R6" s="130"/>
      <c r="S6" s="79"/>
      <c r="T6" s="80"/>
      <c r="U6" s="131" t="s">
        <v>41</v>
      </c>
      <c r="V6" s="131" t="s">
        <v>42</v>
      </c>
      <c r="W6" s="80"/>
      <c r="X6" s="99"/>
      <c r="Y6" s="99"/>
      <c r="Z6" s="38"/>
      <c r="AA6" s="19"/>
    </row>
    <row r="7" spans="1:29">
      <c r="A7" s="16"/>
      <c r="B7" s="66" t="s">
        <v>37</v>
      </c>
      <c r="C7" s="102" t="s">
        <v>44</v>
      </c>
      <c r="D7" s="88"/>
      <c r="E7" s="28"/>
      <c r="F7" s="9"/>
      <c r="G7" s="2">
        <v>1</v>
      </c>
      <c r="H7" s="2"/>
      <c r="I7" s="40">
        <v>1</v>
      </c>
      <c r="J7" s="41">
        <f>SUM(O7:T7,W7:Z7,)</f>
        <v>0.99999999999999989</v>
      </c>
      <c r="K7" s="26">
        <f>(IF(NOT(I7=""),ROUND((J7*100/I7)-100,1),"")*(-1))</f>
        <v>0</v>
      </c>
      <c r="L7" s="4"/>
      <c r="M7" s="27"/>
      <c r="N7" s="28"/>
      <c r="O7" s="81">
        <v>0.1</v>
      </c>
      <c r="P7" s="81">
        <v>0.1</v>
      </c>
      <c r="Q7" s="81">
        <v>0.1</v>
      </c>
      <c r="R7" s="81">
        <v>0.1</v>
      </c>
      <c r="S7" s="81">
        <v>0.1</v>
      </c>
      <c r="T7" s="81">
        <v>0.1</v>
      </c>
      <c r="U7" s="132"/>
      <c r="V7" s="132"/>
      <c r="W7" s="81">
        <v>0.1</v>
      </c>
      <c r="X7" s="81">
        <v>0.1</v>
      </c>
      <c r="Y7" s="81">
        <v>0.1</v>
      </c>
      <c r="Z7" s="81">
        <v>0.1</v>
      </c>
      <c r="AA7" s="19"/>
    </row>
    <row r="8" spans="1:29" ht="12.75">
      <c r="A8" s="19"/>
      <c r="B8" s="66" t="s">
        <v>16</v>
      </c>
      <c r="C8" s="88" t="s">
        <v>43</v>
      </c>
      <c r="D8" s="94"/>
      <c r="E8" s="28"/>
      <c r="F8" s="9"/>
      <c r="G8" s="2">
        <v>1</v>
      </c>
      <c r="H8" s="2"/>
      <c r="I8" s="40">
        <v>5</v>
      </c>
      <c r="J8" s="41">
        <f t="shared" ref="J8:J39" si="0">SUM(O8:T8,W8:Z8,)</f>
        <v>5</v>
      </c>
      <c r="K8" s="26">
        <f t="shared" ref="K8:K40" si="1">(IF(NOT(I8=""),ROUND((J8*100/I8)-100,1),"")*(-1))</f>
        <v>0</v>
      </c>
      <c r="L8" s="4"/>
      <c r="M8" s="27"/>
      <c r="N8" s="28"/>
      <c r="O8" s="81">
        <v>0.5</v>
      </c>
      <c r="P8" s="81">
        <v>0.5</v>
      </c>
      <c r="Q8" s="81">
        <v>0.5</v>
      </c>
      <c r="R8" s="81">
        <v>0.5</v>
      </c>
      <c r="S8" s="81">
        <v>0.5</v>
      </c>
      <c r="T8" s="81">
        <v>0.5</v>
      </c>
      <c r="U8" s="132"/>
      <c r="V8" s="132"/>
      <c r="W8" s="81">
        <v>0.5</v>
      </c>
      <c r="X8" s="81">
        <v>0.5</v>
      </c>
      <c r="Y8" s="81">
        <v>0.5</v>
      </c>
      <c r="Z8" s="81">
        <v>0.5</v>
      </c>
      <c r="AA8" s="19"/>
      <c r="AC8" s="46"/>
    </row>
    <row r="9" spans="1:29">
      <c r="A9" s="17"/>
      <c r="B9" s="66" t="s">
        <v>17</v>
      </c>
      <c r="C9" s="113" t="s">
        <v>54</v>
      </c>
      <c r="D9" s="114"/>
      <c r="E9" s="28"/>
      <c r="F9" s="9"/>
      <c r="G9" s="2">
        <v>1</v>
      </c>
      <c r="H9" s="2"/>
      <c r="I9" s="40">
        <v>26</v>
      </c>
      <c r="J9" s="41">
        <f t="shared" si="0"/>
        <v>27.3</v>
      </c>
      <c r="K9" s="26">
        <f t="shared" si="1"/>
        <v>-5</v>
      </c>
      <c r="L9" s="4"/>
      <c r="M9" s="27"/>
      <c r="N9" s="28"/>
      <c r="O9" s="81">
        <v>4</v>
      </c>
      <c r="P9" s="81">
        <v>2.9</v>
      </c>
      <c r="Q9" s="81">
        <v>0.9</v>
      </c>
      <c r="R9" s="81">
        <v>0.5</v>
      </c>
      <c r="S9" s="81">
        <v>1</v>
      </c>
      <c r="T9" s="81">
        <v>5</v>
      </c>
      <c r="U9" s="132"/>
      <c r="V9" s="132"/>
      <c r="W9" s="81">
        <v>7</v>
      </c>
      <c r="X9" s="81">
        <v>6</v>
      </c>
      <c r="Y9" s="56"/>
      <c r="Z9" s="56"/>
      <c r="AA9" s="19"/>
    </row>
    <row r="10" spans="1:29" ht="12.75" customHeight="1">
      <c r="A10" s="84" t="s">
        <v>72</v>
      </c>
      <c r="B10" s="85"/>
      <c r="C10" s="95" t="s">
        <v>46</v>
      </c>
      <c r="D10" s="96"/>
      <c r="E10" s="28"/>
      <c r="F10" s="97"/>
      <c r="G10" s="98"/>
      <c r="H10" s="98"/>
      <c r="I10" s="98"/>
      <c r="J10" s="98"/>
      <c r="K10" s="98"/>
      <c r="L10" s="98"/>
      <c r="M10" s="98"/>
      <c r="N10" s="28"/>
      <c r="O10" s="97"/>
      <c r="P10" s="98"/>
      <c r="Q10" s="98"/>
      <c r="R10" s="98"/>
      <c r="S10" s="98"/>
      <c r="T10" s="135"/>
      <c r="U10" s="132"/>
      <c r="V10" s="134"/>
      <c r="W10" s="98"/>
      <c r="X10" s="98"/>
      <c r="Y10" s="98"/>
      <c r="Z10" s="136"/>
      <c r="AA10" s="19"/>
    </row>
    <row r="11" spans="1:29" ht="12" customHeight="1">
      <c r="A11" s="16"/>
      <c r="B11" s="67" t="s">
        <v>18</v>
      </c>
      <c r="C11" s="88" t="s">
        <v>50</v>
      </c>
      <c r="D11" s="89"/>
      <c r="E11" s="28"/>
      <c r="F11" s="9"/>
      <c r="G11" s="2">
        <v>1</v>
      </c>
      <c r="H11" s="2" t="s">
        <v>47</v>
      </c>
      <c r="I11" s="40">
        <v>2</v>
      </c>
      <c r="J11" s="41">
        <f t="shared" si="0"/>
        <v>2</v>
      </c>
      <c r="K11" s="26">
        <f t="shared" si="1"/>
        <v>0</v>
      </c>
      <c r="L11" s="4"/>
      <c r="M11" s="7"/>
      <c r="N11" s="28"/>
      <c r="O11" s="81">
        <v>2</v>
      </c>
      <c r="P11" s="55"/>
      <c r="Q11" s="55"/>
      <c r="R11" s="55"/>
      <c r="S11" s="47"/>
      <c r="T11" s="47"/>
      <c r="U11" s="132"/>
      <c r="V11" s="132"/>
      <c r="W11" s="47"/>
      <c r="X11" s="47"/>
      <c r="Y11" s="49"/>
      <c r="Z11" s="51"/>
      <c r="AA11" s="19"/>
    </row>
    <row r="12" spans="1:29" ht="12" customHeight="1">
      <c r="A12" s="19"/>
      <c r="B12" s="67" t="s">
        <v>47</v>
      </c>
      <c r="C12" s="88" t="s">
        <v>51</v>
      </c>
      <c r="D12" s="89"/>
      <c r="E12" s="28"/>
      <c r="F12" s="9" t="s">
        <v>18</v>
      </c>
      <c r="G12" s="2">
        <v>1</v>
      </c>
      <c r="H12" s="2"/>
      <c r="I12" s="40">
        <v>1</v>
      </c>
      <c r="J12" s="41">
        <f t="shared" si="0"/>
        <v>1</v>
      </c>
      <c r="K12" s="26">
        <f t="shared" si="1"/>
        <v>0</v>
      </c>
      <c r="L12" s="4"/>
      <c r="M12" s="7"/>
      <c r="N12" s="28"/>
      <c r="O12" s="81">
        <v>1</v>
      </c>
      <c r="P12" s="56"/>
      <c r="Q12" s="56"/>
      <c r="R12" s="56"/>
      <c r="S12" s="56"/>
      <c r="T12" s="56"/>
      <c r="U12" s="132"/>
      <c r="V12" s="132"/>
      <c r="W12" s="56"/>
      <c r="X12" s="56"/>
      <c r="Y12" s="56"/>
      <c r="Z12" s="51"/>
      <c r="AA12" s="19"/>
    </row>
    <row r="13" spans="1:29" ht="12" customHeight="1">
      <c r="A13" s="19"/>
      <c r="B13" s="67" t="s">
        <v>48</v>
      </c>
      <c r="C13" s="88" t="s">
        <v>52</v>
      </c>
      <c r="D13" s="89"/>
      <c r="E13" s="28"/>
      <c r="F13" s="9"/>
      <c r="G13" s="2">
        <v>1</v>
      </c>
      <c r="H13" s="2"/>
      <c r="I13" s="40">
        <v>1</v>
      </c>
      <c r="J13" s="41">
        <f t="shared" si="0"/>
        <v>0.2</v>
      </c>
      <c r="K13" s="26">
        <f t="shared" si="1"/>
        <v>80</v>
      </c>
      <c r="L13" s="4"/>
      <c r="M13" s="7"/>
      <c r="N13" s="28"/>
      <c r="O13" s="81">
        <v>0.2</v>
      </c>
      <c r="P13" s="56"/>
      <c r="Q13" s="56"/>
      <c r="R13" s="56"/>
      <c r="S13" s="47"/>
      <c r="T13" s="47"/>
      <c r="U13" s="132"/>
      <c r="V13" s="132"/>
      <c r="W13" s="47"/>
      <c r="X13" s="47"/>
      <c r="Y13" s="55"/>
      <c r="Z13" s="51"/>
      <c r="AA13" s="19"/>
    </row>
    <row r="14" spans="1:29" ht="12" customHeight="1">
      <c r="A14" s="17"/>
      <c r="B14" s="67" t="s">
        <v>49</v>
      </c>
      <c r="C14" s="88" t="s">
        <v>53</v>
      </c>
      <c r="D14" s="89"/>
      <c r="E14" s="28"/>
      <c r="F14" s="9"/>
      <c r="G14" s="2">
        <v>1</v>
      </c>
      <c r="H14" s="2"/>
      <c r="I14" s="40">
        <v>1</v>
      </c>
      <c r="J14" s="41">
        <f t="shared" si="0"/>
        <v>0.2</v>
      </c>
      <c r="K14" s="26">
        <f t="shared" si="1"/>
        <v>80</v>
      </c>
      <c r="L14" s="4"/>
      <c r="M14" s="7"/>
      <c r="N14" s="28"/>
      <c r="O14" s="81">
        <v>0.2</v>
      </c>
      <c r="P14" s="61"/>
      <c r="Q14" s="61"/>
      <c r="R14" s="61"/>
      <c r="S14" s="61"/>
      <c r="T14" s="61"/>
      <c r="U14" s="132"/>
      <c r="V14" s="132"/>
      <c r="W14" s="61"/>
      <c r="X14" s="61"/>
      <c r="Y14" s="49"/>
      <c r="Z14" s="51"/>
      <c r="AA14" s="19"/>
    </row>
    <row r="15" spans="1:29" ht="12.75" customHeight="1">
      <c r="A15" s="90" t="s">
        <v>73</v>
      </c>
      <c r="B15" s="91"/>
      <c r="C15" s="103" t="s">
        <v>55</v>
      </c>
      <c r="D15" s="104"/>
      <c r="E15" s="28"/>
      <c r="F15" s="111"/>
      <c r="G15" s="112"/>
      <c r="H15" s="112"/>
      <c r="I15" s="112"/>
      <c r="J15" s="112"/>
      <c r="K15" s="112"/>
      <c r="L15" s="112"/>
      <c r="M15" s="112"/>
      <c r="N15" s="28"/>
      <c r="O15" s="111"/>
      <c r="P15" s="112"/>
      <c r="Q15" s="112"/>
      <c r="R15" s="112"/>
      <c r="S15" s="112"/>
      <c r="T15" s="137"/>
      <c r="U15" s="132"/>
      <c r="V15" s="134"/>
      <c r="W15" s="112"/>
      <c r="X15" s="112"/>
      <c r="Y15" s="112"/>
      <c r="Z15" s="138"/>
      <c r="AA15" s="19"/>
    </row>
    <row r="16" spans="1:29" ht="12.75" customHeight="1">
      <c r="A16" s="16"/>
      <c r="B16" s="68" t="s">
        <v>19</v>
      </c>
      <c r="C16" s="109" t="s">
        <v>83</v>
      </c>
      <c r="D16" s="165"/>
      <c r="E16" s="28"/>
      <c r="F16" s="9"/>
      <c r="G16" s="2">
        <v>1</v>
      </c>
      <c r="H16" s="2"/>
      <c r="I16" s="40">
        <v>3</v>
      </c>
      <c r="J16" s="41">
        <f t="shared" si="0"/>
        <v>3.5</v>
      </c>
      <c r="K16" s="26">
        <f t="shared" si="1"/>
        <v>-16.7</v>
      </c>
      <c r="L16" s="4"/>
      <c r="M16" s="7"/>
      <c r="N16" s="28"/>
      <c r="O16" s="56"/>
      <c r="P16" s="81">
        <v>1.5</v>
      </c>
      <c r="Q16" s="81">
        <v>2</v>
      </c>
      <c r="R16" s="57"/>
      <c r="S16" s="57"/>
      <c r="T16" s="57"/>
      <c r="U16" s="132"/>
      <c r="V16" s="132"/>
      <c r="W16" s="57"/>
      <c r="X16" s="57"/>
      <c r="Y16" s="55"/>
      <c r="Z16" s="51"/>
      <c r="AA16" s="19"/>
    </row>
    <row r="17" spans="1:27" ht="12.75" customHeight="1">
      <c r="A17" s="19"/>
      <c r="B17" s="68" t="s">
        <v>20</v>
      </c>
      <c r="C17" s="88" t="s">
        <v>81</v>
      </c>
      <c r="D17" s="89"/>
      <c r="E17" s="28"/>
      <c r="F17" s="9" t="s">
        <v>19</v>
      </c>
      <c r="G17" s="2">
        <v>1</v>
      </c>
      <c r="H17" s="68" t="s">
        <v>89</v>
      </c>
      <c r="I17" s="40">
        <v>2</v>
      </c>
      <c r="J17" s="41">
        <f t="shared" si="0"/>
        <v>2</v>
      </c>
      <c r="K17" s="26">
        <f t="shared" si="1"/>
        <v>0</v>
      </c>
      <c r="L17" s="4"/>
      <c r="M17" s="7"/>
      <c r="N17" s="28"/>
      <c r="O17" s="56"/>
      <c r="P17" s="81">
        <v>2</v>
      </c>
      <c r="Q17" s="56"/>
      <c r="R17" s="57"/>
      <c r="S17" s="57"/>
      <c r="T17" s="57"/>
      <c r="U17" s="132"/>
      <c r="V17" s="132"/>
      <c r="W17" s="57"/>
      <c r="X17" s="57"/>
      <c r="Y17" s="56"/>
      <c r="Z17" s="58"/>
      <c r="AA17" s="19"/>
    </row>
    <row r="18" spans="1:27" ht="12.75" customHeight="1">
      <c r="A18" s="17"/>
      <c r="B18" s="68" t="s">
        <v>21</v>
      </c>
      <c r="C18" s="88" t="s">
        <v>82</v>
      </c>
      <c r="D18" s="89"/>
      <c r="E18" s="28"/>
      <c r="F18" s="9" t="s">
        <v>19</v>
      </c>
      <c r="G18" s="2">
        <v>1</v>
      </c>
      <c r="H18" s="2"/>
      <c r="I18" s="40">
        <v>2</v>
      </c>
      <c r="J18" s="41">
        <f t="shared" si="0"/>
        <v>3.4</v>
      </c>
      <c r="K18" s="26">
        <f t="shared" si="1"/>
        <v>-70</v>
      </c>
      <c r="L18" s="4"/>
      <c r="M18" s="7"/>
      <c r="N18" s="28"/>
      <c r="O18" s="56"/>
      <c r="P18" s="81">
        <v>1</v>
      </c>
      <c r="Q18" s="56"/>
      <c r="R18" s="57"/>
      <c r="S18" s="57"/>
      <c r="T18" s="82">
        <v>2.4</v>
      </c>
      <c r="U18" s="132"/>
      <c r="V18" s="132"/>
      <c r="W18" s="57"/>
      <c r="X18" s="57"/>
      <c r="Y18" s="56"/>
      <c r="Z18" s="58"/>
      <c r="AA18" s="19"/>
    </row>
    <row r="19" spans="1:27" ht="12.75" customHeight="1">
      <c r="A19" s="86" t="s">
        <v>74</v>
      </c>
      <c r="B19" s="87"/>
      <c r="C19" s="92" t="s">
        <v>69</v>
      </c>
      <c r="D19" s="93"/>
      <c r="E19" s="28"/>
      <c r="F19" s="107"/>
      <c r="G19" s="108"/>
      <c r="H19" s="108"/>
      <c r="I19" s="108"/>
      <c r="J19" s="108"/>
      <c r="K19" s="108"/>
      <c r="L19" s="108"/>
      <c r="M19" s="108"/>
      <c r="N19" s="28"/>
      <c r="O19" s="107"/>
      <c r="P19" s="108"/>
      <c r="Q19" s="108"/>
      <c r="R19" s="108"/>
      <c r="S19" s="108"/>
      <c r="T19" s="139"/>
      <c r="U19" s="132"/>
      <c r="V19" s="134"/>
      <c r="W19" s="108"/>
      <c r="X19" s="108"/>
      <c r="Y19" s="108"/>
      <c r="Z19" s="175"/>
      <c r="AA19" s="19"/>
    </row>
    <row r="20" spans="1:27">
      <c r="A20" s="16"/>
      <c r="B20" s="69" t="s">
        <v>22</v>
      </c>
      <c r="C20" s="88" t="s">
        <v>85</v>
      </c>
      <c r="D20" s="89"/>
      <c r="E20" s="28"/>
      <c r="F20" s="9"/>
      <c r="G20" s="2">
        <v>1</v>
      </c>
      <c r="H20" s="2" t="s">
        <v>23</v>
      </c>
      <c r="I20" s="40">
        <v>1</v>
      </c>
      <c r="J20" s="41">
        <f t="shared" si="0"/>
        <v>1</v>
      </c>
      <c r="K20" s="26">
        <f t="shared" si="1"/>
        <v>0</v>
      </c>
      <c r="L20" s="4"/>
      <c r="M20" s="7"/>
      <c r="N20" s="28"/>
      <c r="O20" s="52"/>
      <c r="P20" s="56"/>
      <c r="Q20" s="81">
        <v>1</v>
      </c>
      <c r="R20" s="56"/>
      <c r="S20" s="56"/>
      <c r="T20" s="56"/>
      <c r="U20" s="132"/>
      <c r="V20" s="132"/>
      <c r="W20" s="57"/>
      <c r="X20" s="57"/>
      <c r="Y20" s="55"/>
      <c r="Z20" s="58"/>
      <c r="AA20" s="19"/>
    </row>
    <row r="21" spans="1:27" ht="12.75">
      <c r="A21" s="19"/>
      <c r="B21" s="69" t="s">
        <v>23</v>
      </c>
      <c r="C21" s="88" t="s">
        <v>90</v>
      </c>
      <c r="D21" s="94"/>
      <c r="E21" s="28"/>
      <c r="F21" s="9"/>
      <c r="G21" s="2">
        <v>1</v>
      </c>
      <c r="H21" s="2" t="s">
        <v>24</v>
      </c>
      <c r="I21" s="40">
        <v>3</v>
      </c>
      <c r="J21" s="41">
        <f>SUM(O21:T21,W21:Z21,)</f>
        <v>2</v>
      </c>
      <c r="K21" s="26">
        <f t="shared" si="1"/>
        <v>33.299999999999997</v>
      </c>
      <c r="L21" s="4"/>
      <c r="M21" s="7"/>
      <c r="N21" s="28"/>
      <c r="O21" s="53"/>
      <c r="P21" s="56"/>
      <c r="Q21" s="81">
        <v>2</v>
      </c>
      <c r="R21" s="56"/>
      <c r="S21" s="56"/>
      <c r="T21" s="56"/>
      <c r="U21" s="132"/>
      <c r="V21" s="132"/>
      <c r="W21" s="56"/>
      <c r="X21" s="56"/>
      <c r="Y21" s="56"/>
      <c r="Z21" s="58"/>
      <c r="AA21" s="19"/>
    </row>
    <row r="22" spans="1:27" ht="12.75" customHeight="1">
      <c r="A22" s="19"/>
      <c r="B22" s="69" t="s">
        <v>24</v>
      </c>
      <c r="C22" s="88" t="s">
        <v>88</v>
      </c>
      <c r="D22" s="89"/>
      <c r="E22" s="28"/>
      <c r="F22" s="9"/>
      <c r="G22" s="2">
        <v>1</v>
      </c>
      <c r="H22" s="2" t="s">
        <v>36</v>
      </c>
      <c r="I22" s="40">
        <v>3</v>
      </c>
      <c r="J22" s="41">
        <f>SUM(O22:T22,W22:Z22,)</f>
        <v>0.9</v>
      </c>
      <c r="K22" s="26">
        <f t="shared" si="1"/>
        <v>70</v>
      </c>
      <c r="L22" s="4"/>
      <c r="M22" s="7"/>
      <c r="N22" s="28"/>
      <c r="O22" s="54"/>
      <c r="P22" s="56"/>
      <c r="Q22" s="56"/>
      <c r="R22" s="81">
        <v>0.5</v>
      </c>
      <c r="S22" s="81">
        <v>0.4</v>
      </c>
      <c r="T22" s="56"/>
      <c r="U22" s="132"/>
      <c r="V22" s="132"/>
      <c r="W22" s="56"/>
      <c r="X22" s="56"/>
      <c r="Y22" s="56"/>
      <c r="Z22" s="58"/>
      <c r="AA22" s="19"/>
    </row>
    <row r="23" spans="1:27">
      <c r="A23" s="19"/>
      <c r="B23" s="69" t="s">
        <v>36</v>
      </c>
      <c r="C23" s="88" t="s">
        <v>84</v>
      </c>
      <c r="D23" s="89"/>
      <c r="E23" s="28"/>
      <c r="F23" s="9" t="s">
        <v>22</v>
      </c>
      <c r="G23" s="2">
        <v>1</v>
      </c>
      <c r="H23" s="2"/>
      <c r="I23" s="40">
        <v>6</v>
      </c>
      <c r="J23" s="41">
        <f t="shared" si="0"/>
        <v>7.9</v>
      </c>
      <c r="K23" s="26">
        <f t="shared" si="1"/>
        <v>-31.7</v>
      </c>
      <c r="L23" s="4"/>
      <c r="M23" s="7"/>
      <c r="N23" s="28"/>
      <c r="O23" s="54"/>
      <c r="P23" s="56"/>
      <c r="Q23" s="81">
        <v>1.5</v>
      </c>
      <c r="R23" s="81">
        <v>6.4</v>
      </c>
      <c r="S23" s="56"/>
      <c r="T23" s="56"/>
      <c r="U23" s="132"/>
      <c r="V23" s="132"/>
      <c r="W23" s="56"/>
      <c r="X23" s="56"/>
      <c r="Y23" s="56"/>
      <c r="Z23" s="58"/>
      <c r="AA23" s="19"/>
    </row>
    <row r="24" spans="1:27">
      <c r="A24" s="19"/>
      <c r="B24" s="69" t="s">
        <v>65</v>
      </c>
      <c r="C24" s="88" t="s">
        <v>86</v>
      </c>
      <c r="D24" s="89"/>
      <c r="E24" s="28"/>
      <c r="F24" s="9"/>
      <c r="G24" s="2">
        <v>1</v>
      </c>
      <c r="H24" s="2"/>
      <c r="I24" s="40">
        <v>4.5</v>
      </c>
      <c r="J24" s="41">
        <f t="shared" si="0"/>
        <v>6</v>
      </c>
      <c r="K24" s="26">
        <f t="shared" si="1"/>
        <v>-33.299999999999997</v>
      </c>
      <c r="L24" s="4"/>
      <c r="M24" s="7"/>
      <c r="N24" s="28"/>
      <c r="O24" s="54"/>
      <c r="P24" s="56"/>
      <c r="Q24" s="56"/>
      <c r="R24" s="56"/>
      <c r="S24" s="81">
        <v>6</v>
      </c>
      <c r="T24" s="56"/>
      <c r="U24" s="132"/>
      <c r="V24" s="132"/>
      <c r="W24" s="56"/>
      <c r="X24" s="56"/>
      <c r="Y24" s="56"/>
      <c r="Z24" s="58"/>
      <c r="AA24" s="19"/>
    </row>
    <row r="25" spans="1:27" ht="12.75" customHeight="1">
      <c r="A25" s="169" t="s">
        <v>75</v>
      </c>
      <c r="B25" s="170"/>
      <c r="C25" s="163" t="s">
        <v>56</v>
      </c>
      <c r="D25" s="164"/>
      <c r="E25" s="28"/>
      <c r="F25" s="105"/>
      <c r="G25" s="106"/>
      <c r="H25" s="106"/>
      <c r="I25" s="106"/>
      <c r="J25" s="106"/>
      <c r="K25" s="106"/>
      <c r="L25" s="106"/>
      <c r="M25" s="106"/>
      <c r="N25" s="28"/>
      <c r="O25" s="105"/>
      <c r="P25" s="106"/>
      <c r="Q25" s="106"/>
      <c r="R25" s="106"/>
      <c r="S25" s="106"/>
      <c r="T25" s="176"/>
      <c r="U25" s="132"/>
      <c r="V25" s="134"/>
      <c r="W25" s="106"/>
      <c r="X25" s="106"/>
      <c r="Y25" s="106"/>
      <c r="Z25" s="177"/>
      <c r="AA25" s="19"/>
    </row>
    <row r="26" spans="1:27">
      <c r="A26" s="16"/>
      <c r="B26" s="70" t="s">
        <v>25</v>
      </c>
      <c r="C26" s="88" t="s">
        <v>57</v>
      </c>
      <c r="D26" s="89"/>
      <c r="E26" s="28"/>
      <c r="F26" s="10"/>
      <c r="G26" s="3">
        <v>1</v>
      </c>
      <c r="H26" s="3"/>
      <c r="I26" s="42">
        <v>2</v>
      </c>
      <c r="J26" s="41">
        <f t="shared" si="0"/>
        <v>1.5</v>
      </c>
      <c r="K26" s="26">
        <f t="shared" si="1"/>
        <v>25</v>
      </c>
      <c r="L26" s="32"/>
      <c r="M26" s="8"/>
      <c r="N26" s="28"/>
      <c r="O26" s="47"/>
      <c r="P26" s="49"/>
      <c r="Q26" s="56"/>
      <c r="R26" s="56"/>
      <c r="S26" s="56"/>
      <c r="T26" s="56"/>
      <c r="U26" s="132"/>
      <c r="V26" s="132"/>
      <c r="W26" s="56"/>
      <c r="X26" s="56"/>
      <c r="Y26" s="83">
        <v>1.5</v>
      </c>
      <c r="Z26" s="50"/>
      <c r="AA26" s="19"/>
    </row>
    <row r="27" spans="1:27">
      <c r="A27" s="19"/>
      <c r="B27" s="70" t="s">
        <v>26</v>
      </c>
      <c r="C27" s="88" t="s">
        <v>87</v>
      </c>
      <c r="D27" s="89"/>
      <c r="E27" s="28"/>
      <c r="F27" s="10" t="s">
        <v>25</v>
      </c>
      <c r="G27" s="3">
        <v>1</v>
      </c>
      <c r="H27" s="3" t="s">
        <v>27</v>
      </c>
      <c r="I27" s="42">
        <v>3</v>
      </c>
      <c r="J27" s="41">
        <f t="shared" si="0"/>
        <v>2.4</v>
      </c>
      <c r="K27" s="26">
        <f t="shared" si="1"/>
        <v>20</v>
      </c>
      <c r="L27" s="32"/>
      <c r="M27" s="8"/>
      <c r="N27" s="28"/>
      <c r="O27" s="53"/>
      <c r="P27" s="56"/>
      <c r="Q27" s="56"/>
      <c r="R27" s="56"/>
      <c r="S27" s="56"/>
      <c r="T27" s="56"/>
      <c r="U27" s="132"/>
      <c r="V27" s="132"/>
      <c r="W27" s="56"/>
      <c r="X27" s="56"/>
      <c r="Y27" s="81">
        <v>2.4</v>
      </c>
      <c r="Z27" s="50"/>
      <c r="AA27" s="19"/>
    </row>
    <row r="28" spans="1:27">
      <c r="A28" s="17"/>
      <c r="B28" s="70" t="s">
        <v>27</v>
      </c>
      <c r="C28" s="88" t="s">
        <v>58</v>
      </c>
      <c r="D28" s="89"/>
      <c r="E28" s="28"/>
      <c r="F28" s="10" t="s">
        <v>26</v>
      </c>
      <c r="G28" s="3">
        <v>1</v>
      </c>
      <c r="H28" s="3"/>
      <c r="I28" s="42">
        <v>3</v>
      </c>
      <c r="J28" s="41">
        <f t="shared" si="0"/>
        <v>3.5</v>
      </c>
      <c r="K28" s="26">
        <f t="shared" si="1"/>
        <v>-16.7</v>
      </c>
      <c r="L28" s="32"/>
      <c r="M28" s="8"/>
      <c r="N28" s="28"/>
      <c r="O28" s="47"/>
      <c r="P28" s="61"/>
      <c r="Q28" s="47"/>
      <c r="R28" s="61"/>
      <c r="S28" s="47"/>
      <c r="T28" s="47"/>
      <c r="U28" s="132"/>
      <c r="V28" s="132"/>
      <c r="W28" s="47"/>
      <c r="X28" s="47"/>
      <c r="Y28" s="83">
        <v>3.5</v>
      </c>
      <c r="Z28" s="50"/>
      <c r="AA28" s="19"/>
    </row>
    <row r="29" spans="1:27" ht="12.75" customHeight="1">
      <c r="A29" s="148" t="s">
        <v>76</v>
      </c>
      <c r="B29" s="149"/>
      <c r="C29" s="150" t="s">
        <v>59</v>
      </c>
      <c r="D29" s="151"/>
      <c r="E29" s="28"/>
      <c r="F29" s="152"/>
      <c r="G29" s="153"/>
      <c r="H29" s="153"/>
      <c r="I29" s="153"/>
      <c r="J29" s="153"/>
      <c r="K29" s="153"/>
      <c r="L29" s="153"/>
      <c r="M29" s="153"/>
      <c r="N29" s="28"/>
      <c r="O29" s="152"/>
      <c r="P29" s="153"/>
      <c r="Q29" s="153"/>
      <c r="R29" s="153"/>
      <c r="S29" s="153"/>
      <c r="T29" s="178"/>
      <c r="U29" s="132"/>
      <c r="V29" s="132"/>
      <c r="W29" s="179"/>
      <c r="X29" s="180"/>
      <c r="Y29" s="180"/>
      <c r="Z29" s="181"/>
      <c r="AA29" s="19"/>
    </row>
    <row r="30" spans="1:27">
      <c r="A30" s="16"/>
      <c r="B30" s="71" t="s">
        <v>28</v>
      </c>
      <c r="C30" s="88" t="s">
        <v>60</v>
      </c>
      <c r="D30" s="89"/>
      <c r="E30" s="28"/>
      <c r="F30" s="10"/>
      <c r="G30" s="3">
        <v>1</v>
      </c>
      <c r="H30" s="3"/>
      <c r="I30" s="42">
        <v>0.5</v>
      </c>
      <c r="J30" s="41">
        <f t="shared" si="0"/>
        <v>0.7</v>
      </c>
      <c r="K30" s="26">
        <f t="shared" si="1"/>
        <v>-40</v>
      </c>
      <c r="L30" s="32"/>
      <c r="M30" s="8"/>
      <c r="N30" s="28"/>
      <c r="O30" s="47"/>
      <c r="P30" s="49"/>
      <c r="Q30" s="49"/>
      <c r="R30" s="57"/>
      <c r="S30" s="57"/>
      <c r="T30" s="57"/>
      <c r="U30" s="132"/>
      <c r="V30" s="132"/>
      <c r="W30" s="57"/>
      <c r="X30" s="57"/>
      <c r="Y30" s="49"/>
      <c r="Z30" s="81">
        <v>0.7</v>
      </c>
      <c r="AA30" s="19"/>
    </row>
    <row r="31" spans="1:27">
      <c r="A31" s="19"/>
      <c r="B31" s="71" t="s">
        <v>33</v>
      </c>
      <c r="C31" s="88" t="s">
        <v>62</v>
      </c>
      <c r="D31" s="89"/>
      <c r="E31" s="28"/>
      <c r="F31" s="10"/>
      <c r="G31" s="3">
        <v>1</v>
      </c>
      <c r="H31" s="3"/>
      <c r="I31" s="42">
        <v>0.5</v>
      </c>
      <c r="J31" s="41">
        <f t="shared" si="0"/>
        <v>0.5</v>
      </c>
      <c r="K31" s="26">
        <f t="shared" si="1"/>
        <v>0</v>
      </c>
      <c r="L31" s="32"/>
      <c r="M31" s="8"/>
      <c r="N31" s="28"/>
      <c r="O31" s="54"/>
      <c r="P31" s="56"/>
      <c r="Q31" s="57"/>
      <c r="R31" s="56"/>
      <c r="S31" s="56"/>
      <c r="T31" s="56"/>
      <c r="U31" s="132"/>
      <c r="V31" s="132"/>
      <c r="W31" s="56"/>
      <c r="X31" s="56"/>
      <c r="Y31" s="56"/>
      <c r="Z31" s="81">
        <v>0.5</v>
      </c>
      <c r="AA31" s="19"/>
    </row>
    <row r="32" spans="1:27">
      <c r="A32" s="19"/>
      <c r="B32" s="71" t="s">
        <v>35</v>
      </c>
      <c r="C32" s="88" t="s">
        <v>61</v>
      </c>
      <c r="D32" s="89"/>
      <c r="E32" s="28"/>
      <c r="F32" s="10"/>
      <c r="G32" s="3">
        <v>1</v>
      </c>
      <c r="H32" s="3"/>
      <c r="I32" s="42">
        <v>1</v>
      </c>
      <c r="J32" s="41">
        <f t="shared" si="0"/>
        <v>4</v>
      </c>
      <c r="K32" s="26">
        <f t="shared" si="1"/>
        <v>-300</v>
      </c>
      <c r="L32" s="32"/>
      <c r="M32" s="8"/>
      <c r="N32" s="28"/>
      <c r="O32" s="53"/>
      <c r="P32" s="56"/>
      <c r="Q32" s="57"/>
      <c r="R32" s="56"/>
      <c r="S32" s="56"/>
      <c r="T32" s="56"/>
      <c r="U32" s="132"/>
      <c r="V32" s="132"/>
      <c r="W32" s="56"/>
      <c r="X32" s="56"/>
      <c r="Y32" s="56"/>
      <c r="Z32" s="81">
        <v>4</v>
      </c>
      <c r="AA32" s="19"/>
    </row>
    <row r="33" spans="1:27" ht="12.75" customHeight="1">
      <c r="A33" s="161" t="s">
        <v>63</v>
      </c>
      <c r="B33" s="162"/>
      <c r="C33" s="156" t="s">
        <v>39</v>
      </c>
      <c r="D33" s="157"/>
      <c r="E33" s="28"/>
      <c r="F33" s="158"/>
      <c r="G33" s="159"/>
      <c r="H33" s="159"/>
      <c r="I33" s="159"/>
      <c r="J33" s="159"/>
      <c r="K33" s="159"/>
      <c r="L33" s="159"/>
      <c r="M33" s="159"/>
      <c r="N33" s="65"/>
      <c r="O33" s="158"/>
      <c r="P33" s="159"/>
      <c r="Q33" s="159"/>
      <c r="R33" s="159"/>
      <c r="S33" s="159"/>
      <c r="T33" s="171"/>
      <c r="U33" s="132"/>
      <c r="V33" s="132"/>
      <c r="W33" s="172"/>
      <c r="X33" s="159"/>
      <c r="Y33" s="159"/>
      <c r="Z33" s="173"/>
      <c r="AA33" s="19"/>
    </row>
    <row r="34" spans="1:27" ht="12.75">
      <c r="A34" s="16"/>
      <c r="B34" s="72" t="s">
        <v>34</v>
      </c>
      <c r="C34" s="109" t="s">
        <v>45</v>
      </c>
      <c r="D34" s="110"/>
      <c r="E34" s="28"/>
      <c r="F34" s="10"/>
      <c r="G34" s="3">
        <v>1</v>
      </c>
      <c r="H34" s="3"/>
      <c r="I34" s="42">
        <v>1.5</v>
      </c>
      <c r="J34" s="41">
        <f t="shared" si="0"/>
        <v>1</v>
      </c>
      <c r="K34" s="26">
        <f t="shared" si="1"/>
        <v>33.299999999999997</v>
      </c>
      <c r="L34" s="32"/>
      <c r="M34" s="8" t="s">
        <v>91</v>
      </c>
      <c r="N34" s="28"/>
      <c r="O34" s="47"/>
      <c r="P34" s="57"/>
      <c r="Q34" s="57"/>
      <c r="R34" s="57"/>
      <c r="S34" s="57"/>
      <c r="T34" s="57"/>
      <c r="U34" s="132"/>
      <c r="V34" s="132"/>
      <c r="W34" s="64">
        <v>1</v>
      </c>
      <c r="X34" s="47"/>
      <c r="Y34" s="49"/>
      <c r="Z34" s="50"/>
      <c r="AA34" s="19"/>
    </row>
    <row r="35" spans="1:27" ht="12.75" customHeight="1">
      <c r="A35" s="19"/>
      <c r="B35" s="72" t="s">
        <v>66</v>
      </c>
      <c r="C35" s="88" t="s">
        <v>80</v>
      </c>
      <c r="D35" s="89"/>
      <c r="E35" s="28"/>
      <c r="F35" s="10"/>
      <c r="G35" s="3">
        <v>1</v>
      </c>
      <c r="H35" s="3"/>
      <c r="I35" s="42"/>
      <c r="J35" s="41"/>
      <c r="K35" s="26"/>
      <c r="L35" s="32"/>
      <c r="M35" s="8"/>
      <c r="N35" s="28"/>
      <c r="O35" s="54"/>
      <c r="P35" s="57"/>
      <c r="Q35" s="63"/>
      <c r="R35" s="57"/>
      <c r="S35" s="57"/>
      <c r="T35" s="57"/>
      <c r="U35" s="132"/>
      <c r="V35" s="132"/>
      <c r="W35" s="57"/>
      <c r="X35" s="54"/>
      <c r="Y35" s="57"/>
      <c r="Z35" s="50"/>
      <c r="AA35" s="19"/>
    </row>
    <row r="36" spans="1:27" ht="12.75" customHeight="1">
      <c r="A36" s="19"/>
      <c r="B36" s="72" t="s">
        <v>67</v>
      </c>
      <c r="C36" s="146" t="s">
        <v>92</v>
      </c>
      <c r="D36" s="147"/>
      <c r="E36" s="28"/>
      <c r="F36" s="10"/>
      <c r="G36" s="3">
        <v>1</v>
      </c>
      <c r="H36" s="3"/>
      <c r="I36" s="42"/>
      <c r="J36" s="41"/>
      <c r="K36" s="26"/>
      <c r="L36" s="32"/>
      <c r="M36" s="8"/>
      <c r="N36" s="28"/>
      <c r="O36" s="54"/>
      <c r="P36" s="57"/>
      <c r="Q36" s="57"/>
      <c r="R36" s="57"/>
      <c r="S36" s="64"/>
      <c r="T36" s="57"/>
      <c r="U36" s="132"/>
      <c r="V36" s="132"/>
      <c r="W36" s="57"/>
      <c r="X36" s="54"/>
      <c r="Y36" s="57"/>
      <c r="Z36" s="50"/>
      <c r="AA36" s="19"/>
    </row>
    <row r="37" spans="1:27" ht="12.75" customHeight="1">
      <c r="A37" s="17"/>
      <c r="B37" s="72" t="s">
        <v>68</v>
      </c>
      <c r="C37" s="113" t="s">
        <v>40</v>
      </c>
      <c r="D37" s="114"/>
      <c r="E37" s="28"/>
      <c r="F37" s="10"/>
      <c r="G37" s="3">
        <v>1</v>
      </c>
      <c r="H37" s="3"/>
      <c r="I37" s="42">
        <v>1</v>
      </c>
      <c r="J37" s="41">
        <f t="shared" si="0"/>
        <v>1</v>
      </c>
      <c r="K37" s="26">
        <f t="shared" si="1"/>
        <v>0</v>
      </c>
      <c r="L37" s="32">
        <v>41754</v>
      </c>
      <c r="M37" s="8"/>
      <c r="N37" s="28"/>
      <c r="O37" s="54"/>
      <c r="P37" s="57"/>
      <c r="Q37" s="57"/>
      <c r="R37" s="57"/>
      <c r="S37" s="57"/>
      <c r="T37" s="57"/>
      <c r="U37" s="132"/>
      <c r="V37" s="132"/>
      <c r="W37" s="57"/>
      <c r="X37" s="54"/>
      <c r="Y37" s="57"/>
      <c r="Z37" s="74">
        <v>1</v>
      </c>
      <c r="AA37" s="19"/>
    </row>
    <row r="38" spans="1:27" ht="12.75" customHeight="1">
      <c r="A38" s="142" t="s">
        <v>64</v>
      </c>
      <c r="B38" s="143"/>
      <c r="C38" s="144" t="s">
        <v>15</v>
      </c>
      <c r="D38" s="145"/>
      <c r="E38" s="28"/>
      <c r="F38" s="100"/>
      <c r="G38" s="101"/>
      <c r="H38" s="101"/>
      <c r="I38" s="101"/>
      <c r="J38" s="101"/>
      <c r="K38" s="101"/>
      <c r="L38" s="101"/>
      <c r="M38" s="101"/>
      <c r="N38" s="28"/>
      <c r="O38" s="100"/>
      <c r="P38" s="101"/>
      <c r="Q38" s="101"/>
      <c r="R38" s="101"/>
      <c r="S38" s="101"/>
      <c r="T38" s="174"/>
      <c r="U38" s="132"/>
      <c r="V38" s="132"/>
      <c r="W38" s="100"/>
      <c r="X38" s="101"/>
      <c r="Y38" s="101"/>
      <c r="Z38" s="101"/>
      <c r="AA38" s="19"/>
    </row>
    <row r="39" spans="1:27" ht="12.75">
      <c r="A39" s="6"/>
      <c r="B39" s="31" t="s">
        <v>38</v>
      </c>
      <c r="C39" s="167" t="s">
        <v>29</v>
      </c>
      <c r="D39" s="168"/>
      <c r="E39" s="28"/>
      <c r="F39" s="10"/>
      <c r="G39" s="3"/>
      <c r="H39" s="3"/>
      <c r="I39" s="42">
        <v>6</v>
      </c>
      <c r="J39" s="41">
        <f t="shared" si="0"/>
        <v>2</v>
      </c>
      <c r="K39" s="26">
        <f t="shared" si="1"/>
        <v>66.7</v>
      </c>
      <c r="L39" s="5"/>
      <c r="M39" s="8"/>
      <c r="N39" s="28"/>
      <c r="O39" s="47"/>
      <c r="P39" s="49"/>
      <c r="Q39" s="49"/>
      <c r="R39" s="48"/>
      <c r="S39" s="78"/>
      <c r="T39" s="78"/>
      <c r="U39" s="132"/>
      <c r="V39" s="132"/>
      <c r="W39" s="78"/>
      <c r="X39" s="47">
        <v>2</v>
      </c>
      <c r="Y39" s="49"/>
      <c r="Z39" s="56"/>
      <c r="AA39" s="19"/>
    </row>
    <row r="40" spans="1:27" ht="15.75" customHeight="1">
      <c r="A40" s="17"/>
      <c r="B40" s="166" t="s">
        <v>13</v>
      </c>
      <c r="C40" s="166"/>
      <c r="D40" s="166"/>
      <c r="E40" s="29"/>
      <c r="F40" s="44"/>
      <c r="G40" s="11"/>
      <c r="H40" s="11"/>
      <c r="I40" s="43">
        <f>SUM(I6:I39)</f>
        <v>80</v>
      </c>
      <c r="J40" s="43">
        <f>SUM(J6:J39)</f>
        <v>80.000000000000014</v>
      </c>
      <c r="K40" s="43">
        <f t="shared" si="1"/>
        <v>0</v>
      </c>
      <c r="L40" s="12"/>
      <c r="M40" s="36"/>
      <c r="N40" s="29"/>
      <c r="O40" s="59">
        <f t="shared" ref="O40:T40" si="2">SUM(O7:O9,O11:O14,O16:O18,O20:O24,O26:O28,O30:O32,O34:O37,O39)</f>
        <v>8</v>
      </c>
      <c r="P40" s="59">
        <f t="shared" si="2"/>
        <v>8</v>
      </c>
      <c r="Q40" s="59">
        <f t="shared" si="2"/>
        <v>8</v>
      </c>
      <c r="R40" s="59">
        <f t="shared" si="2"/>
        <v>8</v>
      </c>
      <c r="S40" s="59">
        <f t="shared" si="2"/>
        <v>8</v>
      </c>
      <c r="T40" s="59">
        <f t="shared" si="2"/>
        <v>8</v>
      </c>
      <c r="U40" s="133"/>
      <c r="V40" s="133"/>
      <c r="W40" s="59">
        <f>SUM(W7:W9,W11:W14,W16:W18,W20:W24,W26:W28,W30:W32,W34:W37,W39)</f>
        <v>8.6</v>
      </c>
      <c r="X40" s="59">
        <f>SUM(X7:X9,X11:X14,X16:X18,X20:X24,X26:X28,X30:X32,X34:X37,X39)</f>
        <v>8.6</v>
      </c>
      <c r="Y40" s="59">
        <f>SUM(Y7:Y9,Y11:Y14,Y16:Y18,Y20:Y24,Y26:Y28,Y30:Y32,Y34:Y37,Y39)</f>
        <v>8</v>
      </c>
      <c r="Z40" s="60">
        <f>SUM(Z7:Z9,Z11:Z14,Z16:Z18,Z20:Z24,Z26:Z28,Z30:Z32,Z34:Z37,Z39)</f>
        <v>6.8</v>
      </c>
      <c r="AA40" s="17"/>
    </row>
    <row r="42" spans="1:27" ht="12.75" customHeight="1">
      <c r="B42" s="33" t="s">
        <v>31</v>
      </c>
      <c r="C42" s="160" t="s">
        <v>32</v>
      </c>
      <c r="D42" s="110"/>
    </row>
    <row r="43" spans="1:27" ht="12.75" customHeight="1">
      <c r="B43" s="73"/>
      <c r="C43" s="154" t="s">
        <v>77</v>
      </c>
      <c r="D43" s="155"/>
    </row>
    <row r="44" spans="1:27" ht="12.75" customHeight="1">
      <c r="B44" s="62"/>
      <c r="C44" s="154" t="s">
        <v>70</v>
      </c>
      <c r="D44" s="155"/>
    </row>
    <row r="45" spans="1:27" ht="12.75" customHeight="1">
      <c r="B45" s="75"/>
      <c r="C45" s="140" t="s">
        <v>30</v>
      </c>
      <c r="D45" s="141"/>
    </row>
  </sheetData>
  <mergeCells count="78">
    <mergeCell ref="O33:T33"/>
    <mergeCell ref="W33:Z33"/>
    <mergeCell ref="O38:T38"/>
    <mergeCell ref="W19:Z19"/>
    <mergeCell ref="O25:T25"/>
    <mergeCell ref="W25:Z25"/>
    <mergeCell ref="O29:T29"/>
    <mergeCell ref="W29:Z29"/>
    <mergeCell ref="C42:D42"/>
    <mergeCell ref="A33:B33"/>
    <mergeCell ref="C43:D43"/>
    <mergeCell ref="C25:D25"/>
    <mergeCell ref="C16:D16"/>
    <mergeCell ref="C17:D17"/>
    <mergeCell ref="C22:D22"/>
    <mergeCell ref="B40:D40"/>
    <mergeCell ref="C39:D39"/>
    <mergeCell ref="A25:B25"/>
    <mergeCell ref="C45:D45"/>
    <mergeCell ref="A38:B38"/>
    <mergeCell ref="C38:D38"/>
    <mergeCell ref="F38:M38"/>
    <mergeCell ref="C26:D26"/>
    <mergeCell ref="C35:D35"/>
    <mergeCell ref="C36:D36"/>
    <mergeCell ref="A29:B29"/>
    <mergeCell ref="C29:D29"/>
    <mergeCell ref="F29:M29"/>
    <mergeCell ref="C30:D30"/>
    <mergeCell ref="C44:D44"/>
    <mergeCell ref="C33:D33"/>
    <mergeCell ref="C31:D31"/>
    <mergeCell ref="C32:D32"/>
    <mergeCell ref="F33:M33"/>
    <mergeCell ref="I4:K4"/>
    <mergeCell ref="L4:M4"/>
    <mergeCell ref="F4:H4"/>
    <mergeCell ref="A6:B6"/>
    <mergeCell ref="O4:Y4"/>
    <mergeCell ref="F6:M6"/>
    <mergeCell ref="C5:D5"/>
    <mergeCell ref="C6:D6"/>
    <mergeCell ref="O6:R6"/>
    <mergeCell ref="U6:U40"/>
    <mergeCell ref="V6:V40"/>
    <mergeCell ref="O10:T10"/>
    <mergeCell ref="W10:Z10"/>
    <mergeCell ref="O15:T15"/>
    <mergeCell ref="W15:Z15"/>
    <mergeCell ref="O19:T19"/>
    <mergeCell ref="F10:M10"/>
    <mergeCell ref="X6:Y6"/>
    <mergeCell ref="W38:Z38"/>
    <mergeCell ref="C7:D7"/>
    <mergeCell ref="C8:D8"/>
    <mergeCell ref="C15:D15"/>
    <mergeCell ref="F25:M25"/>
    <mergeCell ref="F19:M19"/>
    <mergeCell ref="C34:D34"/>
    <mergeCell ref="C27:D27"/>
    <mergeCell ref="C28:D28"/>
    <mergeCell ref="F15:M15"/>
    <mergeCell ref="C37:D37"/>
    <mergeCell ref="C11:D11"/>
    <mergeCell ref="C9:D9"/>
    <mergeCell ref="C12:D12"/>
    <mergeCell ref="A10:B10"/>
    <mergeCell ref="A19:B19"/>
    <mergeCell ref="C24:D24"/>
    <mergeCell ref="C14:D14"/>
    <mergeCell ref="A15:B15"/>
    <mergeCell ref="C18:D18"/>
    <mergeCell ref="C19:D19"/>
    <mergeCell ref="C21:D21"/>
    <mergeCell ref="C20:D20"/>
    <mergeCell ref="C23:D23"/>
    <mergeCell ref="C13:D13"/>
    <mergeCell ref="C10:D10"/>
  </mergeCells>
  <pageMargins left="0.7" right="0.7" top="0.78740157499999996" bottom="0.78740157499999996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ColWidth="11.42578125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ColWidth="11.42578125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z002u3fa</dc:creator>
  <cp:lastModifiedBy>Simon Marty</cp:lastModifiedBy>
  <cp:lastPrinted>2014-04-04T10:42:25Z</cp:lastPrinted>
  <dcterms:created xsi:type="dcterms:W3CDTF">2013-11-07T12:20:53Z</dcterms:created>
  <dcterms:modified xsi:type="dcterms:W3CDTF">2014-04-25T11:42:00Z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-87319253</vt:i4>
  </property>
  <property fmtid="{D5CDD505-2E9C-101B-9397-08002B2CF9AE}" pid="3" name="_NewReviewCycle">
    <vt:lpwstr/>
  </property>
  <property fmtid="{D5CDD505-2E9C-101B-9397-08002B2CF9AE}" pid="4" name="_EmailSubject">
    <vt:lpwstr>Zeitplan IPA </vt:lpwstr>
  </property>
  <property fmtid="{D5CDD505-2E9C-101B-9397-08002B2CF9AE}" pid="5" name="_AuthorEmail">
    <vt:lpwstr>yvo.megert@siemens.com</vt:lpwstr>
  </property>
  <property fmtid="{D5CDD505-2E9C-101B-9397-08002B2CF9AE}" pid="6" name="_AuthorEmailDisplayName">
    <vt:lpwstr>Megert, Yvo</vt:lpwstr>
  </property>
  <property fmtid="{D5CDD505-2E9C-101B-9397-08002B2CF9AE}" pid="7" name="_ReviewingToolsShownOnce">
    <vt:lpwstr/>
  </property>
</Properties>
</file>